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mc:AlternateContent xmlns:mc="http://schemas.openxmlformats.org/markup-compatibility/2006">
    <mc:Choice Requires="x15">
      <x15ac:absPath xmlns:x15ac="http://schemas.microsoft.com/office/spreadsheetml/2010/11/ac" url="C:\Users\chari\Downloads\"/>
    </mc:Choice>
  </mc:AlternateContent>
  <xr:revisionPtr revIDLastSave="0" documentId="13_ncr:1_{19DEFD11-F925-4719-B5F2-4661010DC89A}" xr6:coauthVersionLast="47" xr6:coauthVersionMax="47" xr10:uidLastSave="{00000000-0000-0000-0000-000000000000}"/>
  <bookViews>
    <workbookView xWindow="-108" yWindow="-108" windowWidth="23256" windowHeight="12456" activeTab="3" xr2:uid="{00000000-000D-0000-FFFF-FFFF00000000}"/>
  </bookViews>
  <sheets>
    <sheet name="Cover Page" sheetId="1" r:id="rId1"/>
    <sheet name="Data" sheetId="2" r:id="rId2"/>
    <sheet name="Sheet1" sheetId="4" r:id="rId3"/>
    <sheet name="Dashboard" sheetId="3" r:id="rId4"/>
  </sheets>
  <definedNames>
    <definedName name="_xlchart.v5.0" hidden="1">Sheet1!$D$26</definedName>
    <definedName name="_xlchart.v5.1" hidden="1">Sheet1!$D$27:$D$76</definedName>
    <definedName name="_xlchart.v5.10" hidden="1">Sheet1!$E$26</definedName>
    <definedName name="_xlchart.v5.11" hidden="1">Sheet1!$E$27:$E$76</definedName>
    <definedName name="_xlchart.v5.2" hidden="1">Sheet1!$E$26</definedName>
    <definedName name="_xlchart.v5.3" hidden="1">Sheet1!$E$27:$E$76</definedName>
    <definedName name="_xlchart.v5.4" hidden="1">Sheet1!$D$26</definedName>
    <definedName name="_xlchart.v5.5" hidden="1">Sheet1!$D$27:$D$76</definedName>
    <definedName name="_xlchart.v5.6" hidden="1">Sheet1!$E$26</definedName>
    <definedName name="_xlchart.v5.7" hidden="1">Sheet1!$E$27:$E$76</definedName>
    <definedName name="_xlchart.v5.8" hidden="1">Sheet1!$D$26</definedName>
    <definedName name="_xlchart.v5.9" hidden="1">Sheet1!$D$27:$D$76</definedName>
    <definedName name="NativeTimeline_Invoice_Date">#N/A</definedName>
    <definedName name="Slicer_Beverage_Brand">#N/A</definedName>
    <definedName name="Slicer_Region">#N/A</definedName>
    <definedName name="Slicer_Retailer">#N/A</definedName>
  </definedNames>
  <calcPr calcId="191029"/>
  <pivotCaches>
    <pivotCache cacheId="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0" roundtripDataSignature="AMtx7mhwl5n/6E4JEifg9kWlAttRGuttmA=="/>
    </ext>
  </extLst>
</workbook>
</file>

<file path=xl/calcChain.xml><?xml version="1.0" encoding="utf-8"?>
<calcChain xmlns="http://schemas.openxmlformats.org/spreadsheetml/2006/main">
  <c r="D29" i="4" l="1"/>
  <c r="E29" i="4"/>
  <c r="D30" i="4"/>
  <c r="E30" i="4"/>
  <c r="D31" i="4"/>
  <c r="E31" i="4"/>
  <c r="D32" i="4"/>
  <c r="E32" i="4"/>
  <c r="D33" i="4"/>
  <c r="E33" i="4"/>
  <c r="D34" i="4"/>
  <c r="E34" i="4"/>
  <c r="D35" i="4"/>
  <c r="E35" i="4"/>
  <c r="D36" i="4"/>
  <c r="E36" i="4"/>
  <c r="D37" i="4"/>
  <c r="E37" i="4"/>
  <c r="D38" i="4"/>
  <c r="E38" i="4"/>
  <c r="D39" i="4"/>
  <c r="E39" i="4"/>
  <c r="D40" i="4"/>
  <c r="E40" i="4"/>
  <c r="D41" i="4"/>
  <c r="E41" i="4"/>
  <c r="D42" i="4"/>
  <c r="E42" i="4"/>
  <c r="D43" i="4"/>
  <c r="E43" i="4"/>
  <c r="D44" i="4"/>
  <c r="E44" i="4"/>
  <c r="D45" i="4"/>
  <c r="E45" i="4"/>
  <c r="D46" i="4"/>
  <c r="E46" i="4"/>
  <c r="D47" i="4"/>
  <c r="E47" i="4"/>
  <c r="D48" i="4"/>
  <c r="E48" i="4"/>
  <c r="D49" i="4"/>
  <c r="E49" i="4"/>
  <c r="D50" i="4"/>
  <c r="E50" i="4"/>
  <c r="D51" i="4"/>
  <c r="E51" i="4"/>
  <c r="D52" i="4"/>
  <c r="E52" i="4"/>
  <c r="D53" i="4"/>
  <c r="E53" i="4"/>
  <c r="D54" i="4"/>
  <c r="E54" i="4"/>
  <c r="D55" i="4"/>
  <c r="E55" i="4"/>
  <c r="D56" i="4"/>
  <c r="E56" i="4"/>
  <c r="D57" i="4"/>
  <c r="E57" i="4"/>
  <c r="D58" i="4"/>
  <c r="E58" i="4"/>
  <c r="D59" i="4"/>
  <c r="E59" i="4"/>
  <c r="D60" i="4"/>
  <c r="E60" i="4"/>
  <c r="D61" i="4"/>
  <c r="E61" i="4"/>
  <c r="D62" i="4"/>
  <c r="E62" i="4"/>
  <c r="D63" i="4"/>
  <c r="E63" i="4"/>
  <c r="D64" i="4"/>
  <c r="E64" i="4"/>
  <c r="D65" i="4"/>
  <c r="E65" i="4"/>
  <c r="D66" i="4"/>
  <c r="E66" i="4"/>
  <c r="D67" i="4"/>
  <c r="E67" i="4"/>
  <c r="D68" i="4"/>
  <c r="E68" i="4"/>
  <c r="D69" i="4"/>
  <c r="E69" i="4"/>
  <c r="D70" i="4"/>
  <c r="E70" i="4"/>
  <c r="D71" i="4"/>
  <c r="E71" i="4"/>
  <c r="D72" i="4"/>
  <c r="E72" i="4"/>
  <c r="D73" i="4"/>
  <c r="E73" i="4"/>
  <c r="D74" i="4"/>
  <c r="E74" i="4"/>
  <c r="D75" i="4"/>
  <c r="E75" i="4"/>
  <c r="D76" i="4"/>
  <c r="E76" i="4"/>
  <c r="D28" i="4"/>
  <c r="E28" i="4"/>
  <c r="E27" i="4"/>
  <c r="D27" i="4"/>
  <c r="R3893" i="2"/>
  <c r="Q3893" i="2"/>
  <c r="P3893" i="2"/>
  <c r="K3893" i="2"/>
  <c r="L3893" i="2" s="1"/>
  <c r="R3892" i="2"/>
  <c r="Q3892" i="2"/>
  <c r="P3892" i="2"/>
  <c r="K3892" i="2"/>
  <c r="L3892" i="2" s="1"/>
  <c r="R3891" i="2"/>
  <c r="Q3891" i="2"/>
  <c r="P3891" i="2"/>
  <c r="K3891" i="2"/>
  <c r="L3891" i="2" s="1"/>
  <c r="R3890" i="2"/>
  <c r="Q3890" i="2"/>
  <c r="P3890" i="2"/>
  <c r="K3890" i="2"/>
  <c r="L3890" i="2" s="1"/>
  <c r="R3889" i="2"/>
  <c r="Q3889" i="2"/>
  <c r="P3889" i="2"/>
  <c r="L3889" i="2"/>
  <c r="K3889" i="2"/>
  <c r="R3888" i="2"/>
  <c r="Q3888" i="2"/>
  <c r="P3888" i="2"/>
  <c r="L3888" i="2"/>
  <c r="K3888" i="2"/>
  <c r="R3887" i="2"/>
  <c r="Q3887" i="2"/>
  <c r="P3887" i="2"/>
  <c r="K3887" i="2"/>
  <c r="L3887" i="2" s="1"/>
  <c r="R3886" i="2"/>
  <c r="Q3886" i="2"/>
  <c r="P3886" i="2"/>
  <c r="L3886" i="2"/>
  <c r="K3886" i="2"/>
  <c r="R3885" i="2"/>
  <c r="Q3885" i="2"/>
  <c r="P3885" i="2"/>
  <c r="K3885" i="2"/>
  <c r="L3885" i="2" s="1"/>
  <c r="R3884" i="2"/>
  <c r="Q3884" i="2"/>
  <c r="P3884" i="2"/>
  <c r="K3884" i="2"/>
  <c r="L3884" i="2" s="1"/>
  <c r="R3883" i="2"/>
  <c r="Q3883" i="2"/>
  <c r="P3883" i="2"/>
  <c r="L3883" i="2"/>
  <c r="K3883" i="2"/>
  <c r="R3882" i="2"/>
  <c r="Q3882" i="2"/>
  <c r="P3882" i="2"/>
  <c r="K3882" i="2"/>
  <c r="L3882" i="2" s="1"/>
  <c r="R3881" i="2"/>
  <c r="Q3881" i="2"/>
  <c r="P3881" i="2"/>
  <c r="K3881" i="2"/>
  <c r="L3881" i="2" s="1"/>
  <c r="R3880" i="2"/>
  <c r="Q3880" i="2"/>
  <c r="P3880" i="2"/>
  <c r="L3880" i="2"/>
  <c r="K3880" i="2"/>
  <c r="R3879" i="2"/>
  <c r="Q3879" i="2"/>
  <c r="P3879" i="2"/>
  <c r="K3879" i="2"/>
  <c r="L3879" i="2" s="1"/>
  <c r="R3878" i="2"/>
  <c r="Q3878" i="2"/>
  <c r="P3878" i="2"/>
  <c r="K3878" i="2"/>
  <c r="L3878" i="2" s="1"/>
  <c r="R3877" i="2"/>
  <c r="Q3877" i="2"/>
  <c r="P3877" i="2"/>
  <c r="L3877" i="2"/>
  <c r="K3877" i="2"/>
  <c r="R3876" i="2"/>
  <c r="Q3876" i="2"/>
  <c r="P3876" i="2"/>
  <c r="L3876" i="2"/>
  <c r="K3876" i="2"/>
  <c r="R3875" i="2"/>
  <c r="Q3875" i="2"/>
  <c r="P3875" i="2"/>
  <c r="L3875" i="2"/>
  <c r="K3875" i="2"/>
  <c r="R3874" i="2"/>
  <c r="Q3874" i="2"/>
  <c r="P3874" i="2"/>
  <c r="L3874" i="2"/>
  <c r="K3874" i="2"/>
  <c r="R3873" i="2"/>
  <c r="Q3873" i="2"/>
  <c r="P3873" i="2"/>
  <c r="K3873" i="2"/>
  <c r="L3873" i="2" s="1"/>
  <c r="R3872" i="2"/>
  <c r="Q3872" i="2"/>
  <c r="P3872" i="2"/>
  <c r="K3872" i="2"/>
  <c r="L3872" i="2" s="1"/>
  <c r="R3871" i="2"/>
  <c r="Q3871" i="2"/>
  <c r="P3871" i="2"/>
  <c r="L3871" i="2"/>
  <c r="K3871" i="2"/>
  <c r="R3870" i="2"/>
  <c r="Q3870" i="2"/>
  <c r="P3870" i="2"/>
  <c r="L3870" i="2"/>
  <c r="K3870" i="2"/>
  <c r="R3869" i="2"/>
  <c r="Q3869" i="2"/>
  <c r="P3869" i="2"/>
  <c r="K3869" i="2"/>
  <c r="L3869" i="2" s="1"/>
  <c r="R3868" i="2"/>
  <c r="Q3868" i="2"/>
  <c r="P3868" i="2"/>
  <c r="K3868" i="2"/>
  <c r="L3868" i="2" s="1"/>
  <c r="R3867" i="2"/>
  <c r="Q3867" i="2"/>
  <c r="P3867" i="2"/>
  <c r="K3867" i="2"/>
  <c r="L3867" i="2" s="1"/>
  <c r="R3866" i="2"/>
  <c r="Q3866" i="2"/>
  <c r="P3866" i="2"/>
  <c r="K3866" i="2"/>
  <c r="L3866" i="2" s="1"/>
  <c r="R3865" i="2"/>
  <c r="Q3865" i="2"/>
  <c r="P3865" i="2"/>
  <c r="L3865" i="2"/>
  <c r="K3865" i="2"/>
  <c r="R3864" i="2"/>
  <c r="Q3864" i="2"/>
  <c r="P3864" i="2"/>
  <c r="K3864" i="2"/>
  <c r="L3864" i="2" s="1"/>
  <c r="R3863" i="2"/>
  <c r="Q3863" i="2"/>
  <c r="P3863" i="2"/>
  <c r="K3863" i="2"/>
  <c r="L3863" i="2" s="1"/>
  <c r="R3862" i="2"/>
  <c r="Q3862" i="2"/>
  <c r="P3862" i="2"/>
  <c r="L3862" i="2"/>
  <c r="K3862" i="2"/>
  <c r="R3861" i="2"/>
  <c r="Q3861" i="2"/>
  <c r="P3861" i="2"/>
  <c r="L3861" i="2"/>
  <c r="K3861" i="2"/>
  <c r="R3860" i="2"/>
  <c r="Q3860" i="2"/>
  <c r="P3860" i="2"/>
  <c r="K3860" i="2"/>
  <c r="L3860" i="2" s="1"/>
  <c r="R3859" i="2"/>
  <c r="Q3859" i="2"/>
  <c r="P3859" i="2"/>
  <c r="L3859" i="2"/>
  <c r="K3859" i="2"/>
  <c r="R3858" i="2"/>
  <c r="Q3858" i="2"/>
  <c r="P3858" i="2"/>
  <c r="K3858" i="2"/>
  <c r="L3858" i="2" s="1"/>
  <c r="R3857" i="2"/>
  <c r="Q3857" i="2"/>
  <c r="P3857" i="2"/>
  <c r="K3857" i="2"/>
  <c r="L3857" i="2" s="1"/>
  <c r="R3856" i="2"/>
  <c r="Q3856" i="2"/>
  <c r="P3856" i="2"/>
  <c r="K3856" i="2"/>
  <c r="L3856" i="2" s="1"/>
  <c r="R3855" i="2"/>
  <c r="Q3855" i="2"/>
  <c r="P3855" i="2"/>
  <c r="K3855" i="2"/>
  <c r="L3855" i="2" s="1"/>
  <c r="R3854" i="2"/>
  <c r="Q3854" i="2"/>
  <c r="P3854" i="2"/>
  <c r="K3854" i="2"/>
  <c r="L3854" i="2" s="1"/>
  <c r="R3853" i="2"/>
  <c r="Q3853" i="2"/>
  <c r="P3853" i="2"/>
  <c r="L3853" i="2"/>
  <c r="K3853" i="2"/>
  <c r="R3852" i="2"/>
  <c r="Q3852" i="2"/>
  <c r="P3852" i="2"/>
  <c r="K3852" i="2"/>
  <c r="L3852" i="2" s="1"/>
  <c r="R3851" i="2"/>
  <c r="Q3851" i="2"/>
  <c r="P3851" i="2"/>
  <c r="K3851" i="2"/>
  <c r="L3851" i="2" s="1"/>
  <c r="R3850" i="2"/>
  <c r="Q3850" i="2"/>
  <c r="P3850" i="2"/>
  <c r="L3850" i="2"/>
  <c r="K3850" i="2"/>
  <c r="R3849" i="2"/>
  <c r="Q3849" i="2"/>
  <c r="P3849" i="2"/>
  <c r="K3849" i="2"/>
  <c r="L3849" i="2" s="1"/>
  <c r="R3848" i="2"/>
  <c r="Q3848" i="2"/>
  <c r="P3848" i="2"/>
  <c r="K3848" i="2"/>
  <c r="L3848" i="2" s="1"/>
  <c r="R3847" i="2"/>
  <c r="Q3847" i="2"/>
  <c r="P3847" i="2"/>
  <c r="L3847" i="2"/>
  <c r="K3847" i="2"/>
  <c r="R3846" i="2"/>
  <c r="Q3846" i="2"/>
  <c r="P3846" i="2"/>
  <c r="K3846" i="2"/>
  <c r="L3846" i="2" s="1"/>
  <c r="R3845" i="2"/>
  <c r="Q3845" i="2"/>
  <c r="P3845" i="2"/>
  <c r="K3845" i="2"/>
  <c r="L3845" i="2" s="1"/>
  <c r="R3844" i="2"/>
  <c r="Q3844" i="2"/>
  <c r="P3844" i="2"/>
  <c r="K3844" i="2"/>
  <c r="L3844" i="2" s="1"/>
  <c r="R3843" i="2"/>
  <c r="Q3843" i="2"/>
  <c r="P3843" i="2"/>
  <c r="K3843" i="2"/>
  <c r="L3843" i="2" s="1"/>
  <c r="R3842" i="2"/>
  <c r="Q3842" i="2"/>
  <c r="P3842" i="2"/>
  <c r="K3842" i="2"/>
  <c r="L3842" i="2" s="1"/>
  <c r="R3841" i="2"/>
  <c r="Q3841" i="2"/>
  <c r="P3841" i="2"/>
  <c r="L3841" i="2"/>
  <c r="K3841" i="2"/>
  <c r="R3840" i="2"/>
  <c r="Q3840" i="2"/>
  <c r="P3840" i="2"/>
  <c r="K3840" i="2"/>
  <c r="L3840" i="2" s="1"/>
  <c r="R3839" i="2"/>
  <c r="Q3839" i="2"/>
  <c r="P3839" i="2"/>
  <c r="L3839" i="2"/>
  <c r="K3839" i="2"/>
  <c r="R3838" i="2"/>
  <c r="Q3838" i="2"/>
  <c r="P3838" i="2"/>
  <c r="L3838" i="2"/>
  <c r="K3838" i="2"/>
  <c r="R3837" i="2"/>
  <c r="Q3837" i="2"/>
  <c r="P3837" i="2"/>
  <c r="K3837" i="2"/>
  <c r="L3837" i="2" s="1"/>
  <c r="R3836" i="2"/>
  <c r="Q3836" i="2"/>
  <c r="P3836" i="2"/>
  <c r="K3836" i="2"/>
  <c r="L3836" i="2" s="1"/>
  <c r="R3835" i="2"/>
  <c r="Q3835" i="2"/>
  <c r="P3835" i="2"/>
  <c r="L3835" i="2"/>
  <c r="K3835" i="2"/>
  <c r="R3834" i="2"/>
  <c r="Q3834" i="2"/>
  <c r="P3834" i="2"/>
  <c r="K3834" i="2"/>
  <c r="L3834" i="2" s="1"/>
  <c r="R3833" i="2"/>
  <c r="Q3833" i="2"/>
  <c r="P3833" i="2"/>
  <c r="K3833" i="2"/>
  <c r="L3833" i="2" s="1"/>
  <c r="R3832" i="2"/>
  <c r="Q3832" i="2"/>
  <c r="P3832" i="2"/>
  <c r="L3832" i="2"/>
  <c r="K3832" i="2"/>
  <c r="R3831" i="2"/>
  <c r="Q3831" i="2"/>
  <c r="P3831" i="2"/>
  <c r="K3831" i="2"/>
  <c r="L3831" i="2" s="1"/>
  <c r="R3830" i="2"/>
  <c r="Q3830" i="2"/>
  <c r="P3830" i="2"/>
  <c r="L3830" i="2"/>
  <c r="K3830" i="2"/>
  <c r="R3829" i="2"/>
  <c r="Q3829" i="2"/>
  <c r="P3829" i="2"/>
  <c r="L3829" i="2"/>
  <c r="K3829" i="2"/>
  <c r="R3828" i="2"/>
  <c r="Q3828" i="2"/>
  <c r="P3828" i="2"/>
  <c r="K3828" i="2"/>
  <c r="L3828" i="2" s="1"/>
  <c r="R3827" i="2"/>
  <c r="Q3827" i="2"/>
  <c r="P3827" i="2"/>
  <c r="K3827" i="2"/>
  <c r="L3827" i="2" s="1"/>
  <c r="R3826" i="2"/>
  <c r="Q3826" i="2"/>
  <c r="P3826" i="2"/>
  <c r="L3826" i="2"/>
  <c r="K3826" i="2"/>
  <c r="R3825" i="2"/>
  <c r="Q3825" i="2"/>
  <c r="P3825" i="2"/>
  <c r="K3825" i="2"/>
  <c r="L3825" i="2" s="1"/>
  <c r="R3824" i="2"/>
  <c r="Q3824" i="2"/>
  <c r="P3824" i="2"/>
  <c r="K3824" i="2"/>
  <c r="L3824" i="2" s="1"/>
  <c r="R3823" i="2"/>
  <c r="Q3823" i="2"/>
  <c r="P3823" i="2"/>
  <c r="K3823" i="2"/>
  <c r="L3823" i="2" s="1"/>
  <c r="R3822" i="2"/>
  <c r="Q3822" i="2"/>
  <c r="P3822" i="2"/>
  <c r="K3822" i="2"/>
  <c r="L3822" i="2" s="1"/>
  <c r="K3821" i="2"/>
  <c r="L3821" i="2" s="1"/>
  <c r="L3820" i="2"/>
  <c r="K3820" i="2"/>
  <c r="L3819" i="2"/>
  <c r="K3819" i="2"/>
  <c r="K3818" i="2"/>
  <c r="L3818" i="2" s="1"/>
  <c r="L3817" i="2"/>
  <c r="K3817" i="2"/>
  <c r="L3816" i="2"/>
  <c r="K3816" i="2"/>
  <c r="K3815" i="2"/>
  <c r="L3815" i="2" s="1"/>
  <c r="L3814" i="2"/>
  <c r="K3814" i="2"/>
  <c r="K3813" i="2"/>
  <c r="L3813" i="2" s="1"/>
  <c r="L3812" i="2"/>
  <c r="K3812" i="2"/>
  <c r="K3811" i="2"/>
  <c r="L3811" i="2" s="1"/>
  <c r="K3810" i="2"/>
  <c r="L3810" i="2" s="1"/>
  <c r="K3809" i="2"/>
  <c r="L3809" i="2" s="1"/>
  <c r="L3808" i="2"/>
  <c r="K3808" i="2"/>
  <c r="L3807" i="2"/>
  <c r="K3807" i="2"/>
  <c r="L3806" i="2"/>
  <c r="K3806" i="2"/>
  <c r="K3805" i="2"/>
  <c r="L3805" i="2" s="1"/>
  <c r="L3804" i="2"/>
  <c r="K3804" i="2"/>
  <c r="K3803" i="2"/>
  <c r="L3803" i="2" s="1"/>
  <c r="L3802" i="2"/>
  <c r="K3802" i="2"/>
  <c r="L3801" i="2"/>
  <c r="K3801" i="2"/>
  <c r="L3800" i="2"/>
  <c r="K3800" i="2"/>
  <c r="L3799" i="2"/>
  <c r="K3799" i="2"/>
  <c r="K3798" i="2"/>
  <c r="L3798" i="2" s="1"/>
  <c r="K3797" i="2"/>
  <c r="L3797" i="2" s="1"/>
  <c r="L3796" i="2"/>
  <c r="K3796" i="2"/>
  <c r="K3795" i="2"/>
  <c r="L3795" i="2" s="1"/>
  <c r="K3794" i="2"/>
  <c r="L3794" i="2" s="1"/>
  <c r="L3793" i="2"/>
  <c r="K3793" i="2"/>
  <c r="K3792" i="2"/>
  <c r="L3792" i="2" s="1"/>
  <c r="K3791" i="2"/>
  <c r="L3791" i="2" s="1"/>
  <c r="L3790" i="2"/>
  <c r="K3790" i="2"/>
  <c r="L3789" i="2"/>
  <c r="K3789" i="2"/>
  <c r="K3788" i="2"/>
  <c r="L3788" i="2" s="1"/>
  <c r="K3787" i="2"/>
  <c r="L3787" i="2" s="1"/>
  <c r="L3786" i="2"/>
  <c r="K3786" i="2"/>
  <c r="K3785" i="2"/>
  <c r="L3785" i="2" s="1"/>
  <c r="L3784" i="2"/>
  <c r="K3784" i="2"/>
  <c r="L3783" i="2"/>
  <c r="K3783" i="2"/>
  <c r="K3782" i="2"/>
  <c r="L3782" i="2" s="1"/>
  <c r="K3781" i="2"/>
  <c r="L3781" i="2" s="1"/>
  <c r="K3780" i="2"/>
  <c r="L3780" i="2" s="1"/>
  <c r="K3779" i="2"/>
  <c r="L3779" i="2" s="1"/>
  <c r="L3778" i="2"/>
  <c r="K3778" i="2"/>
  <c r="K3777" i="2"/>
  <c r="L3777" i="2" s="1"/>
  <c r="L3776" i="2"/>
  <c r="K3776" i="2"/>
  <c r="K3775" i="2"/>
  <c r="L3775" i="2" s="1"/>
  <c r="K3774" i="2"/>
  <c r="L3774" i="2" s="1"/>
  <c r="K3773" i="2"/>
  <c r="L3773" i="2" s="1"/>
  <c r="L3772" i="2"/>
  <c r="K3772" i="2"/>
  <c r="L3771" i="2"/>
  <c r="K3771" i="2"/>
  <c r="L3770" i="2"/>
  <c r="K3770" i="2"/>
  <c r="K3769" i="2"/>
  <c r="L3769" i="2" s="1"/>
  <c r="K3768" i="2"/>
  <c r="L3768" i="2" s="1"/>
  <c r="K3767" i="2"/>
  <c r="L3767" i="2" s="1"/>
  <c r="L3766" i="2"/>
  <c r="K3766" i="2"/>
  <c r="K3765" i="2"/>
  <c r="L3765" i="2" s="1"/>
  <c r="K3764" i="2"/>
  <c r="L3764" i="2" s="1"/>
  <c r="L3763" i="2"/>
  <c r="K3763" i="2"/>
  <c r="L3762" i="2"/>
  <c r="K3762" i="2"/>
  <c r="K3761" i="2"/>
  <c r="L3761" i="2" s="1"/>
  <c r="K3760" i="2"/>
  <c r="L3760" i="2" s="1"/>
  <c r="K3759" i="2"/>
  <c r="L3759" i="2" s="1"/>
  <c r="L3758" i="2"/>
  <c r="K3758" i="2"/>
  <c r="L3757" i="2"/>
  <c r="K3757" i="2"/>
  <c r="K3756" i="2"/>
  <c r="L3756" i="2" s="1"/>
  <c r="K3755" i="2"/>
  <c r="L3755" i="2" s="1"/>
  <c r="L3754" i="2"/>
  <c r="K3754" i="2"/>
  <c r="L3753" i="2"/>
  <c r="K3753" i="2"/>
  <c r="K3752" i="2"/>
  <c r="L3752" i="2" s="1"/>
  <c r="K3751" i="2"/>
  <c r="L3751" i="2" s="1"/>
  <c r="L3750" i="2"/>
  <c r="K3750" i="2"/>
  <c r="K3749" i="2"/>
  <c r="L3749" i="2" s="1"/>
  <c r="K3748" i="2"/>
  <c r="L3748" i="2" s="1"/>
  <c r="K3747" i="2"/>
  <c r="L3747" i="2" s="1"/>
  <c r="K3746" i="2"/>
  <c r="L3746" i="2" s="1"/>
  <c r="L3745" i="2"/>
  <c r="K3745" i="2"/>
  <c r="L3744" i="2"/>
  <c r="K3744" i="2"/>
  <c r="K3743" i="2"/>
  <c r="L3743" i="2" s="1"/>
  <c r="K3742" i="2"/>
  <c r="L3742" i="2" s="1"/>
  <c r="K3741" i="2"/>
  <c r="L3741" i="2" s="1"/>
  <c r="L3740" i="2"/>
  <c r="K3740" i="2"/>
  <c r="K3739" i="2"/>
  <c r="L3739" i="2" s="1"/>
  <c r="K3738" i="2"/>
  <c r="L3738" i="2" s="1"/>
  <c r="K3737" i="2"/>
  <c r="L3737" i="2" s="1"/>
  <c r="K3736" i="2"/>
  <c r="L3736" i="2" s="1"/>
  <c r="K3735" i="2"/>
  <c r="L3735" i="2" s="1"/>
  <c r="K3734" i="2"/>
  <c r="L3734" i="2" s="1"/>
  <c r="K3733" i="2"/>
  <c r="L3733" i="2" s="1"/>
  <c r="L3732" i="2"/>
  <c r="K3732" i="2"/>
  <c r="K3731" i="2"/>
  <c r="L3731" i="2" s="1"/>
  <c r="L3730" i="2"/>
  <c r="K3730" i="2"/>
  <c r="K3729" i="2"/>
  <c r="L3729" i="2" s="1"/>
  <c r="K3728" i="2"/>
  <c r="L3728" i="2" s="1"/>
  <c r="L3727" i="2"/>
  <c r="K3727" i="2"/>
  <c r="K3726" i="2"/>
  <c r="L3726" i="2" s="1"/>
  <c r="K3725" i="2"/>
  <c r="L3725" i="2" s="1"/>
  <c r="L3724" i="2"/>
  <c r="K3724" i="2"/>
  <c r="K3723" i="2"/>
  <c r="L3723" i="2" s="1"/>
  <c r="K3722" i="2"/>
  <c r="L3722" i="2" s="1"/>
  <c r="K3721" i="2"/>
  <c r="L3721" i="2" s="1"/>
  <c r="K3720" i="2"/>
  <c r="L3720" i="2" s="1"/>
  <c r="K3719" i="2"/>
  <c r="L3719" i="2" s="1"/>
  <c r="K3718" i="2"/>
  <c r="L3718" i="2" s="1"/>
  <c r="L3717" i="2"/>
  <c r="K3717" i="2"/>
  <c r="K3716" i="2"/>
  <c r="L3716" i="2" s="1"/>
  <c r="K3715" i="2"/>
  <c r="L3715" i="2" s="1"/>
  <c r="L3714" i="2"/>
  <c r="K3714" i="2"/>
  <c r="K3713" i="2"/>
  <c r="L3713" i="2" s="1"/>
  <c r="L3712" i="2"/>
  <c r="K3712" i="2"/>
  <c r="L3711" i="2"/>
  <c r="K3711" i="2"/>
  <c r="K3710" i="2"/>
  <c r="L3710" i="2" s="1"/>
  <c r="K3709" i="2"/>
  <c r="L3709" i="2" s="1"/>
  <c r="K3708" i="2"/>
  <c r="L3708" i="2" s="1"/>
  <c r="K3707" i="2"/>
  <c r="L3707" i="2" s="1"/>
  <c r="K3706" i="2"/>
  <c r="L3706" i="2" s="1"/>
  <c r="K3705" i="2"/>
  <c r="L3705" i="2" s="1"/>
  <c r="L3704" i="2"/>
  <c r="K3704" i="2"/>
  <c r="K3703" i="2"/>
  <c r="L3703" i="2" s="1"/>
  <c r="L3702" i="2"/>
  <c r="K3702" i="2"/>
  <c r="K3701" i="2"/>
  <c r="L3701" i="2" s="1"/>
  <c r="K3700" i="2"/>
  <c r="L3700" i="2" s="1"/>
  <c r="L3699" i="2"/>
  <c r="K3699" i="2"/>
  <c r="L3698" i="2"/>
  <c r="K3698" i="2"/>
  <c r="K3697" i="2"/>
  <c r="L3697" i="2" s="1"/>
  <c r="K3696" i="2"/>
  <c r="L3696" i="2" s="1"/>
  <c r="K3695" i="2"/>
  <c r="L3695" i="2" s="1"/>
  <c r="L3694" i="2"/>
  <c r="K3694" i="2"/>
  <c r="K3693" i="2"/>
  <c r="L3693" i="2" s="1"/>
  <c r="K3692" i="2"/>
  <c r="L3692" i="2" s="1"/>
  <c r="L3691" i="2"/>
  <c r="K3691" i="2"/>
  <c r="K3690" i="2"/>
  <c r="L3690" i="2" s="1"/>
  <c r="K3689" i="2"/>
  <c r="L3689" i="2" s="1"/>
  <c r="K3688" i="2"/>
  <c r="L3688" i="2" s="1"/>
  <c r="K3687" i="2"/>
  <c r="L3687" i="2" s="1"/>
  <c r="L3686" i="2"/>
  <c r="K3686" i="2"/>
  <c r="L3685" i="2"/>
  <c r="K3685" i="2"/>
  <c r="K3684" i="2"/>
  <c r="L3684" i="2" s="1"/>
  <c r="K3683" i="2"/>
  <c r="L3683" i="2" s="1"/>
  <c r="K3682" i="2"/>
  <c r="L3682" i="2" s="1"/>
  <c r="L3681" i="2"/>
  <c r="K3681" i="2"/>
  <c r="K3680" i="2"/>
  <c r="L3680" i="2" s="1"/>
  <c r="K3679" i="2"/>
  <c r="L3679" i="2" s="1"/>
  <c r="L3678" i="2"/>
  <c r="K3678" i="2"/>
  <c r="K3677" i="2"/>
  <c r="L3677" i="2" s="1"/>
  <c r="K3676" i="2"/>
  <c r="L3676" i="2" s="1"/>
  <c r="K3675" i="2"/>
  <c r="L3675" i="2" s="1"/>
  <c r="K3674" i="2"/>
  <c r="L3674" i="2" s="1"/>
  <c r="L3673" i="2"/>
  <c r="K3673" i="2"/>
  <c r="L3672" i="2"/>
  <c r="K3672" i="2"/>
  <c r="K3671" i="2"/>
  <c r="L3671" i="2" s="1"/>
  <c r="K3670" i="2"/>
  <c r="L3670" i="2" s="1"/>
  <c r="K3669" i="2"/>
  <c r="L3669" i="2" s="1"/>
  <c r="L3668" i="2"/>
  <c r="K3668" i="2"/>
  <c r="K3667" i="2"/>
  <c r="L3667" i="2" s="1"/>
  <c r="K3666" i="2"/>
  <c r="L3666" i="2" s="1"/>
  <c r="K3665" i="2"/>
  <c r="L3665" i="2" s="1"/>
  <c r="K3664" i="2"/>
  <c r="L3664" i="2" s="1"/>
  <c r="K3663" i="2"/>
  <c r="L3663" i="2" s="1"/>
  <c r="K3662" i="2"/>
  <c r="L3662" i="2" s="1"/>
  <c r="K3661" i="2"/>
  <c r="L3661" i="2" s="1"/>
  <c r="L3660" i="2"/>
  <c r="K3660" i="2"/>
  <c r="K3659" i="2"/>
  <c r="L3659" i="2" s="1"/>
  <c r="L3658" i="2"/>
  <c r="K3658" i="2"/>
  <c r="K3657" i="2"/>
  <c r="L3657" i="2" s="1"/>
  <c r="K3656" i="2"/>
  <c r="L3656" i="2" s="1"/>
  <c r="L3655" i="2"/>
  <c r="K3655" i="2"/>
  <c r="K3654" i="2"/>
  <c r="L3654" i="2" s="1"/>
  <c r="K3653" i="2"/>
  <c r="L3653" i="2" s="1"/>
  <c r="L3652" i="2"/>
  <c r="K3652" i="2"/>
  <c r="K3651" i="2"/>
  <c r="L3651" i="2" s="1"/>
  <c r="L3650" i="2"/>
  <c r="K3650" i="2"/>
  <c r="L3649" i="2"/>
  <c r="K3649" i="2"/>
  <c r="K3648" i="2"/>
  <c r="L3648" i="2" s="1"/>
  <c r="K3647" i="2"/>
  <c r="L3647" i="2" s="1"/>
  <c r="K3646" i="2"/>
  <c r="L3646" i="2" s="1"/>
  <c r="L3645" i="2"/>
  <c r="K3645" i="2"/>
  <c r="K3644" i="2"/>
  <c r="L3644" i="2" s="1"/>
  <c r="K3643" i="2"/>
  <c r="L3643" i="2" s="1"/>
  <c r="L3642" i="2"/>
  <c r="K3642" i="2"/>
  <c r="K3641" i="2"/>
  <c r="L3641" i="2" s="1"/>
  <c r="L3640" i="2"/>
  <c r="K3640" i="2"/>
  <c r="L3639" i="2"/>
  <c r="K3639" i="2"/>
  <c r="K3638" i="2"/>
  <c r="L3638" i="2" s="1"/>
  <c r="K3637" i="2"/>
  <c r="L3637" i="2" s="1"/>
  <c r="K3636" i="2"/>
  <c r="L3636" i="2" s="1"/>
  <c r="K3635" i="2"/>
  <c r="L3635" i="2" s="1"/>
  <c r="K3634" i="2"/>
  <c r="L3634" i="2" s="1"/>
  <c r="K3633" i="2"/>
  <c r="L3633" i="2" s="1"/>
  <c r="L3632" i="2"/>
  <c r="K3632" i="2"/>
  <c r="L3631" i="2"/>
  <c r="K3631" i="2"/>
  <c r="L3630" i="2"/>
  <c r="K3630" i="2"/>
  <c r="K3629" i="2"/>
  <c r="L3629" i="2" s="1"/>
  <c r="K3628" i="2"/>
  <c r="L3628" i="2" s="1"/>
  <c r="L3627" i="2"/>
  <c r="K3627" i="2"/>
  <c r="L3626" i="2"/>
  <c r="K3626" i="2"/>
  <c r="K3625" i="2"/>
  <c r="L3625" i="2" s="1"/>
  <c r="K3624" i="2"/>
  <c r="L3624" i="2" s="1"/>
  <c r="K3623" i="2"/>
  <c r="L3623" i="2" s="1"/>
  <c r="L3622" i="2"/>
  <c r="K3622" i="2"/>
  <c r="K3621" i="2"/>
  <c r="L3621" i="2" s="1"/>
  <c r="K3620" i="2"/>
  <c r="L3620" i="2" s="1"/>
  <c r="K3619" i="2"/>
  <c r="L3619" i="2" s="1"/>
  <c r="K3618" i="2"/>
  <c r="L3618" i="2" s="1"/>
  <c r="K3617" i="2"/>
  <c r="L3617" i="2" s="1"/>
  <c r="L3616" i="2"/>
  <c r="K3616" i="2"/>
  <c r="K3615" i="2"/>
  <c r="L3615" i="2" s="1"/>
  <c r="L3614" i="2"/>
  <c r="K3614" i="2"/>
  <c r="L3613" i="2"/>
  <c r="K3613" i="2"/>
  <c r="K3612" i="2"/>
  <c r="L3612" i="2" s="1"/>
  <c r="K3611" i="2"/>
  <c r="L3611" i="2" s="1"/>
  <c r="K3610" i="2"/>
  <c r="L3610" i="2" s="1"/>
  <c r="L3609" i="2"/>
  <c r="K3609" i="2"/>
  <c r="K3608" i="2"/>
  <c r="L3608" i="2" s="1"/>
  <c r="K3607" i="2"/>
  <c r="L3607" i="2" s="1"/>
  <c r="K3606" i="2"/>
  <c r="L3606" i="2" s="1"/>
  <c r="K3605" i="2"/>
  <c r="L3605" i="2" s="1"/>
  <c r="K3604" i="2"/>
  <c r="L3604" i="2" s="1"/>
  <c r="K3603" i="2"/>
  <c r="L3603" i="2" s="1"/>
  <c r="K3602" i="2"/>
  <c r="L3602" i="2" s="1"/>
  <c r="L3601" i="2"/>
  <c r="K3601" i="2"/>
  <c r="L3600" i="2"/>
  <c r="K3600" i="2"/>
  <c r="K3599" i="2"/>
  <c r="L3599" i="2" s="1"/>
  <c r="K3598" i="2"/>
  <c r="L3598" i="2" s="1"/>
  <c r="K3597" i="2"/>
  <c r="L3597" i="2" s="1"/>
  <c r="L3596" i="2"/>
  <c r="K3596" i="2"/>
  <c r="K3595" i="2"/>
  <c r="L3595" i="2" s="1"/>
  <c r="K3594" i="2"/>
  <c r="L3594" i="2" s="1"/>
  <c r="K3593" i="2"/>
  <c r="L3593" i="2" s="1"/>
  <c r="K3592" i="2"/>
  <c r="L3592" i="2" s="1"/>
  <c r="K3591" i="2"/>
  <c r="L3591" i="2" s="1"/>
  <c r="K3590" i="2"/>
  <c r="L3590" i="2" s="1"/>
  <c r="K3589" i="2"/>
  <c r="L3589" i="2" s="1"/>
  <c r="L3588" i="2"/>
  <c r="K3588" i="2"/>
  <c r="K3587" i="2"/>
  <c r="L3587" i="2" s="1"/>
  <c r="K3586" i="2"/>
  <c r="L3586" i="2" s="1"/>
  <c r="K3585" i="2"/>
  <c r="L3585" i="2" s="1"/>
  <c r="L3584" i="2"/>
  <c r="K3584" i="2"/>
  <c r="L3583" i="2"/>
  <c r="K3583" i="2"/>
  <c r="K3582" i="2"/>
  <c r="L3582" i="2" s="1"/>
  <c r="K3581" i="2"/>
  <c r="L3581" i="2" s="1"/>
  <c r="L3580" i="2"/>
  <c r="K3580" i="2"/>
  <c r="K3579" i="2"/>
  <c r="L3579" i="2" s="1"/>
  <c r="K3578" i="2"/>
  <c r="L3578" i="2" s="1"/>
  <c r="K3577" i="2"/>
  <c r="L3577" i="2" s="1"/>
  <c r="K3576" i="2"/>
  <c r="L3576" i="2" s="1"/>
  <c r="K3575" i="2"/>
  <c r="L3575" i="2" s="1"/>
  <c r="K3574" i="2"/>
  <c r="L3574" i="2" s="1"/>
  <c r="K3573" i="2"/>
  <c r="L3573" i="2" s="1"/>
  <c r="K3572" i="2"/>
  <c r="L3572" i="2" s="1"/>
  <c r="K3571" i="2"/>
  <c r="L3571" i="2" s="1"/>
  <c r="L3570" i="2"/>
  <c r="K3570" i="2"/>
  <c r="K3569" i="2"/>
  <c r="L3569" i="2" s="1"/>
  <c r="L3568" i="2"/>
  <c r="K3568" i="2"/>
  <c r="L3567" i="2"/>
  <c r="K3567" i="2"/>
  <c r="K3566" i="2"/>
  <c r="L3566" i="2" s="1"/>
  <c r="K3565" i="2"/>
  <c r="L3565" i="2" s="1"/>
  <c r="K3564" i="2"/>
  <c r="L3564" i="2" s="1"/>
  <c r="K3563" i="2"/>
  <c r="L3563" i="2" s="1"/>
  <c r="K3562" i="2"/>
  <c r="L3562" i="2" s="1"/>
  <c r="K3561" i="2"/>
  <c r="L3561" i="2" s="1"/>
  <c r="K3560" i="2"/>
  <c r="L3560" i="2" s="1"/>
  <c r="K3559" i="2"/>
  <c r="L3559" i="2" s="1"/>
  <c r="K3558" i="2"/>
  <c r="L3558" i="2" s="1"/>
  <c r="K3557" i="2"/>
  <c r="L3557" i="2" s="1"/>
  <c r="K3556" i="2"/>
  <c r="L3556" i="2" s="1"/>
  <c r="L3555" i="2"/>
  <c r="K3555" i="2"/>
  <c r="L3554" i="2"/>
  <c r="K3554" i="2"/>
  <c r="K3553" i="2"/>
  <c r="L3553" i="2" s="1"/>
  <c r="L3552" i="2"/>
  <c r="K3552" i="2"/>
  <c r="K3551" i="2"/>
  <c r="L3551" i="2" s="1"/>
  <c r="L3550" i="2"/>
  <c r="K3550" i="2"/>
  <c r="K3549" i="2"/>
  <c r="L3549" i="2" s="1"/>
  <c r="K3548" i="2"/>
  <c r="L3548" i="2" s="1"/>
  <c r="K3547" i="2"/>
  <c r="L3547" i="2" s="1"/>
  <c r="L3546" i="2"/>
  <c r="K3546" i="2"/>
  <c r="K3545" i="2"/>
  <c r="L3545" i="2" s="1"/>
  <c r="K3544" i="2"/>
  <c r="L3544" i="2" s="1"/>
  <c r="K3543" i="2"/>
  <c r="L3543" i="2" s="1"/>
  <c r="L3542" i="2"/>
  <c r="K3542" i="2"/>
  <c r="L3541" i="2"/>
  <c r="K3541" i="2"/>
  <c r="K3540" i="2"/>
  <c r="L3540" i="2" s="1"/>
  <c r="K3539" i="2"/>
  <c r="L3539" i="2" s="1"/>
  <c r="L3538" i="2"/>
  <c r="K3538" i="2"/>
  <c r="L3537" i="2"/>
  <c r="K3537" i="2"/>
  <c r="K3536" i="2"/>
  <c r="L3536" i="2" s="1"/>
  <c r="K3535" i="2"/>
  <c r="L3535" i="2" s="1"/>
  <c r="K3534" i="2"/>
  <c r="L3534" i="2" s="1"/>
  <c r="K3533" i="2"/>
  <c r="L3533" i="2" s="1"/>
  <c r="L3532" i="2"/>
  <c r="K3532" i="2"/>
  <c r="K3531" i="2"/>
  <c r="L3531" i="2" s="1"/>
  <c r="K3530" i="2"/>
  <c r="L3530" i="2" s="1"/>
  <c r="L3529" i="2"/>
  <c r="K3529" i="2"/>
  <c r="L3528" i="2"/>
  <c r="K3528" i="2"/>
  <c r="K3527" i="2"/>
  <c r="L3527" i="2" s="1"/>
  <c r="L3526" i="2"/>
  <c r="K3526" i="2"/>
  <c r="L3525" i="2"/>
  <c r="K3525" i="2"/>
  <c r="L3524" i="2"/>
  <c r="K3524" i="2"/>
  <c r="K3523" i="2"/>
  <c r="L3523" i="2" s="1"/>
  <c r="K3522" i="2"/>
  <c r="L3522" i="2" s="1"/>
  <c r="K3521" i="2"/>
  <c r="L3521" i="2" s="1"/>
  <c r="K3520" i="2"/>
  <c r="L3520" i="2" s="1"/>
  <c r="L3519" i="2"/>
  <c r="K3519" i="2"/>
  <c r="L3518" i="2"/>
  <c r="K3518" i="2"/>
  <c r="K3517" i="2"/>
  <c r="L3517" i="2" s="1"/>
  <c r="L3516" i="2"/>
  <c r="K3516" i="2"/>
  <c r="K3515" i="2"/>
  <c r="L3515" i="2" s="1"/>
  <c r="K3514" i="2"/>
  <c r="L3514" i="2" s="1"/>
  <c r="K3513" i="2"/>
  <c r="L3513" i="2" s="1"/>
  <c r="K3512" i="2"/>
  <c r="L3512" i="2" s="1"/>
  <c r="L3511" i="2"/>
  <c r="K3511" i="2"/>
  <c r="K3510" i="2"/>
  <c r="L3510" i="2" s="1"/>
  <c r="K3509" i="2"/>
  <c r="L3509" i="2" s="1"/>
  <c r="L3508" i="2"/>
  <c r="K3508" i="2"/>
  <c r="K3507" i="2"/>
  <c r="L3507" i="2" s="1"/>
  <c r="L3506" i="2"/>
  <c r="K3506" i="2"/>
  <c r="L3505" i="2"/>
  <c r="K3505" i="2"/>
  <c r="K3504" i="2"/>
  <c r="L3504" i="2" s="1"/>
  <c r="K3503" i="2"/>
  <c r="L3503" i="2" s="1"/>
  <c r="K3502" i="2"/>
  <c r="L3502" i="2" s="1"/>
  <c r="K3501" i="2"/>
  <c r="L3501" i="2" s="1"/>
  <c r="L3500" i="2"/>
  <c r="K3500" i="2"/>
  <c r="K3499" i="2"/>
  <c r="L3499" i="2" s="1"/>
  <c r="L3498" i="2"/>
  <c r="K3498" i="2"/>
  <c r="K3497" i="2"/>
  <c r="L3497" i="2" s="1"/>
  <c r="L3496" i="2"/>
  <c r="K3496" i="2"/>
  <c r="L3495" i="2"/>
  <c r="K3495" i="2"/>
  <c r="K3494" i="2"/>
  <c r="L3494" i="2" s="1"/>
  <c r="L3493" i="2"/>
  <c r="K3493" i="2"/>
  <c r="K3492" i="2"/>
  <c r="L3492" i="2" s="1"/>
  <c r="K3491" i="2"/>
  <c r="L3491" i="2" s="1"/>
  <c r="K3490" i="2"/>
  <c r="L3490" i="2" s="1"/>
  <c r="K3489" i="2"/>
  <c r="L3489" i="2" s="1"/>
  <c r="K3488" i="2"/>
  <c r="L3488" i="2" s="1"/>
  <c r="L3487" i="2"/>
  <c r="K3487" i="2"/>
  <c r="K3486" i="2"/>
  <c r="L3486" i="2" s="1"/>
  <c r="K3485" i="2"/>
  <c r="L3485" i="2" s="1"/>
  <c r="K3484" i="2"/>
  <c r="L3484" i="2" s="1"/>
  <c r="L3483" i="2"/>
  <c r="K3483" i="2"/>
  <c r="L3482" i="2"/>
  <c r="K3482" i="2"/>
  <c r="K3481" i="2"/>
  <c r="L3481" i="2" s="1"/>
  <c r="L3480" i="2"/>
  <c r="K3480" i="2"/>
  <c r="K3479" i="2"/>
  <c r="L3479" i="2" s="1"/>
  <c r="L3478" i="2"/>
  <c r="K3478" i="2"/>
  <c r="K3477" i="2"/>
  <c r="L3477" i="2" s="1"/>
  <c r="K3476" i="2"/>
  <c r="L3476" i="2" s="1"/>
  <c r="K3475" i="2"/>
  <c r="L3475" i="2" s="1"/>
  <c r="K3474" i="2"/>
  <c r="L3474" i="2" s="1"/>
  <c r="K3473" i="2"/>
  <c r="L3473" i="2" s="1"/>
  <c r="K3472" i="2"/>
  <c r="L3472" i="2" s="1"/>
  <c r="K3471" i="2"/>
  <c r="L3471" i="2" s="1"/>
  <c r="L3470" i="2"/>
  <c r="K3470" i="2"/>
  <c r="L3469" i="2"/>
  <c r="K3469" i="2"/>
  <c r="K3468" i="2"/>
  <c r="L3468" i="2" s="1"/>
  <c r="K3467" i="2"/>
  <c r="L3467" i="2" s="1"/>
  <c r="K3466" i="2"/>
  <c r="L3466" i="2" s="1"/>
  <c r="L3465" i="2"/>
  <c r="K3465" i="2"/>
  <c r="K3464" i="2"/>
  <c r="L3464" i="2" s="1"/>
  <c r="K3463" i="2"/>
  <c r="L3463" i="2" s="1"/>
  <c r="K3462" i="2"/>
  <c r="L3462" i="2" s="1"/>
  <c r="K3461" i="2"/>
  <c r="L3461" i="2" s="1"/>
  <c r="K3460" i="2"/>
  <c r="L3460" i="2" s="1"/>
  <c r="L3459" i="2"/>
  <c r="K3459" i="2"/>
  <c r="K3458" i="2"/>
  <c r="L3458" i="2" s="1"/>
  <c r="L3457" i="2"/>
  <c r="K3457" i="2"/>
  <c r="L3456" i="2"/>
  <c r="K3456" i="2"/>
  <c r="K3455" i="2"/>
  <c r="L3455" i="2" s="1"/>
  <c r="K3454" i="2"/>
  <c r="L3454" i="2" s="1"/>
  <c r="K3453" i="2"/>
  <c r="L3453" i="2" s="1"/>
  <c r="L3452" i="2"/>
  <c r="K3452" i="2"/>
  <c r="K3451" i="2"/>
  <c r="L3451" i="2" s="1"/>
  <c r="K3450" i="2"/>
  <c r="L3450" i="2" s="1"/>
  <c r="K3449" i="2"/>
  <c r="L3449" i="2" s="1"/>
  <c r="K3448" i="2"/>
  <c r="L3448" i="2" s="1"/>
  <c r="L3447" i="2"/>
  <c r="K3447" i="2"/>
  <c r="K3446" i="2"/>
  <c r="L3446" i="2" s="1"/>
  <c r="K3445" i="2"/>
  <c r="L3445" i="2" s="1"/>
  <c r="L3444" i="2"/>
  <c r="K3444" i="2"/>
  <c r="K3443" i="2"/>
  <c r="L3443" i="2" s="1"/>
  <c r="K3442" i="2"/>
  <c r="L3442" i="2" s="1"/>
  <c r="L3441" i="2"/>
  <c r="K3441" i="2"/>
  <c r="K3440" i="2"/>
  <c r="L3440" i="2" s="1"/>
  <c r="L3439" i="2"/>
  <c r="K3439" i="2"/>
  <c r="K3438" i="2"/>
  <c r="L3438" i="2" s="1"/>
  <c r="K3437" i="2"/>
  <c r="L3437" i="2" s="1"/>
  <c r="L3436" i="2"/>
  <c r="K3436" i="2"/>
  <c r="K3435" i="2"/>
  <c r="L3435" i="2" s="1"/>
  <c r="K3434" i="2"/>
  <c r="L3434" i="2" s="1"/>
  <c r="K3433" i="2"/>
  <c r="L3433" i="2" s="1"/>
  <c r="K3432" i="2"/>
  <c r="L3432" i="2" s="1"/>
  <c r="K3431" i="2"/>
  <c r="L3431" i="2" s="1"/>
  <c r="K3430" i="2"/>
  <c r="L3430" i="2" s="1"/>
  <c r="K3429" i="2"/>
  <c r="L3429" i="2" s="1"/>
  <c r="K3428" i="2"/>
  <c r="L3428" i="2" s="1"/>
  <c r="K3427" i="2"/>
  <c r="L3427" i="2" s="1"/>
  <c r="L3426" i="2"/>
  <c r="K3426" i="2"/>
  <c r="K3425" i="2"/>
  <c r="L3425" i="2" s="1"/>
  <c r="L3424" i="2"/>
  <c r="K3424" i="2"/>
  <c r="L3423" i="2"/>
  <c r="K3423" i="2"/>
  <c r="K3422" i="2"/>
  <c r="L3422" i="2" s="1"/>
  <c r="K3421" i="2"/>
  <c r="L3421" i="2" s="1"/>
  <c r="K3420" i="2"/>
  <c r="L3420" i="2" s="1"/>
  <c r="K3419" i="2"/>
  <c r="L3419" i="2" s="1"/>
  <c r="K3418" i="2"/>
  <c r="L3418" i="2" s="1"/>
  <c r="K3417" i="2"/>
  <c r="L3417" i="2" s="1"/>
  <c r="L3416" i="2"/>
  <c r="K3416" i="2"/>
  <c r="L3415" i="2"/>
  <c r="K3415" i="2"/>
  <c r="L3414" i="2"/>
  <c r="K3414" i="2"/>
  <c r="K3413" i="2"/>
  <c r="L3413" i="2" s="1"/>
  <c r="K3412" i="2"/>
  <c r="L3412" i="2" s="1"/>
  <c r="L3411" i="2"/>
  <c r="K3411" i="2"/>
  <c r="L3410" i="2"/>
  <c r="K3410" i="2"/>
  <c r="K3409" i="2"/>
  <c r="L3409" i="2" s="1"/>
  <c r="L3408" i="2"/>
  <c r="K3408" i="2"/>
  <c r="K3407" i="2"/>
  <c r="L3407" i="2" s="1"/>
  <c r="L3406" i="2"/>
  <c r="K3406" i="2"/>
  <c r="K3405" i="2"/>
  <c r="L3405" i="2" s="1"/>
  <c r="K3404" i="2"/>
  <c r="L3404" i="2" s="1"/>
  <c r="L3403" i="2"/>
  <c r="K3403" i="2"/>
  <c r="L3402" i="2"/>
  <c r="K3402" i="2"/>
  <c r="K3401" i="2"/>
  <c r="L3401" i="2" s="1"/>
  <c r="L3400" i="2"/>
  <c r="K3400" i="2"/>
  <c r="K3399" i="2"/>
  <c r="L3399" i="2" s="1"/>
  <c r="L3398" i="2"/>
  <c r="K3398" i="2"/>
  <c r="L3397" i="2"/>
  <c r="K3397" i="2"/>
  <c r="K3396" i="2"/>
  <c r="L3396" i="2" s="1"/>
  <c r="K3395" i="2"/>
  <c r="L3395" i="2" s="1"/>
  <c r="L3394" i="2"/>
  <c r="K3394" i="2"/>
  <c r="L3393" i="2"/>
  <c r="K3393" i="2"/>
  <c r="K3392" i="2"/>
  <c r="L3392" i="2" s="1"/>
  <c r="K3391" i="2"/>
  <c r="L3391" i="2" s="1"/>
  <c r="L3390" i="2"/>
  <c r="K3390" i="2"/>
  <c r="K3389" i="2"/>
  <c r="L3389" i="2" s="1"/>
  <c r="K3388" i="2"/>
  <c r="L3388" i="2" s="1"/>
  <c r="K3387" i="2"/>
  <c r="L3387" i="2" s="1"/>
  <c r="K3386" i="2"/>
  <c r="L3386" i="2" s="1"/>
  <c r="K3385" i="2"/>
  <c r="L3385" i="2" s="1"/>
  <c r="L3384" i="2"/>
  <c r="K3384" i="2"/>
  <c r="K3383" i="2"/>
  <c r="L3383" i="2" s="1"/>
  <c r="L3382" i="2"/>
  <c r="K3382" i="2"/>
  <c r="L3381" i="2"/>
  <c r="K3381" i="2"/>
  <c r="L3380" i="2"/>
  <c r="K3380" i="2"/>
  <c r="K3379" i="2"/>
  <c r="L3379" i="2" s="1"/>
  <c r="K3378" i="2"/>
  <c r="L3378" i="2" s="1"/>
  <c r="K3377" i="2"/>
  <c r="L3377" i="2" s="1"/>
  <c r="K3376" i="2"/>
  <c r="L3376" i="2" s="1"/>
  <c r="L3375" i="2"/>
  <c r="K3375" i="2"/>
  <c r="L3374" i="2"/>
  <c r="K3374" i="2"/>
  <c r="K3373" i="2"/>
  <c r="L3373" i="2" s="1"/>
  <c r="L3372" i="2"/>
  <c r="K3372" i="2"/>
  <c r="K3371" i="2"/>
  <c r="L3371" i="2" s="1"/>
  <c r="L3370" i="2"/>
  <c r="K3370" i="2"/>
  <c r="K3369" i="2"/>
  <c r="L3369" i="2" s="1"/>
  <c r="L3368" i="2"/>
  <c r="K3368" i="2"/>
  <c r="L3367" i="2"/>
  <c r="K3367" i="2"/>
  <c r="K3366" i="2"/>
  <c r="L3366" i="2" s="1"/>
  <c r="K3365" i="2"/>
  <c r="L3365" i="2" s="1"/>
  <c r="L3364" i="2"/>
  <c r="K3364" i="2"/>
  <c r="K3363" i="2"/>
  <c r="L3363" i="2" s="1"/>
  <c r="K3362" i="2"/>
  <c r="L3362" i="2" s="1"/>
  <c r="K3361" i="2"/>
  <c r="L3361" i="2" s="1"/>
  <c r="K3360" i="2"/>
  <c r="L3360" i="2" s="1"/>
  <c r="K3359" i="2"/>
  <c r="L3359" i="2" s="1"/>
  <c r="K3358" i="2"/>
  <c r="L3358" i="2" s="1"/>
  <c r="L3357" i="2"/>
  <c r="K3357" i="2"/>
  <c r="K3356" i="2"/>
  <c r="L3356" i="2" s="1"/>
  <c r="L3355" i="2"/>
  <c r="K3355" i="2"/>
  <c r="L3354" i="2"/>
  <c r="K3354" i="2"/>
  <c r="K3353" i="2"/>
  <c r="L3353" i="2" s="1"/>
  <c r="L3352" i="2"/>
  <c r="K3352" i="2"/>
  <c r="L3351" i="2"/>
  <c r="K3351" i="2"/>
  <c r="K3350" i="2"/>
  <c r="L3350" i="2" s="1"/>
  <c r="K3349" i="2"/>
  <c r="L3349" i="2" s="1"/>
  <c r="L3348" i="2"/>
  <c r="K3348" i="2"/>
  <c r="K3347" i="2"/>
  <c r="L3347" i="2" s="1"/>
  <c r="L3346" i="2"/>
  <c r="K3346" i="2"/>
  <c r="L3345" i="2"/>
  <c r="K3345" i="2"/>
  <c r="K3344" i="2"/>
  <c r="L3344" i="2" s="1"/>
  <c r="L3343" i="2"/>
  <c r="K3343" i="2"/>
  <c r="K3342" i="2"/>
  <c r="L3342" i="2" s="1"/>
  <c r="K3341" i="2"/>
  <c r="L3341" i="2" s="1"/>
  <c r="L3340" i="2"/>
  <c r="K3340" i="2"/>
  <c r="L3339" i="2"/>
  <c r="K3339" i="2"/>
  <c r="K3338" i="2"/>
  <c r="L3338" i="2" s="1"/>
  <c r="K3337" i="2"/>
  <c r="L3337" i="2" s="1"/>
  <c r="L3336" i="2"/>
  <c r="K3336" i="2"/>
  <c r="K3335" i="2"/>
  <c r="L3335" i="2" s="1"/>
  <c r="L3334" i="2"/>
  <c r="K3334" i="2"/>
  <c r="L3333" i="2"/>
  <c r="K3333" i="2"/>
  <c r="K3332" i="2"/>
  <c r="L3332" i="2" s="1"/>
  <c r="L3331" i="2"/>
  <c r="K3331" i="2"/>
  <c r="K3330" i="2"/>
  <c r="L3330" i="2" s="1"/>
  <c r="K3329" i="2"/>
  <c r="L3329" i="2" s="1"/>
  <c r="L3328" i="2"/>
  <c r="K3328" i="2"/>
  <c r="L3327" i="2"/>
  <c r="K3327" i="2"/>
  <c r="K3326" i="2"/>
  <c r="L3326" i="2" s="1"/>
  <c r="K3325" i="2"/>
  <c r="L3325" i="2" s="1"/>
  <c r="L3324" i="2"/>
  <c r="K3324" i="2"/>
  <c r="K3323" i="2"/>
  <c r="L3323" i="2" s="1"/>
  <c r="L3322" i="2"/>
  <c r="K3322" i="2"/>
  <c r="L3321" i="2"/>
  <c r="K3321" i="2"/>
  <c r="K3320" i="2"/>
  <c r="L3320" i="2" s="1"/>
  <c r="L3319" i="2"/>
  <c r="K3319" i="2"/>
  <c r="K3318" i="2"/>
  <c r="L3318" i="2" s="1"/>
  <c r="K3317" i="2"/>
  <c r="L3317" i="2" s="1"/>
  <c r="L3316" i="2"/>
  <c r="K3316" i="2"/>
  <c r="L3315" i="2"/>
  <c r="K3315" i="2"/>
  <c r="K3314" i="2"/>
  <c r="L3314" i="2" s="1"/>
  <c r="K3313" i="2"/>
  <c r="L3313" i="2" s="1"/>
  <c r="L3312" i="2"/>
  <c r="K3312" i="2"/>
  <c r="K3311" i="2"/>
  <c r="L3311" i="2" s="1"/>
  <c r="K3310" i="2"/>
  <c r="L3310" i="2" s="1"/>
  <c r="L3309" i="2"/>
  <c r="K3309" i="2"/>
  <c r="K3308" i="2"/>
  <c r="L3308" i="2" s="1"/>
  <c r="K3307" i="2"/>
  <c r="L3307" i="2" s="1"/>
  <c r="L3306" i="2"/>
  <c r="K3306" i="2"/>
  <c r="K3305" i="2"/>
  <c r="L3305" i="2" s="1"/>
  <c r="K3304" i="2"/>
  <c r="L3304" i="2" s="1"/>
  <c r="L3303" i="2"/>
  <c r="K3303" i="2"/>
  <c r="K3302" i="2"/>
  <c r="L3302" i="2" s="1"/>
  <c r="L3301" i="2"/>
  <c r="K3301" i="2"/>
  <c r="K3300" i="2"/>
  <c r="L3300" i="2" s="1"/>
  <c r="K3299" i="2"/>
  <c r="L3299" i="2" s="1"/>
  <c r="K3298" i="2"/>
  <c r="L3298" i="2" s="1"/>
  <c r="L3297" i="2"/>
  <c r="K3297" i="2"/>
  <c r="K3296" i="2"/>
  <c r="L3296" i="2" s="1"/>
  <c r="K3295" i="2"/>
  <c r="L3295" i="2" s="1"/>
  <c r="L3294" i="2"/>
  <c r="K3294" i="2"/>
  <c r="K3293" i="2"/>
  <c r="L3293" i="2" s="1"/>
  <c r="K3292" i="2"/>
  <c r="L3292" i="2" s="1"/>
  <c r="L3291" i="2"/>
  <c r="K3291" i="2"/>
  <c r="K3290" i="2"/>
  <c r="L3290" i="2" s="1"/>
  <c r="K3289" i="2"/>
  <c r="L3289" i="2" s="1"/>
  <c r="L3288" i="2"/>
  <c r="K3288" i="2"/>
  <c r="K3287" i="2"/>
  <c r="L3287" i="2" s="1"/>
  <c r="K3286" i="2"/>
  <c r="L3286" i="2" s="1"/>
  <c r="L3285" i="2"/>
  <c r="K3285" i="2"/>
  <c r="K3284" i="2"/>
  <c r="L3284" i="2" s="1"/>
  <c r="K3283" i="2"/>
  <c r="L3283" i="2" s="1"/>
  <c r="L3282" i="2"/>
  <c r="K3282" i="2"/>
  <c r="K3281" i="2"/>
  <c r="L3281" i="2" s="1"/>
  <c r="K3280" i="2"/>
  <c r="L3280" i="2" s="1"/>
  <c r="L3279" i="2"/>
  <c r="K3279" i="2"/>
  <c r="K3278" i="2"/>
  <c r="L3278" i="2" s="1"/>
  <c r="L3277" i="2"/>
  <c r="K3277" i="2"/>
  <c r="K3276" i="2"/>
  <c r="L3276" i="2" s="1"/>
  <c r="K3275" i="2"/>
  <c r="L3275" i="2" s="1"/>
  <c r="K3274" i="2"/>
  <c r="L3274" i="2" s="1"/>
  <c r="L3273" i="2"/>
  <c r="K3273" i="2"/>
  <c r="K3272" i="2"/>
  <c r="L3272" i="2" s="1"/>
  <c r="K3271" i="2"/>
  <c r="L3271" i="2" s="1"/>
  <c r="L3270" i="2"/>
  <c r="K3270" i="2"/>
  <c r="K3269" i="2"/>
  <c r="L3269" i="2" s="1"/>
  <c r="K3268" i="2"/>
  <c r="L3268" i="2" s="1"/>
  <c r="L3267" i="2"/>
  <c r="K3267" i="2"/>
  <c r="K3266" i="2"/>
  <c r="L3266" i="2" s="1"/>
  <c r="K3265" i="2"/>
  <c r="L3265" i="2" s="1"/>
  <c r="L3264" i="2"/>
  <c r="K3264" i="2"/>
  <c r="K3263" i="2"/>
  <c r="L3263" i="2" s="1"/>
  <c r="K3262" i="2"/>
  <c r="L3262" i="2" s="1"/>
  <c r="L3261" i="2"/>
  <c r="K3261" i="2"/>
  <c r="K3260" i="2"/>
  <c r="L3260" i="2" s="1"/>
  <c r="K3259" i="2"/>
  <c r="L3259" i="2" s="1"/>
  <c r="L3258" i="2"/>
  <c r="K3258" i="2"/>
  <c r="K3257" i="2"/>
  <c r="L3257" i="2" s="1"/>
  <c r="K3256" i="2"/>
  <c r="L3256" i="2" s="1"/>
  <c r="L3255" i="2"/>
  <c r="K3255" i="2"/>
  <c r="K3254" i="2"/>
  <c r="L3254" i="2" s="1"/>
  <c r="L3253" i="2"/>
  <c r="K3253" i="2"/>
  <c r="K3252" i="2"/>
  <c r="L3252" i="2" s="1"/>
  <c r="K3251" i="2"/>
  <c r="L3251" i="2" s="1"/>
  <c r="K3250" i="2"/>
  <c r="L3250" i="2" s="1"/>
  <c r="L3249" i="2"/>
  <c r="K3249" i="2"/>
  <c r="K3248" i="2"/>
  <c r="L3248" i="2" s="1"/>
  <c r="K3247" i="2"/>
  <c r="L3247" i="2" s="1"/>
  <c r="L3246" i="2"/>
  <c r="K3246" i="2"/>
  <c r="K3245" i="2"/>
  <c r="L3245" i="2" s="1"/>
  <c r="K3244" i="2"/>
  <c r="L3244" i="2" s="1"/>
  <c r="L3243" i="2"/>
  <c r="K3243" i="2"/>
  <c r="K3242" i="2"/>
  <c r="L3242" i="2" s="1"/>
  <c r="K3241" i="2"/>
  <c r="L3241" i="2" s="1"/>
  <c r="L3240" i="2"/>
  <c r="K3240" i="2"/>
  <c r="K3239" i="2"/>
  <c r="L3239" i="2" s="1"/>
  <c r="K3238" i="2"/>
  <c r="L3238" i="2" s="1"/>
  <c r="L3237" i="2"/>
  <c r="K3237" i="2"/>
  <c r="K3236" i="2"/>
  <c r="L3236" i="2" s="1"/>
  <c r="K3235" i="2"/>
  <c r="L3235" i="2" s="1"/>
  <c r="L3234" i="2"/>
  <c r="K3234" i="2"/>
  <c r="K3233" i="2"/>
  <c r="L3233" i="2" s="1"/>
  <c r="K3232" i="2"/>
  <c r="L3232" i="2" s="1"/>
  <c r="L3231" i="2"/>
  <c r="K3231" i="2"/>
  <c r="K3230" i="2"/>
  <c r="L3230" i="2" s="1"/>
  <c r="L3229" i="2"/>
  <c r="K3229" i="2"/>
  <c r="L3228" i="2"/>
  <c r="K3228" i="2"/>
  <c r="K3227" i="2"/>
  <c r="L3227" i="2" s="1"/>
  <c r="K3226" i="2"/>
  <c r="L3226" i="2" s="1"/>
  <c r="L3225" i="2"/>
  <c r="K3225" i="2"/>
  <c r="K3224" i="2"/>
  <c r="L3224" i="2" s="1"/>
  <c r="K3223" i="2"/>
  <c r="L3223" i="2" s="1"/>
  <c r="K3222" i="2"/>
  <c r="L3222" i="2" s="1"/>
  <c r="K3221" i="2"/>
  <c r="L3221" i="2" s="1"/>
  <c r="K3220" i="2"/>
  <c r="L3220" i="2" s="1"/>
  <c r="L3219" i="2"/>
  <c r="K3219" i="2"/>
  <c r="K3218" i="2"/>
  <c r="L3218" i="2" s="1"/>
  <c r="K3217" i="2"/>
  <c r="L3217" i="2" s="1"/>
  <c r="L3216" i="2"/>
  <c r="K3216" i="2"/>
  <c r="K3215" i="2"/>
  <c r="L3215" i="2" s="1"/>
  <c r="K3214" i="2"/>
  <c r="L3214" i="2" s="1"/>
  <c r="L3213" i="2"/>
  <c r="K3213" i="2"/>
  <c r="K3212" i="2"/>
  <c r="L3212" i="2" s="1"/>
  <c r="K3211" i="2"/>
  <c r="L3211" i="2" s="1"/>
  <c r="L3210" i="2"/>
  <c r="K3210" i="2"/>
  <c r="K3209" i="2"/>
  <c r="L3209" i="2" s="1"/>
  <c r="K3208" i="2"/>
  <c r="L3208" i="2" s="1"/>
  <c r="L3207" i="2"/>
  <c r="K3207" i="2"/>
  <c r="K3206" i="2"/>
  <c r="L3206" i="2" s="1"/>
  <c r="L3205" i="2"/>
  <c r="K3205" i="2"/>
  <c r="L3204" i="2"/>
  <c r="K3204" i="2"/>
  <c r="K3203" i="2"/>
  <c r="L3203" i="2" s="1"/>
  <c r="K3202" i="2"/>
  <c r="L3202" i="2" s="1"/>
  <c r="L3201" i="2"/>
  <c r="K3201" i="2"/>
  <c r="K3200" i="2"/>
  <c r="L3200" i="2" s="1"/>
  <c r="K3199" i="2"/>
  <c r="L3199" i="2" s="1"/>
  <c r="K3198" i="2"/>
  <c r="L3198" i="2" s="1"/>
  <c r="K3197" i="2"/>
  <c r="L3197" i="2" s="1"/>
  <c r="K3196" i="2"/>
  <c r="L3196" i="2" s="1"/>
  <c r="L3195" i="2"/>
  <c r="K3195" i="2"/>
  <c r="K3194" i="2"/>
  <c r="L3194" i="2" s="1"/>
  <c r="K3193" i="2"/>
  <c r="L3193" i="2" s="1"/>
  <c r="L3192" i="2"/>
  <c r="K3192" i="2"/>
  <c r="K3191" i="2"/>
  <c r="L3191" i="2" s="1"/>
  <c r="K3190" i="2"/>
  <c r="L3190" i="2" s="1"/>
  <c r="L3189" i="2"/>
  <c r="K3189" i="2"/>
  <c r="K3188" i="2"/>
  <c r="L3188" i="2" s="1"/>
  <c r="K3187" i="2"/>
  <c r="L3187" i="2" s="1"/>
  <c r="L3186" i="2"/>
  <c r="K3186" i="2"/>
  <c r="K3185" i="2"/>
  <c r="L3185" i="2" s="1"/>
  <c r="K3184" i="2"/>
  <c r="L3184" i="2" s="1"/>
  <c r="L3183" i="2"/>
  <c r="K3183" i="2"/>
  <c r="K3182" i="2"/>
  <c r="L3182" i="2" s="1"/>
  <c r="L3181" i="2"/>
  <c r="K3181" i="2"/>
  <c r="L3180" i="2"/>
  <c r="K3180" i="2"/>
  <c r="K3179" i="2"/>
  <c r="L3179" i="2" s="1"/>
  <c r="K3178" i="2"/>
  <c r="L3178" i="2" s="1"/>
  <c r="L3177" i="2"/>
  <c r="K3177" i="2"/>
  <c r="K3176" i="2"/>
  <c r="L3176" i="2" s="1"/>
  <c r="K3175" i="2"/>
  <c r="L3175" i="2" s="1"/>
  <c r="L3174" i="2"/>
  <c r="K3174" i="2"/>
  <c r="K3173" i="2"/>
  <c r="L3173" i="2" s="1"/>
  <c r="K3172" i="2"/>
  <c r="L3172" i="2" s="1"/>
  <c r="L3171" i="2"/>
  <c r="K3171" i="2"/>
  <c r="K3170" i="2"/>
  <c r="L3170" i="2" s="1"/>
  <c r="K3169" i="2"/>
  <c r="L3169" i="2" s="1"/>
  <c r="L3168" i="2"/>
  <c r="K3168" i="2"/>
  <c r="K3167" i="2"/>
  <c r="L3167" i="2" s="1"/>
  <c r="K3166" i="2"/>
  <c r="L3166" i="2" s="1"/>
  <c r="L3165" i="2"/>
  <c r="K3165" i="2"/>
  <c r="K3164" i="2"/>
  <c r="L3164" i="2" s="1"/>
  <c r="K3163" i="2"/>
  <c r="L3163" i="2" s="1"/>
  <c r="L3162" i="2"/>
  <c r="K3162" i="2"/>
  <c r="K3161" i="2"/>
  <c r="L3161" i="2" s="1"/>
  <c r="K3160" i="2"/>
  <c r="L3160" i="2" s="1"/>
  <c r="L3159" i="2"/>
  <c r="K3159" i="2"/>
  <c r="K3158" i="2"/>
  <c r="L3158" i="2" s="1"/>
  <c r="L3157" i="2"/>
  <c r="K3157" i="2"/>
  <c r="L3156" i="2"/>
  <c r="K3156" i="2"/>
  <c r="K3155" i="2"/>
  <c r="L3155" i="2" s="1"/>
  <c r="K3154" i="2"/>
  <c r="L3154" i="2" s="1"/>
  <c r="L3153" i="2"/>
  <c r="K3153" i="2"/>
  <c r="K3152" i="2"/>
  <c r="L3152" i="2" s="1"/>
  <c r="K3151" i="2"/>
  <c r="L3151" i="2" s="1"/>
  <c r="L3150" i="2"/>
  <c r="K3150" i="2"/>
  <c r="K3149" i="2"/>
  <c r="L3149" i="2" s="1"/>
  <c r="K3148" i="2"/>
  <c r="L3148" i="2" s="1"/>
  <c r="L3147" i="2"/>
  <c r="K3147" i="2"/>
  <c r="K3146" i="2"/>
  <c r="L3146" i="2" s="1"/>
  <c r="K3145" i="2"/>
  <c r="L3145" i="2" s="1"/>
  <c r="L3144" i="2"/>
  <c r="K3144" i="2"/>
  <c r="K3143" i="2"/>
  <c r="L3143" i="2" s="1"/>
  <c r="K3142" i="2"/>
  <c r="L3142" i="2" s="1"/>
  <c r="L3141" i="2"/>
  <c r="K3141" i="2"/>
  <c r="K3140" i="2"/>
  <c r="L3140" i="2" s="1"/>
  <c r="K3139" i="2"/>
  <c r="L3139" i="2" s="1"/>
  <c r="L3138" i="2"/>
  <c r="K3138" i="2"/>
  <c r="K3137" i="2"/>
  <c r="L3137" i="2" s="1"/>
  <c r="K3136" i="2"/>
  <c r="L3136" i="2" s="1"/>
  <c r="L3135" i="2"/>
  <c r="K3135" i="2"/>
  <c r="K3134" i="2"/>
  <c r="L3134" i="2" s="1"/>
  <c r="L3133" i="2"/>
  <c r="K3133" i="2"/>
  <c r="L3132" i="2"/>
  <c r="K3132" i="2"/>
  <c r="K3131" i="2"/>
  <c r="L3131" i="2" s="1"/>
  <c r="K3130" i="2"/>
  <c r="L3130" i="2" s="1"/>
  <c r="L3129" i="2"/>
  <c r="K3129" i="2"/>
  <c r="K3128" i="2"/>
  <c r="L3128" i="2" s="1"/>
  <c r="K3127" i="2"/>
  <c r="L3127" i="2" s="1"/>
  <c r="K3126" i="2"/>
  <c r="L3126" i="2" s="1"/>
  <c r="K3125" i="2"/>
  <c r="L3125" i="2" s="1"/>
  <c r="L3124" i="2"/>
  <c r="K3124" i="2"/>
  <c r="K3123" i="2"/>
  <c r="L3123" i="2" s="1"/>
  <c r="K3122" i="2"/>
  <c r="L3122" i="2" s="1"/>
  <c r="K3121" i="2"/>
  <c r="L3121" i="2" s="1"/>
  <c r="K3120" i="2"/>
  <c r="L3120" i="2" s="1"/>
  <c r="K3119" i="2"/>
  <c r="L3119" i="2" s="1"/>
  <c r="L3118" i="2"/>
  <c r="K3118" i="2"/>
  <c r="L3117" i="2"/>
  <c r="K3117" i="2"/>
  <c r="K3116" i="2"/>
  <c r="L3116" i="2" s="1"/>
  <c r="L3115" i="2"/>
  <c r="K3115" i="2"/>
  <c r="K3114" i="2"/>
  <c r="L3114" i="2" s="1"/>
  <c r="K3113" i="2"/>
  <c r="L3113" i="2" s="1"/>
  <c r="L3112" i="2"/>
  <c r="K3112" i="2"/>
  <c r="L3111" i="2"/>
  <c r="K3111" i="2"/>
  <c r="K3110" i="2"/>
  <c r="L3110" i="2" s="1"/>
  <c r="K3109" i="2"/>
  <c r="L3109" i="2" s="1"/>
  <c r="L3108" i="2"/>
  <c r="K3108" i="2"/>
  <c r="K3107" i="2"/>
  <c r="L3107" i="2" s="1"/>
  <c r="L3106" i="2"/>
  <c r="K3106" i="2"/>
  <c r="L3105" i="2"/>
  <c r="K3105" i="2"/>
  <c r="K3104" i="2"/>
  <c r="L3104" i="2" s="1"/>
  <c r="K3103" i="2"/>
  <c r="L3103" i="2" s="1"/>
  <c r="K3102" i="2"/>
  <c r="L3102" i="2" s="1"/>
  <c r="K3101" i="2"/>
  <c r="L3101" i="2" s="1"/>
  <c r="K3100" i="2"/>
  <c r="L3100" i="2" s="1"/>
  <c r="L3099" i="2"/>
  <c r="K3099" i="2"/>
  <c r="K3098" i="2"/>
  <c r="L3098" i="2" s="1"/>
  <c r="K3097" i="2"/>
  <c r="L3097" i="2" s="1"/>
  <c r="K3096" i="2"/>
  <c r="L3096" i="2" s="1"/>
  <c r="K3095" i="2"/>
  <c r="L3095" i="2" s="1"/>
  <c r="K3094" i="2"/>
  <c r="L3094" i="2" s="1"/>
  <c r="K3093" i="2"/>
  <c r="L3093" i="2" s="1"/>
  <c r="K3092" i="2"/>
  <c r="L3092" i="2" s="1"/>
  <c r="K3091" i="2"/>
  <c r="L3091" i="2" s="1"/>
  <c r="K3090" i="2"/>
  <c r="L3090" i="2" s="1"/>
  <c r="K3089" i="2"/>
  <c r="L3089" i="2" s="1"/>
  <c r="L3088" i="2"/>
  <c r="K3088" i="2"/>
  <c r="K3087" i="2"/>
  <c r="L3087" i="2" s="1"/>
  <c r="K3086" i="2"/>
  <c r="L3086" i="2" s="1"/>
  <c r="K3085" i="2"/>
  <c r="L3085" i="2" s="1"/>
  <c r="K3084" i="2"/>
  <c r="L3084" i="2" s="1"/>
  <c r="K3083" i="2"/>
  <c r="L3083" i="2" s="1"/>
  <c r="L3082" i="2"/>
  <c r="K3082" i="2"/>
  <c r="L3081" i="2"/>
  <c r="K3081" i="2"/>
  <c r="K3080" i="2"/>
  <c r="L3080" i="2" s="1"/>
  <c r="L3079" i="2"/>
  <c r="K3079" i="2"/>
  <c r="K3078" i="2"/>
  <c r="L3078" i="2" s="1"/>
  <c r="K3077" i="2"/>
  <c r="L3077" i="2" s="1"/>
  <c r="L3076" i="2"/>
  <c r="K3076" i="2"/>
  <c r="L3075" i="2"/>
  <c r="K3075" i="2"/>
  <c r="K3074" i="2"/>
  <c r="L3074" i="2" s="1"/>
  <c r="K3073" i="2"/>
  <c r="L3073" i="2" s="1"/>
  <c r="L3072" i="2"/>
  <c r="K3072" i="2"/>
  <c r="K3071" i="2"/>
  <c r="L3071" i="2" s="1"/>
  <c r="L3070" i="2"/>
  <c r="K3070" i="2"/>
  <c r="L3069" i="2"/>
  <c r="K3069" i="2"/>
  <c r="K3068" i="2"/>
  <c r="L3068" i="2" s="1"/>
  <c r="K3067" i="2"/>
  <c r="L3067" i="2" s="1"/>
  <c r="K3066" i="2"/>
  <c r="L3066" i="2" s="1"/>
  <c r="K3065" i="2"/>
  <c r="L3065" i="2" s="1"/>
  <c r="K3064" i="2"/>
  <c r="L3064" i="2" s="1"/>
  <c r="L3063" i="2"/>
  <c r="K3063" i="2"/>
  <c r="K3062" i="2"/>
  <c r="L3062" i="2" s="1"/>
  <c r="K3061" i="2"/>
  <c r="L3061" i="2" s="1"/>
  <c r="K3060" i="2"/>
  <c r="L3060" i="2" s="1"/>
  <c r="K3059" i="2"/>
  <c r="L3059" i="2" s="1"/>
  <c r="K3058" i="2"/>
  <c r="L3058" i="2" s="1"/>
  <c r="K3057" i="2"/>
  <c r="L3057" i="2" s="1"/>
  <c r="K3056" i="2"/>
  <c r="L3056" i="2" s="1"/>
  <c r="K3055" i="2"/>
  <c r="L3055" i="2" s="1"/>
  <c r="K3054" i="2"/>
  <c r="L3054" i="2" s="1"/>
  <c r="K3053" i="2"/>
  <c r="L3053" i="2" s="1"/>
  <c r="L3052" i="2"/>
  <c r="K3052" i="2"/>
  <c r="K3051" i="2"/>
  <c r="L3051" i="2" s="1"/>
  <c r="K3050" i="2"/>
  <c r="L3050" i="2" s="1"/>
  <c r="K3049" i="2"/>
  <c r="L3049" i="2" s="1"/>
  <c r="K3048" i="2"/>
  <c r="L3048" i="2" s="1"/>
  <c r="K3047" i="2"/>
  <c r="L3047" i="2" s="1"/>
  <c r="L3046" i="2"/>
  <c r="K3046" i="2"/>
  <c r="L3045" i="2"/>
  <c r="K3045" i="2"/>
  <c r="K3044" i="2"/>
  <c r="L3044" i="2" s="1"/>
  <c r="L3043" i="2"/>
  <c r="K3043" i="2"/>
  <c r="K3042" i="2"/>
  <c r="L3042" i="2" s="1"/>
  <c r="K3041" i="2"/>
  <c r="L3041" i="2" s="1"/>
  <c r="L3040" i="2"/>
  <c r="K3040" i="2"/>
  <c r="L3039" i="2"/>
  <c r="K3039" i="2"/>
  <c r="K3038" i="2"/>
  <c r="L3038" i="2" s="1"/>
  <c r="K3037" i="2"/>
  <c r="L3037" i="2" s="1"/>
  <c r="L3036" i="2"/>
  <c r="K3036" i="2"/>
  <c r="K3035" i="2"/>
  <c r="L3035" i="2" s="1"/>
  <c r="L3034" i="2"/>
  <c r="K3034" i="2"/>
  <c r="L3033" i="2"/>
  <c r="K3033" i="2"/>
  <c r="L3032" i="2"/>
  <c r="K3032" i="2"/>
  <c r="L3031" i="2"/>
  <c r="K3031" i="2"/>
  <c r="K3030" i="2"/>
  <c r="L3030" i="2" s="1"/>
  <c r="K3029" i="2"/>
  <c r="L3029" i="2" s="1"/>
  <c r="K3028" i="2"/>
  <c r="L3028" i="2" s="1"/>
  <c r="K3027" i="2"/>
  <c r="L3027" i="2" s="1"/>
  <c r="K3026" i="2"/>
  <c r="L3026" i="2" s="1"/>
  <c r="K3025" i="2"/>
  <c r="L3025" i="2" s="1"/>
  <c r="K3024" i="2"/>
  <c r="L3024" i="2" s="1"/>
  <c r="K3023" i="2"/>
  <c r="L3023" i="2" s="1"/>
  <c r="K3022" i="2"/>
  <c r="L3022" i="2" s="1"/>
  <c r="L3021" i="2"/>
  <c r="K3021" i="2"/>
  <c r="K3020" i="2"/>
  <c r="L3020" i="2" s="1"/>
  <c r="L3019" i="2"/>
  <c r="K3019" i="2"/>
  <c r="L3018" i="2"/>
  <c r="K3018" i="2"/>
  <c r="K3017" i="2"/>
  <c r="L3017" i="2" s="1"/>
  <c r="L3016" i="2"/>
  <c r="K3016" i="2"/>
  <c r="K3015" i="2"/>
  <c r="L3015" i="2" s="1"/>
  <c r="K3014" i="2"/>
  <c r="L3014" i="2" s="1"/>
  <c r="L3013" i="2"/>
  <c r="K3013" i="2"/>
  <c r="K3012" i="2"/>
  <c r="L3012" i="2" s="1"/>
  <c r="K3011" i="2"/>
  <c r="L3011" i="2" s="1"/>
  <c r="K3010" i="2"/>
  <c r="L3010" i="2" s="1"/>
  <c r="K3009" i="2"/>
  <c r="L3009" i="2" s="1"/>
  <c r="L3008" i="2"/>
  <c r="K3008" i="2"/>
  <c r="L3007" i="2"/>
  <c r="K3007" i="2"/>
  <c r="L3006" i="2"/>
  <c r="K3006" i="2"/>
  <c r="K3005" i="2"/>
  <c r="L3005" i="2" s="1"/>
  <c r="K3004" i="2"/>
  <c r="L3004" i="2" s="1"/>
  <c r="L3003" i="2"/>
  <c r="K3003" i="2"/>
  <c r="K3002" i="2"/>
  <c r="L3002" i="2" s="1"/>
  <c r="K3001" i="2"/>
  <c r="L3001" i="2" s="1"/>
  <c r="L3000" i="2"/>
  <c r="K3000" i="2"/>
  <c r="K2999" i="2"/>
  <c r="L2999" i="2" s="1"/>
  <c r="K2998" i="2"/>
  <c r="L2998" i="2" s="1"/>
  <c r="K2997" i="2"/>
  <c r="L2997" i="2" s="1"/>
  <c r="K2996" i="2"/>
  <c r="L2996" i="2" s="1"/>
  <c r="L2995" i="2"/>
  <c r="K2995" i="2"/>
  <c r="L2994" i="2"/>
  <c r="K2994" i="2"/>
  <c r="K2993" i="2"/>
  <c r="L2993" i="2" s="1"/>
  <c r="K2992" i="2"/>
  <c r="L2992" i="2" s="1"/>
  <c r="K2991" i="2"/>
  <c r="L2991" i="2" s="1"/>
  <c r="L2990" i="2"/>
  <c r="K2990" i="2"/>
  <c r="K2989" i="2"/>
  <c r="L2989" i="2" s="1"/>
  <c r="K2988" i="2"/>
  <c r="L2988" i="2" s="1"/>
  <c r="K2987" i="2"/>
  <c r="L2987" i="2" s="1"/>
  <c r="L2986" i="2"/>
  <c r="K2986" i="2"/>
  <c r="K2985" i="2"/>
  <c r="L2985" i="2" s="1"/>
  <c r="K2984" i="2"/>
  <c r="L2984" i="2" s="1"/>
  <c r="K2983" i="2"/>
  <c r="L2983" i="2" s="1"/>
  <c r="L2982" i="2"/>
  <c r="K2982" i="2"/>
  <c r="K2981" i="2"/>
  <c r="L2981" i="2" s="1"/>
  <c r="L2980" i="2"/>
  <c r="K2980" i="2"/>
  <c r="K2979" i="2"/>
  <c r="L2979" i="2" s="1"/>
  <c r="K2978" i="2"/>
  <c r="L2978" i="2" s="1"/>
  <c r="L2977" i="2"/>
  <c r="K2977" i="2"/>
  <c r="K2976" i="2"/>
  <c r="L2976" i="2" s="1"/>
  <c r="K2975" i="2"/>
  <c r="L2975" i="2" s="1"/>
  <c r="L2974" i="2"/>
  <c r="K2974" i="2"/>
  <c r="L2973" i="2"/>
  <c r="K2973" i="2"/>
  <c r="K2972" i="2"/>
  <c r="L2972" i="2" s="1"/>
  <c r="K2971" i="2"/>
  <c r="L2971" i="2" s="1"/>
  <c r="K2970" i="2"/>
  <c r="L2970" i="2" s="1"/>
  <c r="K2969" i="2"/>
  <c r="L2969" i="2" s="1"/>
  <c r="K2968" i="2"/>
  <c r="L2968" i="2" s="1"/>
  <c r="K2967" i="2"/>
  <c r="L2967" i="2" s="1"/>
  <c r="K2966" i="2"/>
  <c r="L2966" i="2" s="1"/>
  <c r="K2965" i="2"/>
  <c r="L2965" i="2" s="1"/>
  <c r="L2964" i="2"/>
  <c r="K2964" i="2"/>
  <c r="K2963" i="2"/>
  <c r="L2963" i="2" s="1"/>
  <c r="L2962" i="2"/>
  <c r="K2962" i="2"/>
  <c r="K2961" i="2"/>
  <c r="L2961" i="2" s="1"/>
  <c r="L2960" i="2"/>
  <c r="K2960" i="2"/>
  <c r="K2959" i="2"/>
  <c r="L2959" i="2" s="1"/>
  <c r="K2958" i="2"/>
  <c r="L2958" i="2" s="1"/>
  <c r="K2957" i="2"/>
  <c r="L2957" i="2" s="1"/>
  <c r="K2956" i="2"/>
  <c r="L2956" i="2" s="1"/>
  <c r="K2955" i="2"/>
  <c r="L2955" i="2" s="1"/>
  <c r="L2954" i="2"/>
  <c r="K2954" i="2"/>
  <c r="K2953" i="2"/>
  <c r="L2953" i="2" s="1"/>
  <c r="K2952" i="2"/>
  <c r="L2952" i="2" s="1"/>
  <c r="K2951" i="2"/>
  <c r="L2951" i="2" s="1"/>
  <c r="K2950" i="2"/>
  <c r="L2950" i="2" s="1"/>
  <c r="L2949" i="2"/>
  <c r="K2949" i="2"/>
  <c r="K2948" i="2"/>
  <c r="L2948" i="2" s="1"/>
  <c r="L2947" i="2"/>
  <c r="K2947" i="2"/>
  <c r="K2946" i="2"/>
  <c r="L2946" i="2" s="1"/>
  <c r="K2945" i="2"/>
  <c r="L2945" i="2" s="1"/>
  <c r="L2944" i="2"/>
  <c r="K2944" i="2"/>
  <c r="K2943" i="2"/>
  <c r="L2943" i="2" s="1"/>
  <c r="K2942" i="2"/>
  <c r="L2942" i="2" s="1"/>
  <c r="K2941" i="2"/>
  <c r="L2941" i="2" s="1"/>
  <c r="K2940" i="2"/>
  <c r="L2940" i="2" s="1"/>
  <c r="K2939" i="2"/>
  <c r="L2939" i="2" s="1"/>
  <c r="K2938" i="2"/>
  <c r="L2938" i="2" s="1"/>
  <c r="K2937" i="2"/>
  <c r="L2937" i="2" s="1"/>
  <c r="L2936" i="2"/>
  <c r="K2936" i="2"/>
  <c r="K2935" i="2"/>
  <c r="L2935" i="2" s="1"/>
  <c r="L2934" i="2"/>
  <c r="K2934" i="2"/>
  <c r="K2933" i="2"/>
  <c r="L2933" i="2" s="1"/>
  <c r="K2932" i="2"/>
  <c r="L2932" i="2" s="1"/>
  <c r="L2931" i="2"/>
  <c r="K2931" i="2"/>
  <c r="K2930" i="2"/>
  <c r="L2930" i="2" s="1"/>
  <c r="K2929" i="2"/>
  <c r="L2929" i="2" s="1"/>
  <c r="L2928" i="2"/>
  <c r="K2928" i="2"/>
  <c r="K2927" i="2"/>
  <c r="L2927" i="2" s="1"/>
  <c r="K2926" i="2"/>
  <c r="L2926" i="2" s="1"/>
  <c r="K2925" i="2"/>
  <c r="L2925" i="2" s="1"/>
  <c r="K2924" i="2"/>
  <c r="L2924" i="2" s="1"/>
  <c r="L2923" i="2"/>
  <c r="K2923" i="2"/>
  <c r="K2922" i="2"/>
  <c r="L2922" i="2" s="1"/>
  <c r="K2921" i="2"/>
  <c r="L2921" i="2" s="1"/>
  <c r="K2920" i="2"/>
  <c r="L2920" i="2" s="1"/>
  <c r="K2919" i="2"/>
  <c r="L2919" i="2" s="1"/>
  <c r="L2918" i="2"/>
  <c r="K2918" i="2"/>
  <c r="K2917" i="2"/>
  <c r="L2917" i="2" s="1"/>
  <c r="K2916" i="2"/>
  <c r="L2916" i="2" s="1"/>
  <c r="K2915" i="2"/>
  <c r="L2915" i="2" s="1"/>
  <c r="L2914" i="2"/>
  <c r="K2914" i="2"/>
  <c r="K2913" i="2"/>
  <c r="L2913" i="2" s="1"/>
  <c r="K2912" i="2"/>
  <c r="L2912" i="2" s="1"/>
  <c r="K2911" i="2"/>
  <c r="L2911" i="2" s="1"/>
  <c r="L2910" i="2"/>
  <c r="K2910" i="2"/>
  <c r="K2909" i="2"/>
  <c r="L2909" i="2" s="1"/>
  <c r="K2908" i="2"/>
  <c r="L2908" i="2" s="1"/>
  <c r="K2907" i="2"/>
  <c r="L2907" i="2" s="1"/>
  <c r="K2906" i="2"/>
  <c r="L2906" i="2" s="1"/>
  <c r="L2905" i="2"/>
  <c r="K2905" i="2"/>
  <c r="K2904" i="2"/>
  <c r="L2904" i="2" s="1"/>
  <c r="K2903" i="2"/>
  <c r="L2903" i="2" s="1"/>
  <c r="K2902" i="2"/>
  <c r="L2902" i="2" s="1"/>
  <c r="L2901" i="2"/>
  <c r="K2901" i="2"/>
  <c r="K2900" i="2"/>
  <c r="L2900" i="2" s="1"/>
  <c r="K2899" i="2"/>
  <c r="L2899" i="2" s="1"/>
  <c r="K2898" i="2"/>
  <c r="L2898" i="2" s="1"/>
  <c r="K2897" i="2"/>
  <c r="L2897" i="2" s="1"/>
  <c r="K2896" i="2"/>
  <c r="L2896" i="2" s="1"/>
  <c r="L2895" i="2"/>
  <c r="K2895" i="2"/>
  <c r="K2894" i="2"/>
  <c r="L2894" i="2" s="1"/>
  <c r="K2893" i="2"/>
  <c r="L2893" i="2" s="1"/>
  <c r="L2892" i="2"/>
  <c r="K2892" i="2"/>
  <c r="K2891" i="2"/>
  <c r="L2891" i="2" s="1"/>
  <c r="L2890" i="2"/>
  <c r="K2890" i="2"/>
  <c r="L2889" i="2"/>
  <c r="K2889" i="2"/>
  <c r="L2888" i="2"/>
  <c r="K2888" i="2"/>
  <c r="L2887" i="2"/>
  <c r="K2887" i="2"/>
  <c r="K2886" i="2"/>
  <c r="L2886" i="2" s="1"/>
  <c r="K2885" i="2"/>
  <c r="L2885" i="2" s="1"/>
  <c r="K2884" i="2"/>
  <c r="L2884" i="2" s="1"/>
  <c r="K2883" i="2"/>
  <c r="L2883" i="2" s="1"/>
  <c r="K2882" i="2"/>
  <c r="L2882" i="2" s="1"/>
  <c r="K2881" i="2"/>
  <c r="L2881" i="2" s="1"/>
  <c r="K2880" i="2"/>
  <c r="L2880" i="2" s="1"/>
  <c r="K2879" i="2"/>
  <c r="L2879" i="2" s="1"/>
  <c r="K2878" i="2"/>
  <c r="L2878" i="2" s="1"/>
  <c r="L2877" i="2"/>
  <c r="K2877" i="2"/>
  <c r="K2876" i="2"/>
  <c r="L2876" i="2" s="1"/>
  <c r="L2875" i="2"/>
  <c r="K2875" i="2"/>
  <c r="L2874" i="2"/>
  <c r="K2874" i="2"/>
  <c r="K2873" i="2"/>
  <c r="L2873" i="2" s="1"/>
  <c r="L2872" i="2"/>
  <c r="K2872" i="2"/>
  <c r="K2871" i="2"/>
  <c r="L2871" i="2" s="1"/>
  <c r="K2870" i="2"/>
  <c r="L2870" i="2" s="1"/>
  <c r="L2869" i="2"/>
  <c r="K2869" i="2"/>
  <c r="K2868" i="2"/>
  <c r="L2868" i="2" s="1"/>
  <c r="K2867" i="2"/>
  <c r="L2867" i="2" s="1"/>
  <c r="K2866" i="2"/>
  <c r="L2866" i="2" s="1"/>
  <c r="K2865" i="2"/>
  <c r="L2865" i="2" s="1"/>
  <c r="L2864" i="2"/>
  <c r="K2864" i="2"/>
  <c r="L2863" i="2"/>
  <c r="K2863" i="2"/>
  <c r="L2862" i="2"/>
  <c r="K2862" i="2"/>
  <c r="K2861" i="2"/>
  <c r="L2861" i="2" s="1"/>
  <c r="K2860" i="2"/>
  <c r="L2860" i="2" s="1"/>
  <c r="L2859" i="2"/>
  <c r="K2859" i="2"/>
  <c r="K2858" i="2"/>
  <c r="L2858" i="2" s="1"/>
  <c r="K2857" i="2"/>
  <c r="L2857" i="2" s="1"/>
  <c r="K2856" i="2"/>
  <c r="L2856" i="2" s="1"/>
  <c r="K2855" i="2"/>
  <c r="L2855" i="2" s="1"/>
  <c r="K2854" i="2"/>
  <c r="L2854" i="2" s="1"/>
  <c r="K2853" i="2"/>
  <c r="L2853" i="2" s="1"/>
  <c r="K2852" i="2"/>
  <c r="L2852" i="2" s="1"/>
  <c r="L2851" i="2"/>
  <c r="K2851" i="2"/>
  <c r="K2850" i="2"/>
  <c r="L2850" i="2" s="1"/>
  <c r="K2849" i="2"/>
  <c r="L2849" i="2" s="1"/>
  <c r="K2848" i="2"/>
  <c r="L2848" i="2" s="1"/>
  <c r="K2847" i="2"/>
  <c r="L2847" i="2" s="1"/>
  <c r="L2846" i="2"/>
  <c r="K2846" i="2"/>
  <c r="K2845" i="2"/>
  <c r="L2845" i="2" s="1"/>
  <c r="K2844" i="2"/>
  <c r="L2844" i="2" s="1"/>
  <c r="K2843" i="2"/>
  <c r="L2843" i="2" s="1"/>
  <c r="L2842" i="2"/>
  <c r="K2842" i="2"/>
  <c r="K2841" i="2"/>
  <c r="L2841" i="2" s="1"/>
  <c r="K2840" i="2"/>
  <c r="L2840" i="2" s="1"/>
  <c r="K2839" i="2"/>
  <c r="L2839" i="2" s="1"/>
  <c r="L2838" i="2"/>
  <c r="K2838" i="2"/>
  <c r="K2837" i="2"/>
  <c r="L2837" i="2" s="1"/>
  <c r="L2836" i="2"/>
  <c r="K2836" i="2"/>
  <c r="K2835" i="2"/>
  <c r="L2835" i="2" s="1"/>
  <c r="K2834" i="2"/>
  <c r="L2834" i="2" s="1"/>
  <c r="L2833" i="2"/>
  <c r="K2833" i="2"/>
  <c r="K2832" i="2"/>
  <c r="L2832" i="2" s="1"/>
  <c r="K2831" i="2"/>
  <c r="L2831" i="2" s="1"/>
  <c r="L2830" i="2"/>
  <c r="K2830" i="2"/>
  <c r="L2829" i="2"/>
  <c r="K2829" i="2"/>
  <c r="K2828" i="2"/>
  <c r="L2828" i="2" s="1"/>
  <c r="K2827" i="2"/>
  <c r="L2827" i="2" s="1"/>
  <c r="K2826" i="2"/>
  <c r="L2826" i="2" s="1"/>
  <c r="K2825" i="2"/>
  <c r="L2825" i="2" s="1"/>
  <c r="K2824" i="2"/>
  <c r="L2824" i="2" s="1"/>
  <c r="K2823" i="2"/>
  <c r="L2823" i="2" s="1"/>
  <c r="K2822" i="2"/>
  <c r="L2822" i="2" s="1"/>
  <c r="K2821" i="2"/>
  <c r="L2821" i="2" s="1"/>
  <c r="L2820" i="2"/>
  <c r="K2820" i="2"/>
  <c r="K2819" i="2"/>
  <c r="L2819" i="2" s="1"/>
  <c r="L2818" i="2"/>
  <c r="K2818" i="2"/>
  <c r="L2817" i="2"/>
  <c r="K2817" i="2"/>
  <c r="L2816" i="2"/>
  <c r="K2816" i="2"/>
  <c r="K2815" i="2"/>
  <c r="L2815" i="2" s="1"/>
  <c r="L2814" i="2"/>
  <c r="K2814" i="2"/>
  <c r="K2813" i="2"/>
  <c r="L2813" i="2" s="1"/>
  <c r="K2812" i="2"/>
  <c r="L2812" i="2" s="1"/>
  <c r="K2811" i="2"/>
  <c r="L2811" i="2" s="1"/>
  <c r="L2810" i="2"/>
  <c r="K2810" i="2"/>
  <c r="K2809" i="2"/>
  <c r="L2809" i="2" s="1"/>
  <c r="K2808" i="2"/>
  <c r="L2808" i="2" s="1"/>
  <c r="K2807" i="2"/>
  <c r="L2807" i="2" s="1"/>
  <c r="K2806" i="2"/>
  <c r="L2806" i="2" s="1"/>
  <c r="L2805" i="2"/>
  <c r="K2805" i="2"/>
  <c r="L2804" i="2"/>
  <c r="K2804" i="2"/>
  <c r="L2803" i="2"/>
  <c r="K2803" i="2"/>
  <c r="K2802" i="2"/>
  <c r="L2802" i="2" s="1"/>
  <c r="K2801" i="2"/>
  <c r="L2801" i="2" s="1"/>
  <c r="L2800" i="2"/>
  <c r="K2800" i="2"/>
  <c r="K2799" i="2"/>
  <c r="L2799" i="2" s="1"/>
  <c r="K2798" i="2"/>
  <c r="L2798" i="2" s="1"/>
  <c r="L2797" i="2"/>
  <c r="K2797" i="2"/>
  <c r="K2796" i="2"/>
  <c r="L2796" i="2" s="1"/>
  <c r="K2795" i="2"/>
  <c r="L2795" i="2" s="1"/>
  <c r="K2794" i="2"/>
  <c r="L2794" i="2" s="1"/>
  <c r="K2793" i="2"/>
  <c r="L2793" i="2" s="1"/>
  <c r="L2792" i="2"/>
  <c r="K2792" i="2"/>
  <c r="L2791" i="2"/>
  <c r="K2791" i="2"/>
  <c r="L2790" i="2"/>
  <c r="K2790" i="2"/>
  <c r="K2789" i="2"/>
  <c r="L2789" i="2" s="1"/>
  <c r="K2788" i="2"/>
  <c r="L2788" i="2" s="1"/>
  <c r="L2787" i="2"/>
  <c r="K2787" i="2"/>
  <c r="K2786" i="2"/>
  <c r="L2786" i="2" s="1"/>
  <c r="K2785" i="2"/>
  <c r="L2785" i="2" s="1"/>
  <c r="L2784" i="2"/>
  <c r="K2784" i="2"/>
  <c r="K2783" i="2"/>
  <c r="L2783" i="2" s="1"/>
  <c r="L2782" i="2"/>
  <c r="K2782" i="2"/>
  <c r="K2781" i="2"/>
  <c r="L2781" i="2" s="1"/>
  <c r="K2780" i="2"/>
  <c r="L2780" i="2" s="1"/>
  <c r="L2779" i="2"/>
  <c r="K2779" i="2"/>
  <c r="K2778" i="2"/>
  <c r="L2778" i="2" s="1"/>
  <c r="K2777" i="2"/>
  <c r="L2777" i="2" s="1"/>
  <c r="K2776" i="2"/>
  <c r="L2776" i="2" s="1"/>
  <c r="K2775" i="2"/>
  <c r="L2775" i="2" s="1"/>
  <c r="L2774" i="2"/>
  <c r="K2774" i="2"/>
  <c r="K2773" i="2"/>
  <c r="L2773" i="2" s="1"/>
  <c r="K2772" i="2"/>
  <c r="L2772" i="2" s="1"/>
  <c r="K2771" i="2"/>
  <c r="L2771" i="2" s="1"/>
  <c r="L2770" i="2"/>
  <c r="K2770" i="2"/>
  <c r="L2769" i="2"/>
  <c r="K2769" i="2"/>
  <c r="K2768" i="2"/>
  <c r="L2768" i="2" s="1"/>
  <c r="K2767" i="2"/>
  <c r="L2767" i="2" s="1"/>
  <c r="L2766" i="2"/>
  <c r="K2766" i="2"/>
  <c r="K2765" i="2"/>
  <c r="L2765" i="2" s="1"/>
  <c r="L2764" i="2"/>
  <c r="K2764" i="2"/>
  <c r="K2763" i="2"/>
  <c r="L2763" i="2" s="1"/>
  <c r="K2762" i="2"/>
  <c r="L2762" i="2" s="1"/>
  <c r="L2761" i="2"/>
  <c r="K2761" i="2"/>
  <c r="K2760" i="2"/>
  <c r="L2760" i="2" s="1"/>
  <c r="K2759" i="2"/>
  <c r="L2759" i="2" s="1"/>
  <c r="L2758" i="2"/>
  <c r="K2758" i="2"/>
  <c r="L2757" i="2"/>
  <c r="K2757" i="2"/>
  <c r="L2756" i="2"/>
  <c r="K2756" i="2"/>
  <c r="K2755" i="2"/>
  <c r="L2755" i="2" s="1"/>
  <c r="K2754" i="2"/>
  <c r="L2754" i="2" s="1"/>
  <c r="K2753" i="2"/>
  <c r="L2753" i="2" s="1"/>
  <c r="K2752" i="2"/>
  <c r="L2752" i="2" s="1"/>
  <c r="K2751" i="2"/>
  <c r="L2751" i="2" s="1"/>
  <c r="K2750" i="2"/>
  <c r="L2750" i="2" s="1"/>
  <c r="K2749" i="2"/>
  <c r="L2749" i="2" s="1"/>
  <c r="L2748" i="2"/>
  <c r="K2748" i="2"/>
  <c r="K2747" i="2"/>
  <c r="L2747" i="2" s="1"/>
  <c r="L2746" i="2"/>
  <c r="K2746" i="2"/>
  <c r="L2745" i="2"/>
  <c r="K2745" i="2"/>
  <c r="L2744" i="2"/>
  <c r="K2744" i="2"/>
  <c r="K2743" i="2"/>
  <c r="L2743" i="2" s="1"/>
  <c r="K2742" i="2"/>
  <c r="L2742" i="2" s="1"/>
  <c r="K2741" i="2"/>
  <c r="L2741" i="2" s="1"/>
  <c r="K2740" i="2"/>
  <c r="L2740" i="2" s="1"/>
  <c r="K2739" i="2"/>
  <c r="L2739" i="2" s="1"/>
  <c r="L2738" i="2"/>
  <c r="K2738" i="2"/>
  <c r="K2737" i="2"/>
  <c r="L2737" i="2" s="1"/>
  <c r="K2736" i="2"/>
  <c r="L2736" i="2" s="1"/>
  <c r="K2735" i="2"/>
  <c r="L2735" i="2" s="1"/>
  <c r="K2734" i="2"/>
  <c r="L2734" i="2" s="1"/>
  <c r="L2733" i="2"/>
  <c r="K2733" i="2"/>
  <c r="L2732" i="2"/>
  <c r="K2732" i="2"/>
  <c r="L2731" i="2"/>
  <c r="K2731" i="2"/>
  <c r="K2730" i="2"/>
  <c r="L2730" i="2" s="1"/>
  <c r="K2729" i="2"/>
  <c r="L2729" i="2" s="1"/>
  <c r="K2728" i="2"/>
  <c r="L2728" i="2" s="1"/>
  <c r="L2727" i="2"/>
  <c r="K2727" i="2"/>
  <c r="K2726" i="2"/>
  <c r="L2726" i="2" s="1"/>
  <c r="L2725" i="2"/>
  <c r="K2725" i="2"/>
  <c r="K2724" i="2"/>
  <c r="L2724" i="2" s="1"/>
  <c r="K2723" i="2"/>
  <c r="L2723" i="2" s="1"/>
  <c r="K2722" i="2"/>
  <c r="L2722" i="2" s="1"/>
  <c r="L2721" i="2"/>
  <c r="K2721" i="2"/>
  <c r="K2720" i="2"/>
  <c r="L2720" i="2" s="1"/>
  <c r="L2719" i="2"/>
  <c r="K2719" i="2"/>
  <c r="K2718" i="2"/>
  <c r="L2718" i="2" s="1"/>
  <c r="K2717" i="2"/>
  <c r="L2717" i="2" s="1"/>
  <c r="K2716" i="2"/>
  <c r="L2716" i="2" s="1"/>
  <c r="L2715" i="2"/>
  <c r="K2715" i="2"/>
  <c r="K2714" i="2"/>
  <c r="L2714" i="2" s="1"/>
  <c r="L2713" i="2"/>
  <c r="K2713" i="2"/>
  <c r="L2712" i="2"/>
  <c r="K2712" i="2"/>
  <c r="K2711" i="2"/>
  <c r="L2711" i="2" s="1"/>
  <c r="K2710" i="2"/>
  <c r="L2710" i="2" s="1"/>
  <c r="L2709" i="2"/>
  <c r="K2709" i="2"/>
  <c r="K2708" i="2"/>
  <c r="L2708" i="2" s="1"/>
  <c r="L2707" i="2"/>
  <c r="K2707" i="2"/>
  <c r="L2706" i="2"/>
  <c r="K2706" i="2"/>
  <c r="K2705" i="2"/>
  <c r="L2705" i="2" s="1"/>
  <c r="K2704" i="2"/>
  <c r="L2704" i="2" s="1"/>
  <c r="L2703" i="2"/>
  <c r="K2703" i="2"/>
  <c r="L2702" i="2"/>
  <c r="K2702" i="2"/>
  <c r="L2701" i="2"/>
  <c r="K2701" i="2"/>
  <c r="L2700" i="2"/>
  <c r="K2700" i="2"/>
  <c r="K2699" i="2"/>
  <c r="L2699" i="2" s="1"/>
  <c r="K2698" i="2"/>
  <c r="L2698" i="2" s="1"/>
  <c r="L2697" i="2"/>
  <c r="K2697" i="2"/>
  <c r="K2696" i="2"/>
  <c r="L2696" i="2" s="1"/>
  <c r="L2695" i="2"/>
  <c r="K2695" i="2"/>
  <c r="L2694" i="2"/>
  <c r="K2694" i="2"/>
  <c r="K2693" i="2"/>
  <c r="L2693" i="2" s="1"/>
  <c r="K2692" i="2"/>
  <c r="L2692" i="2" s="1"/>
  <c r="L2691" i="2"/>
  <c r="K2691" i="2"/>
  <c r="L2690" i="2"/>
  <c r="K2690" i="2"/>
  <c r="L2689" i="2"/>
  <c r="K2689" i="2"/>
  <c r="L2688" i="2"/>
  <c r="K2688" i="2"/>
  <c r="K2687" i="2"/>
  <c r="L2687" i="2" s="1"/>
  <c r="K2686" i="2"/>
  <c r="L2686" i="2" s="1"/>
  <c r="L2685" i="2"/>
  <c r="K2685" i="2"/>
  <c r="K2684" i="2"/>
  <c r="L2684" i="2" s="1"/>
  <c r="L2683" i="2"/>
  <c r="K2683" i="2"/>
  <c r="L2682" i="2"/>
  <c r="K2682" i="2"/>
  <c r="K2681" i="2"/>
  <c r="L2681" i="2" s="1"/>
  <c r="K2680" i="2"/>
  <c r="L2680" i="2" s="1"/>
  <c r="L2679" i="2"/>
  <c r="K2679" i="2"/>
  <c r="K2678" i="2"/>
  <c r="L2678" i="2" s="1"/>
  <c r="L2677" i="2"/>
  <c r="K2677" i="2"/>
  <c r="L2676" i="2"/>
  <c r="K2676" i="2"/>
  <c r="K2675" i="2"/>
  <c r="L2675" i="2" s="1"/>
  <c r="K2674" i="2"/>
  <c r="L2674" i="2" s="1"/>
  <c r="L2673" i="2"/>
  <c r="K2673" i="2"/>
  <c r="K2672" i="2"/>
  <c r="L2672" i="2" s="1"/>
  <c r="L2671" i="2"/>
  <c r="K2671" i="2"/>
  <c r="L2670" i="2"/>
  <c r="K2670" i="2"/>
  <c r="K2669" i="2"/>
  <c r="L2669" i="2" s="1"/>
  <c r="K2668" i="2"/>
  <c r="L2668" i="2" s="1"/>
  <c r="L2667" i="2"/>
  <c r="K2667" i="2"/>
  <c r="L2666" i="2"/>
  <c r="K2666" i="2"/>
  <c r="L2665" i="2"/>
  <c r="K2665" i="2"/>
  <c r="L2664" i="2"/>
  <c r="K2664" i="2"/>
  <c r="K2663" i="2"/>
  <c r="L2663" i="2" s="1"/>
  <c r="K2662" i="2"/>
  <c r="L2662" i="2" s="1"/>
  <c r="L2661" i="2"/>
  <c r="K2661" i="2"/>
  <c r="K2660" i="2"/>
  <c r="L2660" i="2" s="1"/>
  <c r="L2659" i="2"/>
  <c r="K2659" i="2"/>
  <c r="L2658" i="2"/>
  <c r="K2658" i="2"/>
  <c r="K2657" i="2"/>
  <c r="L2657" i="2" s="1"/>
  <c r="K2656" i="2"/>
  <c r="L2656" i="2" s="1"/>
  <c r="L2655" i="2"/>
  <c r="K2655" i="2"/>
  <c r="L2654" i="2"/>
  <c r="K2654" i="2"/>
  <c r="L2653" i="2"/>
  <c r="K2653" i="2"/>
  <c r="L2652" i="2"/>
  <c r="K2652" i="2"/>
  <c r="K2651" i="2"/>
  <c r="L2651" i="2" s="1"/>
  <c r="K2650" i="2"/>
  <c r="L2650" i="2" s="1"/>
  <c r="L2649" i="2"/>
  <c r="K2649" i="2"/>
  <c r="K2648" i="2"/>
  <c r="L2648" i="2" s="1"/>
  <c r="L2647" i="2"/>
  <c r="K2647" i="2"/>
  <c r="L2646" i="2"/>
  <c r="K2646" i="2"/>
  <c r="K2645" i="2"/>
  <c r="L2645" i="2" s="1"/>
  <c r="K2644" i="2"/>
  <c r="L2644" i="2" s="1"/>
  <c r="L2643" i="2"/>
  <c r="K2643" i="2"/>
  <c r="K2642" i="2"/>
  <c r="L2642" i="2" s="1"/>
  <c r="L2641" i="2"/>
  <c r="K2641" i="2"/>
  <c r="L2640" i="2"/>
  <c r="K2640" i="2"/>
  <c r="K2639" i="2"/>
  <c r="L2639" i="2" s="1"/>
  <c r="K2638" i="2"/>
  <c r="L2638" i="2" s="1"/>
  <c r="L2637" i="2"/>
  <c r="K2637" i="2"/>
  <c r="K2636" i="2"/>
  <c r="L2636" i="2" s="1"/>
  <c r="L2635" i="2"/>
  <c r="K2635" i="2"/>
  <c r="K2634" i="2"/>
  <c r="L2634" i="2" s="1"/>
  <c r="K2633" i="2"/>
  <c r="L2633" i="2" s="1"/>
  <c r="K2632" i="2"/>
  <c r="L2632" i="2" s="1"/>
  <c r="L2631" i="2"/>
  <c r="K2631" i="2"/>
  <c r="K2630" i="2"/>
  <c r="L2630" i="2" s="1"/>
  <c r="L2629" i="2"/>
  <c r="K2629" i="2"/>
  <c r="K2628" i="2"/>
  <c r="L2628" i="2" s="1"/>
  <c r="K2627" i="2"/>
  <c r="L2627" i="2" s="1"/>
  <c r="K2626" i="2"/>
  <c r="L2626" i="2" s="1"/>
  <c r="L2625" i="2"/>
  <c r="K2625" i="2"/>
  <c r="L2624" i="2"/>
  <c r="K2624" i="2"/>
  <c r="L2623" i="2"/>
  <c r="K2623" i="2"/>
  <c r="K2622" i="2"/>
  <c r="L2622" i="2" s="1"/>
  <c r="K2621" i="2"/>
  <c r="L2621" i="2" s="1"/>
  <c r="K2620" i="2"/>
  <c r="L2620" i="2" s="1"/>
  <c r="K2619" i="2"/>
  <c r="L2619" i="2" s="1"/>
  <c r="L2618" i="2"/>
  <c r="K2618" i="2"/>
  <c r="L2617" i="2"/>
  <c r="K2617" i="2"/>
  <c r="K2616" i="2"/>
  <c r="L2616" i="2" s="1"/>
  <c r="K2615" i="2"/>
  <c r="L2615" i="2" s="1"/>
  <c r="K2614" i="2"/>
  <c r="L2614" i="2" s="1"/>
  <c r="L2613" i="2"/>
  <c r="K2613" i="2"/>
  <c r="K2612" i="2"/>
  <c r="L2612" i="2" s="1"/>
  <c r="L2611" i="2"/>
  <c r="K2611" i="2"/>
  <c r="K2610" i="2"/>
  <c r="L2610" i="2" s="1"/>
  <c r="K2609" i="2"/>
  <c r="L2609" i="2" s="1"/>
  <c r="K2608" i="2"/>
  <c r="L2608" i="2" s="1"/>
  <c r="K2607" i="2"/>
  <c r="L2607" i="2" s="1"/>
  <c r="K2606" i="2"/>
  <c r="L2606" i="2" s="1"/>
  <c r="L2605" i="2"/>
  <c r="K2605" i="2"/>
  <c r="K2604" i="2"/>
  <c r="L2604" i="2" s="1"/>
  <c r="K2603" i="2"/>
  <c r="L2603" i="2" s="1"/>
  <c r="K2602" i="2"/>
  <c r="L2602" i="2" s="1"/>
  <c r="K2601" i="2"/>
  <c r="L2601" i="2" s="1"/>
  <c r="L2600" i="2"/>
  <c r="K2600" i="2"/>
  <c r="L2599" i="2"/>
  <c r="K2599" i="2"/>
  <c r="K2598" i="2"/>
  <c r="L2598" i="2" s="1"/>
  <c r="K2597" i="2"/>
  <c r="L2597" i="2" s="1"/>
  <c r="K2596" i="2"/>
  <c r="L2596" i="2" s="1"/>
  <c r="K2595" i="2"/>
  <c r="L2595" i="2" s="1"/>
  <c r="L2594" i="2"/>
  <c r="K2594" i="2"/>
  <c r="L2593" i="2"/>
  <c r="K2593" i="2"/>
  <c r="K2592" i="2"/>
  <c r="L2592" i="2" s="1"/>
  <c r="K2591" i="2"/>
  <c r="L2591" i="2" s="1"/>
  <c r="K2590" i="2"/>
  <c r="L2590" i="2" s="1"/>
  <c r="L2589" i="2"/>
  <c r="K2589" i="2"/>
  <c r="K2588" i="2"/>
  <c r="L2588" i="2" s="1"/>
  <c r="L2587" i="2"/>
  <c r="K2587" i="2"/>
  <c r="K2586" i="2"/>
  <c r="L2586" i="2" s="1"/>
  <c r="K2585" i="2"/>
  <c r="L2585" i="2" s="1"/>
  <c r="K2584" i="2"/>
  <c r="L2584" i="2" s="1"/>
  <c r="K2583" i="2"/>
  <c r="L2583" i="2" s="1"/>
  <c r="K2582" i="2"/>
  <c r="L2582" i="2" s="1"/>
  <c r="L2581" i="2"/>
  <c r="K2581" i="2"/>
  <c r="K2580" i="2"/>
  <c r="L2580" i="2" s="1"/>
  <c r="K2579" i="2"/>
  <c r="L2579" i="2" s="1"/>
  <c r="K2578" i="2"/>
  <c r="L2578" i="2" s="1"/>
  <c r="K2577" i="2"/>
  <c r="L2577" i="2" s="1"/>
  <c r="L2576" i="2"/>
  <c r="K2576" i="2"/>
  <c r="L2575" i="2"/>
  <c r="K2575" i="2"/>
  <c r="L2574" i="2"/>
  <c r="K2574" i="2"/>
  <c r="K2573" i="2"/>
  <c r="L2573" i="2" s="1"/>
  <c r="K2572" i="2"/>
  <c r="L2572" i="2" s="1"/>
  <c r="K2571" i="2"/>
  <c r="L2571" i="2" s="1"/>
  <c r="K2570" i="2"/>
  <c r="L2570" i="2" s="1"/>
  <c r="L2569" i="2"/>
  <c r="K2569" i="2"/>
  <c r="L2568" i="2"/>
  <c r="K2568" i="2"/>
  <c r="K2567" i="2"/>
  <c r="L2567" i="2" s="1"/>
  <c r="K2566" i="2"/>
  <c r="L2566" i="2" s="1"/>
  <c r="K2565" i="2"/>
  <c r="L2565" i="2" s="1"/>
  <c r="K2564" i="2"/>
  <c r="L2564" i="2" s="1"/>
  <c r="L2563" i="2"/>
  <c r="K2563" i="2"/>
  <c r="L2562" i="2"/>
  <c r="K2562" i="2"/>
  <c r="K2561" i="2"/>
  <c r="L2561" i="2" s="1"/>
  <c r="K2560" i="2"/>
  <c r="L2560" i="2" s="1"/>
  <c r="L2559" i="2"/>
  <c r="K2559" i="2"/>
  <c r="K2558" i="2"/>
  <c r="L2558" i="2" s="1"/>
  <c r="L2557" i="2"/>
  <c r="K2557" i="2"/>
  <c r="L2556" i="2"/>
  <c r="K2556" i="2"/>
  <c r="K2555" i="2"/>
  <c r="L2555" i="2" s="1"/>
  <c r="K2554" i="2"/>
  <c r="L2554" i="2" s="1"/>
  <c r="K2553" i="2"/>
  <c r="L2553" i="2" s="1"/>
  <c r="L2552" i="2"/>
  <c r="K2552" i="2"/>
  <c r="L2551" i="2"/>
  <c r="K2551" i="2"/>
  <c r="K2550" i="2"/>
  <c r="L2550" i="2" s="1"/>
  <c r="K2549" i="2"/>
  <c r="L2549" i="2" s="1"/>
  <c r="K2548" i="2"/>
  <c r="L2548" i="2" s="1"/>
  <c r="K2547" i="2"/>
  <c r="L2547" i="2" s="1"/>
  <c r="K2546" i="2"/>
  <c r="L2546" i="2" s="1"/>
  <c r="L2545" i="2"/>
  <c r="K2545" i="2"/>
  <c r="K2544" i="2"/>
  <c r="L2544" i="2" s="1"/>
  <c r="K2543" i="2"/>
  <c r="L2543" i="2" s="1"/>
  <c r="K2542" i="2"/>
  <c r="L2542" i="2" s="1"/>
  <c r="L2541" i="2"/>
  <c r="K2541" i="2"/>
  <c r="L2540" i="2"/>
  <c r="K2540" i="2"/>
  <c r="L2539" i="2"/>
  <c r="K2539" i="2"/>
  <c r="K2538" i="2"/>
  <c r="L2538" i="2" s="1"/>
  <c r="L2537" i="2"/>
  <c r="K2537" i="2"/>
  <c r="K2536" i="2"/>
  <c r="L2536" i="2" s="1"/>
  <c r="K2535" i="2"/>
  <c r="L2535" i="2" s="1"/>
  <c r="L2534" i="2"/>
  <c r="K2534" i="2"/>
  <c r="L2533" i="2"/>
  <c r="K2533" i="2"/>
  <c r="K2532" i="2"/>
  <c r="L2532" i="2" s="1"/>
  <c r="K2531" i="2"/>
  <c r="L2531" i="2" s="1"/>
  <c r="K2530" i="2"/>
  <c r="L2530" i="2" s="1"/>
  <c r="L2529" i="2"/>
  <c r="K2529" i="2"/>
  <c r="K2528" i="2"/>
  <c r="L2528" i="2" s="1"/>
  <c r="L2527" i="2"/>
  <c r="K2527" i="2"/>
  <c r="K2526" i="2"/>
  <c r="L2526" i="2" s="1"/>
  <c r="L2525" i="2"/>
  <c r="K2525" i="2"/>
  <c r="K2524" i="2"/>
  <c r="L2524" i="2" s="1"/>
  <c r="K2523" i="2"/>
  <c r="L2523" i="2" s="1"/>
  <c r="L2522" i="2"/>
  <c r="K2522" i="2"/>
  <c r="L2521" i="2"/>
  <c r="K2521" i="2"/>
  <c r="K2520" i="2"/>
  <c r="L2520" i="2" s="1"/>
  <c r="K2519" i="2"/>
  <c r="L2519" i="2" s="1"/>
  <c r="K2518" i="2"/>
  <c r="L2518" i="2" s="1"/>
  <c r="K2517" i="2"/>
  <c r="L2517" i="2" s="1"/>
  <c r="K2516" i="2"/>
  <c r="L2516" i="2" s="1"/>
  <c r="L2515" i="2"/>
  <c r="K2515" i="2"/>
  <c r="K2514" i="2"/>
  <c r="L2514" i="2" s="1"/>
  <c r="K2513" i="2"/>
  <c r="L2513" i="2" s="1"/>
  <c r="K2512" i="2"/>
  <c r="L2512" i="2" s="1"/>
  <c r="K2511" i="2"/>
  <c r="L2511" i="2" s="1"/>
  <c r="K2510" i="2"/>
  <c r="L2510" i="2" s="1"/>
  <c r="L2509" i="2"/>
  <c r="K2509" i="2"/>
  <c r="K2508" i="2"/>
  <c r="L2508" i="2" s="1"/>
  <c r="K2507" i="2"/>
  <c r="L2507" i="2" s="1"/>
  <c r="K2506" i="2"/>
  <c r="L2506" i="2" s="1"/>
  <c r="L2505" i="2"/>
  <c r="K2505" i="2"/>
  <c r="K2504" i="2"/>
  <c r="L2504" i="2" s="1"/>
  <c r="L2503" i="2"/>
  <c r="K2503" i="2"/>
  <c r="K2502" i="2"/>
  <c r="L2502" i="2" s="1"/>
  <c r="L2501" i="2"/>
  <c r="K2501" i="2"/>
  <c r="K2500" i="2"/>
  <c r="L2500" i="2" s="1"/>
  <c r="K2499" i="2"/>
  <c r="L2499" i="2" s="1"/>
  <c r="L2498" i="2"/>
  <c r="K2498" i="2"/>
  <c r="L2497" i="2"/>
  <c r="K2497" i="2"/>
  <c r="K2496" i="2"/>
  <c r="L2496" i="2" s="1"/>
  <c r="K2495" i="2"/>
  <c r="L2495" i="2" s="1"/>
  <c r="K2494" i="2"/>
  <c r="L2494" i="2" s="1"/>
  <c r="L2493" i="2"/>
  <c r="K2493" i="2"/>
  <c r="K2492" i="2"/>
  <c r="L2492" i="2" s="1"/>
  <c r="L2491" i="2"/>
  <c r="K2491" i="2"/>
  <c r="K2490" i="2"/>
  <c r="L2490" i="2" s="1"/>
  <c r="L2489" i="2"/>
  <c r="K2489" i="2"/>
  <c r="K2488" i="2"/>
  <c r="L2488" i="2" s="1"/>
  <c r="K2487" i="2"/>
  <c r="L2487" i="2" s="1"/>
  <c r="L2486" i="2"/>
  <c r="K2486" i="2"/>
  <c r="L2485" i="2"/>
  <c r="K2485" i="2"/>
  <c r="K2484" i="2"/>
  <c r="L2484" i="2" s="1"/>
  <c r="K2483" i="2"/>
  <c r="L2483" i="2" s="1"/>
  <c r="K2482" i="2"/>
  <c r="L2482" i="2" s="1"/>
  <c r="K2481" i="2"/>
  <c r="L2481" i="2" s="1"/>
  <c r="K2480" i="2"/>
  <c r="L2480" i="2" s="1"/>
  <c r="L2479" i="2"/>
  <c r="K2479" i="2"/>
  <c r="K2478" i="2"/>
  <c r="L2478" i="2" s="1"/>
  <c r="K2477" i="2"/>
  <c r="L2477" i="2" s="1"/>
  <c r="K2476" i="2"/>
  <c r="L2476" i="2" s="1"/>
  <c r="L2475" i="2"/>
  <c r="K2475" i="2"/>
  <c r="K2474" i="2"/>
  <c r="L2474" i="2" s="1"/>
  <c r="L2473" i="2"/>
  <c r="K2473" i="2"/>
  <c r="K2472" i="2"/>
  <c r="L2472" i="2" s="1"/>
  <c r="L2471" i="2"/>
  <c r="K2471" i="2"/>
  <c r="L2470" i="2"/>
  <c r="K2470" i="2"/>
  <c r="K2469" i="2"/>
  <c r="L2469" i="2" s="1"/>
  <c r="K2468" i="2"/>
  <c r="L2468" i="2" s="1"/>
  <c r="L2467" i="2"/>
  <c r="K2467" i="2"/>
  <c r="K2466" i="2"/>
  <c r="L2466" i="2" s="1"/>
  <c r="K2465" i="2"/>
  <c r="L2465" i="2" s="1"/>
  <c r="K2464" i="2"/>
  <c r="L2464" i="2" s="1"/>
  <c r="K2463" i="2"/>
  <c r="L2463" i="2" s="1"/>
  <c r="L2462" i="2"/>
  <c r="K2462" i="2"/>
  <c r="L2461" i="2"/>
  <c r="K2461" i="2"/>
  <c r="K2460" i="2"/>
  <c r="L2460" i="2" s="1"/>
  <c r="L2459" i="2"/>
  <c r="K2459" i="2"/>
  <c r="L2458" i="2"/>
  <c r="K2458" i="2"/>
  <c r="L2457" i="2"/>
  <c r="K2457" i="2"/>
  <c r="L2456" i="2"/>
  <c r="K2456" i="2"/>
  <c r="L2455" i="2"/>
  <c r="K2455" i="2"/>
  <c r="K2454" i="2"/>
  <c r="L2454" i="2" s="1"/>
  <c r="L2453" i="2"/>
  <c r="K2453" i="2"/>
  <c r="K2452" i="2"/>
  <c r="L2452" i="2" s="1"/>
  <c r="K2451" i="2"/>
  <c r="L2451" i="2" s="1"/>
  <c r="K2450" i="2"/>
  <c r="L2450" i="2" s="1"/>
  <c r="L2449" i="2"/>
  <c r="K2449" i="2"/>
  <c r="K2448" i="2"/>
  <c r="L2448" i="2" s="1"/>
  <c r="K2447" i="2"/>
  <c r="L2447" i="2" s="1"/>
  <c r="L2446" i="2"/>
  <c r="K2446" i="2"/>
  <c r="L2445" i="2"/>
  <c r="K2445" i="2"/>
  <c r="L2444" i="2"/>
  <c r="K2444" i="2"/>
  <c r="L2443" i="2"/>
  <c r="K2443" i="2"/>
  <c r="K2442" i="2"/>
  <c r="L2442" i="2" s="1"/>
  <c r="K2441" i="2"/>
  <c r="L2441" i="2" s="1"/>
  <c r="L2440" i="2"/>
  <c r="K2440" i="2"/>
  <c r="K2439" i="2"/>
  <c r="L2439" i="2" s="1"/>
  <c r="K2438" i="2"/>
  <c r="L2438" i="2" s="1"/>
  <c r="L2437" i="2"/>
  <c r="K2437" i="2"/>
  <c r="K2436" i="2"/>
  <c r="L2436" i="2" s="1"/>
  <c r="K2435" i="2"/>
  <c r="L2435" i="2" s="1"/>
  <c r="K2434" i="2"/>
  <c r="L2434" i="2" s="1"/>
  <c r="L2433" i="2"/>
  <c r="K2433" i="2"/>
  <c r="L2432" i="2"/>
  <c r="K2432" i="2"/>
  <c r="L2431" i="2"/>
  <c r="K2431" i="2"/>
  <c r="L2430" i="2"/>
  <c r="K2430" i="2"/>
  <c r="K2429" i="2"/>
  <c r="L2429" i="2" s="1"/>
  <c r="K2428" i="2"/>
  <c r="L2428" i="2" s="1"/>
  <c r="L2427" i="2"/>
  <c r="K2427" i="2"/>
  <c r="L2426" i="2"/>
  <c r="K2426" i="2"/>
  <c r="L2425" i="2"/>
  <c r="K2425" i="2"/>
  <c r="L2424" i="2"/>
  <c r="K2424" i="2"/>
  <c r="K2423" i="2"/>
  <c r="L2423" i="2" s="1"/>
  <c r="K2422" i="2"/>
  <c r="L2422" i="2" s="1"/>
  <c r="L2421" i="2"/>
  <c r="K2421" i="2"/>
  <c r="K2420" i="2"/>
  <c r="L2420" i="2" s="1"/>
  <c r="L2419" i="2"/>
  <c r="K2419" i="2"/>
  <c r="L2418" i="2"/>
  <c r="K2418" i="2"/>
  <c r="K2417" i="2"/>
  <c r="L2417" i="2" s="1"/>
  <c r="K2416" i="2"/>
  <c r="L2416" i="2" s="1"/>
  <c r="L2415" i="2"/>
  <c r="K2415" i="2"/>
  <c r="K2414" i="2"/>
  <c r="L2414" i="2" s="1"/>
  <c r="L2413" i="2"/>
  <c r="K2413" i="2"/>
  <c r="L2412" i="2"/>
  <c r="K2412" i="2"/>
  <c r="K2411" i="2"/>
  <c r="L2411" i="2" s="1"/>
  <c r="K2410" i="2"/>
  <c r="L2410" i="2" s="1"/>
  <c r="L2409" i="2"/>
  <c r="K2409" i="2"/>
  <c r="K2408" i="2"/>
  <c r="L2408" i="2" s="1"/>
  <c r="L2407" i="2"/>
  <c r="K2407" i="2"/>
  <c r="L2406" i="2"/>
  <c r="K2406" i="2"/>
  <c r="K2405" i="2"/>
  <c r="L2405" i="2" s="1"/>
  <c r="K2404" i="2"/>
  <c r="L2404" i="2" s="1"/>
  <c r="L2403" i="2"/>
  <c r="K2403" i="2"/>
  <c r="K2402" i="2"/>
  <c r="L2402" i="2" s="1"/>
  <c r="L2401" i="2"/>
  <c r="K2401" i="2"/>
  <c r="L2400" i="2"/>
  <c r="K2400" i="2"/>
  <c r="K2399" i="2"/>
  <c r="L2399" i="2" s="1"/>
  <c r="K2398" i="2"/>
  <c r="L2398" i="2" s="1"/>
  <c r="L2397" i="2"/>
  <c r="K2397" i="2"/>
  <c r="K2396" i="2"/>
  <c r="L2396" i="2" s="1"/>
  <c r="L2395" i="2"/>
  <c r="K2395" i="2"/>
  <c r="L2394" i="2"/>
  <c r="K2394" i="2"/>
  <c r="K2393" i="2"/>
  <c r="L2393" i="2" s="1"/>
  <c r="K2392" i="2"/>
  <c r="L2392" i="2" s="1"/>
  <c r="L2391" i="2"/>
  <c r="K2391" i="2"/>
  <c r="K2390" i="2"/>
  <c r="L2390" i="2" s="1"/>
  <c r="L2389" i="2"/>
  <c r="K2389" i="2"/>
  <c r="L2388" i="2"/>
  <c r="K2388" i="2"/>
  <c r="K2387" i="2"/>
  <c r="L2387" i="2" s="1"/>
  <c r="K2386" i="2"/>
  <c r="L2386" i="2" s="1"/>
  <c r="L2385" i="2"/>
  <c r="K2385" i="2"/>
  <c r="K2384" i="2"/>
  <c r="L2384" i="2" s="1"/>
  <c r="L2383" i="2"/>
  <c r="K2383" i="2"/>
  <c r="L2382" i="2"/>
  <c r="K2382" i="2"/>
  <c r="K2381" i="2"/>
  <c r="L2381" i="2" s="1"/>
  <c r="K2380" i="2"/>
  <c r="L2380" i="2" s="1"/>
  <c r="L2379" i="2"/>
  <c r="K2379" i="2"/>
  <c r="K2378" i="2"/>
  <c r="L2378" i="2" s="1"/>
  <c r="L2377" i="2"/>
  <c r="K2377" i="2"/>
  <c r="L2376" i="2"/>
  <c r="K2376" i="2"/>
  <c r="K2375" i="2"/>
  <c r="L2375" i="2" s="1"/>
  <c r="K2374" i="2"/>
  <c r="L2374" i="2" s="1"/>
  <c r="L2373" i="2"/>
  <c r="K2373" i="2"/>
  <c r="K2372" i="2"/>
  <c r="L2372" i="2" s="1"/>
  <c r="L2371" i="2"/>
  <c r="K2371" i="2"/>
  <c r="L2370" i="2"/>
  <c r="K2370" i="2"/>
  <c r="K2369" i="2"/>
  <c r="L2369" i="2" s="1"/>
  <c r="K2368" i="2"/>
  <c r="L2368" i="2" s="1"/>
  <c r="L2367" i="2"/>
  <c r="K2367" i="2"/>
  <c r="K2366" i="2"/>
  <c r="L2366" i="2" s="1"/>
  <c r="L2365" i="2"/>
  <c r="K2365" i="2"/>
  <c r="L2364" i="2"/>
  <c r="K2364" i="2"/>
  <c r="K2363" i="2"/>
  <c r="L2363" i="2" s="1"/>
  <c r="K2362" i="2"/>
  <c r="L2362" i="2" s="1"/>
  <c r="L2361" i="2"/>
  <c r="K2361" i="2"/>
  <c r="K2360" i="2"/>
  <c r="L2360" i="2" s="1"/>
  <c r="L2359" i="2"/>
  <c r="K2359" i="2"/>
  <c r="L2358" i="2"/>
  <c r="K2358" i="2"/>
  <c r="K2357" i="2"/>
  <c r="L2357" i="2" s="1"/>
  <c r="K2356" i="2"/>
  <c r="L2356" i="2" s="1"/>
  <c r="L2355" i="2"/>
  <c r="K2355" i="2"/>
  <c r="K2354" i="2"/>
  <c r="L2354" i="2" s="1"/>
  <c r="L2353" i="2"/>
  <c r="K2353" i="2"/>
  <c r="L2352" i="2"/>
  <c r="K2352" i="2"/>
  <c r="K2351" i="2"/>
  <c r="L2351" i="2" s="1"/>
  <c r="K2350" i="2"/>
  <c r="L2350" i="2" s="1"/>
  <c r="L2349" i="2"/>
  <c r="K2349" i="2"/>
  <c r="K2348" i="2"/>
  <c r="L2348" i="2" s="1"/>
  <c r="L2347" i="2"/>
  <c r="K2347" i="2"/>
  <c r="L2346" i="2"/>
  <c r="K2346" i="2"/>
  <c r="K2345" i="2"/>
  <c r="L2345" i="2" s="1"/>
  <c r="K2344" i="2"/>
  <c r="L2344" i="2" s="1"/>
  <c r="L2343" i="2"/>
  <c r="K2343" i="2"/>
  <c r="K2342" i="2"/>
  <c r="L2342" i="2" s="1"/>
  <c r="L2341" i="2"/>
  <c r="K2341" i="2"/>
  <c r="L2340" i="2"/>
  <c r="K2340" i="2"/>
  <c r="K2339" i="2"/>
  <c r="L2339" i="2" s="1"/>
  <c r="K2338" i="2"/>
  <c r="L2338" i="2" s="1"/>
  <c r="L2337" i="2"/>
  <c r="K2337" i="2"/>
  <c r="K2336" i="2"/>
  <c r="L2336" i="2" s="1"/>
  <c r="L2335" i="2"/>
  <c r="K2335" i="2"/>
  <c r="L2334" i="2"/>
  <c r="K2334" i="2"/>
  <c r="K2333" i="2"/>
  <c r="L2333" i="2" s="1"/>
  <c r="K2332" i="2"/>
  <c r="L2332" i="2" s="1"/>
  <c r="L2331" i="2"/>
  <c r="K2331" i="2"/>
  <c r="K2330" i="2"/>
  <c r="L2330" i="2" s="1"/>
  <c r="L2329" i="2"/>
  <c r="K2329" i="2"/>
  <c r="L2328" i="2"/>
  <c r="K2328" i="2"/>
  <c r="K2327" i="2"/>
  <c r="L2327" i="2" s="1"/>
  <c r="K2326" i="2"/>
  <c r="L2326" i="2" s="1"/>
  <c r="L2325" i="2"/>
  <c r="K2325" i="2"/>
  <c r="K2324" i="2"/>
  <c r="L2324" i="2" s="1"/>
  <c r="L2323" i="2"/>
  <c r="K2323" i="2"/>
  <c r="L2322" i="2"/>
  <c r="K2322" i="2"/>
  <c r="K2321" i="2"/>
  <c r="L2321" i="2" s="1"/>
  <c r="K2320" i="2"/>
  <c r="L2320" i="2" s="1"/>
  <c r="L2319" i="2"/>
  <c r="K2319" i="2"/>
  <c r="K2318" i="2"/>
  <c r="L2318" i="2" s="1"/>
  <c r="L2317" i="2"/>
  <c r="K2317" i="2"/>
  <c r="L2316" i="2"/>
  <c r="K2316" i="2"/>
  <c r="K2315" i="2"/>
  <c r="L2315" i="2" s="1"/>
  <c r="K2314" i="2"/>
  <c r="L2314" i="2" s="1"/>
  <c r="L2313" i="2"/>
  <c r="K2313" i="2"/>
  <c r="K2312" i="2"/>
  <c r="L2312" i="2" s="1"/>
  <c r="L2311" i="2"/>
  <c r="K2311" i="2"/>
  <c r="L2310" i="2"/>
  <c r="K2310" i="2"/>
  <c r="K2309" i="2"/>
  <c r="L2309" i="2" s="1"/>
  <c r="K2308" i="2"/>
  <c r="L2308" i="2" s="1"/>
  <c r="L2307" i="2"/>
  <c r="K2307" i="2"/>
  <c r="K2306" i="2"/>
  <c r="L2306" i="2" s="1"/>
  <c r="L2305" i="2"/>
  <c r="K2305" i="2"/>
  <c r="K2304" i="2"/>
  <c r="L2304" i="2" s="1"/>
  <c r="L2303" i="2"/>
  <c r="K2303" i="2"/>
  <c r="K2302" i="2"/>
  <c r="L2302" i="2" s="1"/>
  <c r="L2301" i="2"/>
  <c r="K2301" i="2"/>
  <c r="K2300" i="2"/>
  <c r="L2300" i="2" s="1"/>
  <c r="L2299" i="2"/>
  <c r="K2299" i="2"/>
  <c r="K2298" i="2"/>
  <c r="L2298" i="2" s="1"/>
  <c r="L2297" i="2"/>
  <c r="K2297" i="2"/>
  <c r="K2296" i="2"/>
  <c r="L2296" i="2" s="1"/>
  <c r="K2295" i="2"/>
  <c r="L2295" i="2" s="1"/>
  <c r="L2294" i="2"/>
  <c r="K2294" i="2"/>
  <c r="L2293" i="2"/>
  <c r="K2293" i="2"/>
  <c r="K2292" i="2"/>
  <c r="L2292" i="2" s="1"/>
  <c r="K2291" i="2"/>
  <c r="L2291" i="2" s="1"/>
  <c r="L2290" i="2"/>
  <c r="K2290" i="2"/>
  <c r="K2289" i="2"/>
  <c r="L2289" i="2" s="1"/>
  <c r="L2288" i="2"/>
  <c r="K2288" i="2"/>
  <c r="L2287" i="2"/>
  <c r="K2287" i="2"/>
  <c r="K2286" i="2"/>
  <c r="L2286" i="2" s="1"/>
  <c r="L2285" i="2"/>
  <c r="K2285" i="2"/>
  <c r="K2284" i="2"/>
  <c r="L2284" i="2" s="1"/>
  <c r="K2283" i="2"/>
  <c r="L2283" i="2" s="1"/>
  <c r="K2282" i="2"/>
  <c r="L2282" i="2" s="1"/>
  <c r="L2281" i="2"/>
  <c r="K2281" i="2"/>
  <c r="K2280" i="2"/>
  <c r="L2280" i="2" s="1"/>
  <c r="K2279" i="2"/>
  <c r="L2279" i="2" s="1"/>
  <c r="K2278" i="2"/>
  <c r="L2278" i="2" s="1"/>
  <c r="L2277" i="2"/>
  <c r="K2277" i="2"/>
  <c r="K2276" i="2"/>
  <c r="L2276" i="2" s="1"/>
  <c r="L2275" i="2"/>
  <c r="K2275" i="2"/>
  <c r="K2274" i="2"/>
  <c r="L2274" i="2" s="1"/>
  <c r="K2273" i="2"/>
  <c r="L2273" i="2" s="1"/>
  <c r="L2272" i="2"/>
  <c r="K2272" i="2"/>
  <c r="L2271" i="2"/>
  <c r="K2271" i="2"/>
  <c r="K2270" i="2"/>
  <c r="L2270" i="2" s="1"/>
  <c r="L2269" i="2"/>
  <c r="K2269" i="2"/>
  <c r="K2268" i="2"/>
  <c r="L2268" i="2" s="1"/>
  <c r="K2267" i="2"/>
  <c r="L2267" i="2" s="1"/>
  <c r="K2266" i="2"/>
  <c r="L2266" i="2" s="1"/>
  <c r="K2265" i="2"/>
  <c r="L2265" i="2" s="1"/>
  <c r="L2264" i="2"/>
  <c r="K2264" i="2"/>
  <c r="L2263" i="2"/>
  <c r="K2263" i="2"/>
  <c r="K2262" i="2"/>
  <c r="L2262" i="2" s="1"/>
  <c r="L2261" i="2"/>
  <c r="K2261" i="2"/>
  <c r="K2260" i="2"/>
  <c r="L2260" i="2" s="1"/>
  <c r="L2259" i="2"/>
  <c r="K2259" i="2"/>
  <c r="L2258" i="2"/>
  <c r="K2258" i="2"/>
  <c r="L2257" i="2"/>
  <c r="K2257" i="2"/>
  <c r="K2256" i="2"/>
  <c r="L2256" i="2" s="1"/>
  <c r="L2255" i="2"/>
  <c r="K2255" i="2"/>
  <c r="K2254" i="2"/>
  <c r="L2254" i="2" s="1"/>
  <c r="K2253" i="2"/>
  <c r="L2253" i="2" s="1"/>
  <c r="K2252" i="2"/>
  <c r="L2252" i="2" s="1"/>
  <c r="L2251" i="2"/>
  <c r="K2251" i="2"/>
  <c r="K2250" i="2"/>
  <c r="L2250" i="2" s="1"/>
  <c r="K2249" i="2"/>
  <c r="L2249" i="2" s="1"/>
  <c r="L2248" i="2"/>
  <c r="K2248" i="2"/>
  <c r="K2247" i="2"/>
  <c r="L2247" i="2" s="1"/>
  <c r="L2246" i="2"/>
  <c r="K2246" i="2"/>
  <c r="L2245" i="2"/>
  <c r="K2245" i="2"/>
  <c r="K2244" i="2"/>
  <c r="L2244" i="2" s="1"/>
  <c r="K2243" i="2"/>
  <c r="L2243" i="2" s="1"/>
  <c r="L2242" i="2"/>
  <c r="K2242" i="2"/>
  <c r="K2241" i="2"/>
  <c r="L2241" i="2" s="1"/>
  <c r="K2240" i="2"/>
  <c r="L2240" i="2" s="1"/>
  <c r="L2239" i="2"/>
  <c r="K2239" i="2"/>
  <c r="K2238" i="2"/>
  <c r="L2238" i="2" s="1"/>
  <c r="K2237" i="2"/>
  <c r="L2237" i="2" s="1"/>
  <c r="K2236" i="2"/>
  <c r="L2236" i="2" s="1"/>
  <c r="L2235" i="2"/>
  <c r="K2235" i="2"/>
  <c r="K2234" i="2"/>
  <c r="L2234" i="2" s="1"/>
  <c r="L2233" i="2"/>
  <c r="K2233" i="2"/>
  <c r="K2232" i="2"/>
  <c r="L2232" i="2" s="1"/>
  <c r="L2231" i="2"/>
  <c r="K2231" i="2"/>
  <c r="K2230" i="2"/>
  <c r="L2230" i="2" s="1"/>
  <c r="L2229" i="2"/>
  <c r="K2229" i="2"/>
  <c r="K2228" i="2"/>
  <c r="L2228" i="2" s="1"/>
  <c r="K2227" i="2"/>
  <c r="L2227" i="2" s="1"/>
  <c r="K2226" i="2"/>
  <c r="L2226" i="2" s="1"/>
  <c r="L2225" i="2"/>
  <c r="K2225" i="2"/>
  <c r="K2224" i="2"/>
  <c r="L2224" i="2" s="1"/>
  <c r="L2223" i="2"/>
  <c r="K2223" i="2"/>
  <c r="K2222" i="2"/>
  <c r="L2222" i="2" s="1"/>
  <c r="K2221" i="2"/>
  <c r="L2221" i="2" s="1"/>
  <c r="K2220" i="2"/>
  <c r="L2220" i="2" s="1"/>
  <c r="L2219" i="2"/>
  <c r="K2219" i="2"/>
  <c r="K2218" i="2"/>
  <c r="L2218" i="2" s="1"/>
  <c r="L2217" i="2"/>
  <c r="K2217" i="2"/>
  <c r="K2216" i="2"/>
  <c r="L2216" i="2" s="1"/>
  <c r="K2215" i="2"/>
  <c r="L2215" i="2" s="1"/>
  <c r="K2214" i="2"/>
  <c r="L2214" i="2" s="1"/>
  <c r="L2213" i="2"/>
  <c r="K2213" i="2"/>
  <c r="K2212" i="2"/>
  <c r="L2212" i="2" s="1"/>
  <c r="L2211" i="2"/>
  <c r="K2211" i="2"/>
  <c r="K2210" i="2"/>
  <c r="L2210" i="2" s="1"/>
  <c r="K2209" i="2"/>
  <c r="L2209" i="2" s="1"/>
  <c r="K2208" i="2"/>
  <c r="L2208" i="2" s="1"/>
  <c r="L2207" i="2"/>
  <c r="K2207" i="2"/>
  <c r="K2206" i="2"/>
  <c r="L2206" i="2" s="1"/>
  <c r="L2205" i="2"/>
  <c r="K2205" i="2"/>
  <c r="K2204" i="2"/>
  <c r="L2204" i="2" s="1"/>
  <c r="K2203" i="2"/>
  <c r="L2203" i="2" s="1"/>
  <c r="K2202" i="2"/>
  <c r="L2202" i="2" s="1"/>
  <c r="L2201" i="2"/>
  <c r="K2201" i="2"/>
  <c r="K2200" i="2"/>
  <c r="L2200" i="2" s="1"/>
  <c r="L2199" i="2"/>
  <c r="K2199" i="2"/>
  <c r="K2198" i="2"/>
  <c r="L2198" i="2" s="1"/>
  <c r="K2197" i="2"/>
  <c r="L2197" i="2" s="1"/>
  <c r="K2196" i="2"/>
  <c r="L2196" i="2" s="1"/>
  <c r="L2195" i="2"/>
  <c r="K2195" i="2"/>
  <c r="K2194" i="2"/>
  <c r="L2194" i="2" s="1"/>
  <c r="L2193" i="2"/>
  <c r="K2193" i="2"/>
  <c r="K2192" i="2"/>
  <c r="L2192" i="2" s="1"/>
  <c r="K2191" i="2"/>
  <c r="L2191" i="2" s="1"/>
  <c r="K2190" i="2"/>
  <c r="L2190" i="2" s="1"/>
  <c r="L2189" i="2"/>
  <c r="K2189" i="2"/>
  <c r="K2188" i="2"/>
  <c r="L2188" i="2" s="1"/>
  <c r="L2187" i="2"/>
  <c r="K2187" i="2"/>
  <c r="K2186" i="2"/>
  <c r="L2186" i="2" s="1"/>
  <c r="K2185" i="2"/>
  <c r="L2185" i="2" s="1"/>
  <c r="K2184" i="2"/>
  <c r="L2184" i="2" s="1"/>
  <c r="L2183" i="2"/>
  <c r="K2183" i="2"/>
  <c r="K2182" i="2"/>
  <c r="L2182" i="2" s="1"/>
  <c r="L2181" i="2"/>
  <c r="K2181" i="2"/>
  <c r="K2180" i="2"/>
  <c r="L2180" i="2" s="1"/>
  <c r="K2179" i="2"/>
  <c r="L2179" i="2" s="1"/>
  <c r="K2178" i="2"/>
  <c r="L2178" i="2" s="1"/>
  <c r="L2177" i="2"/>
  <c r="K2177" i="2"/>
  <c r="K2176" i="2"/>
  <c r="L2176" i="2" s="1"/>
  <c r="L2175" i="2"/>
  <c r="K2175" i="2"/>
  <c r="K2174" i="2"/>
  <c r="L2174" i="2" s="1"/>
  <c r="K2173" i="2"/>
  <c r="L2173" i="2" s="1"/>
  <c r="K2172" i="2"/>
  <c r="L2172" i="2" s="1"/>
  <c r="L2171" i="2"/>
  <c r="K2171" i="2"/>
  <c r="K2170" i="2"/>
  <c r="L2170" i="2" s="1"/>
  <c r="L2169" i="2"/>
  <c r="K2169" i="2"/>
  <c r="K2168" i="2"/>
  <c r="L2168" i="2" s="1"/>
  <c r="K2167" i="2"/>
  <c r="L2167" i="2" s="1"/>
  <c r="K2166" i="2"/>
  <c r="L2166" i="2" s="1"/>
  <c r="L2165" i="2"/>
  <c r="K2165" i="2"/>
  <c r="K2164" i="2"/>
  <c r="L2164" i="2" s="1"/>
  <c r="L2163" i="2"/>
  <c r="K2163" i="2"/>
  <c r="K2162" i="2"/>
  <c r="L2162" i="2" s="1"/>
  <c r="K2161" i="2"/>
  <c r="L2161" i="2" s="1"/>
  <c r="K2160" i="2"/>
  <c r="L2160" i="2" s="1"/>
  <c r="L2159" i="2"/>
  <c r="K2159" i="2"/>
  <c r="K2158" i="2"/>
  <c r="L2158" i="2" s="1"/>
  <c r="L2157" i="2"/>
  <c r="K2157" i="2"/>
  <c r="K2156" i="2"/>
  <c r="L2156" i="2" s="1"/>
  <c r="K2155" i="2"/>
  <c r="L2155" i="2" s="1"/>
  <c r="K2154" i="2"/>
  <c r="L2154" i="2" s="1"/>
  <c r="L2153" i="2"/>
  <c r="K2153" i="2"/>
  <c r="K2152" i="2"/>
  <c r="L2152" i="2" s="1"/>
  <c r="L2151" i="2"/>
  <c r="K2151" i="2"/>
  <c r="K2150" i="2"/>
  <c r="L2150" i="2" s="1"/>
  <c r="K2149" i="2"/>
  <c r="L2149" i="2" s="1"/>
  <c r="K2148" i="2"/>
  <c r="L2148" i="2" s="1"/>
  <c r="L2147" i="2"/>
  <c r="K2147" i="2"/>
  <c r="K2146" i="2"/>
  <c r="L2146" i="2" s="1"/>
  <c r="L2145" i="2"/>
  <c r="K2145" i="2"/>
  <c r="K2144" i="2"/>
  <c r="L2144" i="2" s="1"/>
  <c r="K2143" i="2"/>
  <c r="L2143" i="2" s="1"/>
  <c r="K2142" i="2"/>
  <c r="L2142" i="2" s="1"/>
  <c r="L2141" i="2"/>
  <c r="K2141" i="2"/>
  <c r="K2140" i="2"/>
  <c r="L2140" i="2" s="1"/>
  <c r="L2139" i="2"/>
  <c r="K2139" i="2"/>
  <c r="K2138" i="2"/>
  <c r="L2138" i="2" s="1"/>
  <c r="K2137" i="2"/>
  <c r="L2137" i="2" s="1"/>
  <c r="K2136" i="2"/>
  <c r="L2136" i="2" s="1"/>
  <c r="L2135" i="2"/>
  <c r="K2135" i="2"/>
  <c r="K2134" i="2"/>
  <c r="L2134" i="2" s="1"/>
  <c r="L2133" i="2"/>
  <c r="K2133" i="2"/>
  <c r="K2132" i="2"/>
  <c r="L2132" i="2" s="1"/>
  <c r="K2131" i="2"/>
  <c r="L2131" i="2" s="1"/>
  <c r="K2130" i="2"/>
  <c r="L2130" i="2" s="1"/>
  <c r="L2129" i="2"/>
  <c r="K2129" i="2"/>
  <c r="K2128" i="2"/>
  <c r="L2128" i="2" s="1"/>
  <c r="L2127" i="2"/>
  <c r="K2127" i="2"/>
  <c r="K2126" i="2"/>
  <c r="L2126" i="2" s="1"/>
  <c r="K2125" i="2"/>
  <c r="L2125" i="2" s="1"/>
  <c r="K2124" i="2"/>
  <c r="L2124" i="2" s="1"/>
  <c r="L2123" i="2"/>
  <c r="K2123" i="2"/>
  <c r="K2122" i="2"/>
  <c r="L2122" i="2" s="1"/>
  <c r="L2121" i="2"/>
  <c r="K2121" i="2"/>
  <c r="K2120" i="2"/>
  <c r="L2120" i="2" s="1"/>
  <c r="K2119" i="2"/>
  <c r="L2119" i="2" s="1"/>
  <c r="K2118" i="2"/>
  <c r="L2118" i="2" s="1"/>
  <c r="L2117" i="2"/>
  <c r="K2117" i="2"/>
  <c r="K2116" i="2"/>
  <c r="L2116" i="2" s="1"/>
  <c r="L2115" i="2"/>
  <c r="K2115" i="2"/>
  <c r="K2114" i="2"/>
  <c r="L2114" i="2" s="1"/>
  <c r="K2113" i="2"/>
  <c r="L2113" i="2" s="1"/>
  <c r="K2112" i="2"/>
  <c r="L2112" i="2" s="1"/>
  <c r="L2111" i="2"/>
  <c r="K2111" i="2"/>
  <c r="K2110" i="2"/>
  <c r="L2110" i="2" s="1"/>
  <c r="L2109" i="2"/>
  <c r="K2109" i="2"/>
  <c r="K2108" i="2"/>
  <c r="L2108" i="2" s="1"/>
  <c r="K2107" i="2"/>
  <c r="L2107" i="2" s="1"/>
  <c r="K2106" i="2"/>
  <c r="L2106" i="2" s="1"/>
  <c r="L2105" i="2"/>
  <c r="K2105" i="2"/>
  <c r="K2104" i="2"/>
  <c r="L2104" i="2" s="1"/>
  <c r="L2103" i="2"/>
  <c r="K2103" i="2"/>
  <c r="K2102" i="2"/>
  <c r="L2102" i="2" s="1"/>
  <c r="K2101" i="2"/>
  <c r="L2101" i="2" s="1"/>
  <c r="K2100" i="2"/>
  <c r="L2100" i="2" s="1"/>
  <c r="L2099" i="2"/>
  <c r="K2099" i="2"/>
  <c r="K2098" i="2"/>
  <c r="L2098" i="2" s="1"/>
  <c r="L2097" i="2"/>
  <c r="K2097" i="2"/>
  <c r="K2096" i="2"/>
  <c r="L2096" i="2" s="1"/>
  <c r="K2095" i="2"/>
  <c r="L2095" i="2" s="1"/>
  <c r="K2094" i="2"/>
  <c r="L2094" i="2" s="1"/>
  <c r="L2093" i="2"/>
  <c r="K2093" i="2"/>
  <c r="K2092" i="2"/>
  <c r="L2092" i="2" s="1"/>
  <c r="L2091" i="2"/>
  <c r="K2091" i="2"/>
  <c r="K2090" i="2"/>
  <c r="L2090" i="2" s="1"/>
  <c r="K2089" i="2"/>
  <c r="L2089" i="2" s="1"/>
  <c r="K2088" i="2"/>
  <c r="L2088" i="2" s="1"/>
  <c r="L2087" i="2"/>
  <c r="K2087" i="2"/>
  <c r="K2086" i="2"/>
  <c r="L2086" i="2" s="1"/>
  <c r="L2085" i="2"/>
  <c r="K2085" i="2"/>
  <c r="K2084" i="2"/>
  <c r="L2084" i="2" s="1"/>
  <c r="K2083" i="2"/>
  <c r="L2083" i="2" s="1"/>
  <c r="K2082" i="2"/>
  <c r="L2082" i="2" s="1"/>
  <c r="L2081" i="2"/>
  <c r="K2081" i="2"/>
  <c r="K2080" i="2"/>
  <c r="L2080" i="2" s="1"/>
  <c r="L2079" i="2"/>
  <c r="K2079" i="2"/>
  <c r="K2078" i="2"/>
  <c r="L2078" i="2" s="1"/>
  <c r="K2077" i="2"/>
  <c r="L2077" i="2" s="1"/>
  <c r="K2076" i="2"/>
  <c r="L2076" i="2" s="1"/>
  <c r="L2075" i="2"/>
  <c r="K2075" i="2"/>
  <c r="K2074" i="2"/>
  <c r="L2074" i="2" s="1"/>
  <c r="L2073" i="2"/>
  <c r="K2073" i="2"/>
  <c r="K2072" i="2"/>
  <c r="L2072" i="2" s="1"/>
  <c r="K2071" i="2"/>
  <c r="L2071" i="2" s="1"/>
  <c r="K2070" i="2"/>
  <c r="L2070" i="2" s="1"/>
  <c r="L2069" i="2"/>
  <c r="K2069" i="2"/>
  <c r="K2068" i="2"/>
  <c r="L2068" i="2" s="1"/>
  <c r="L2067" i="2"/>
  <c r="K2067" i="2"/>
  <c r="K2066" i="2"/>
  <c r="L2066" i="2" s="1"/>
  <c r="K2065" i="2"/>
  <c r="L2065" i="2" s="1"/>
  <c r="K2064" i="2"/>
  <c r="L2064" i="2" s="1"/>
  <c r="L2063" i="2"/>
  <c r="K2063" i="2"/>
  <c r="K2062" i="2"/>
  <c r="L2062" i="2" s="1"/>
  <c r="L2061" i="2"/>
  <c r="K2061" i="2"/>
  <c r="K2060" i="2"/>
  <c r="L2060" i="2" s="1"/>
  <c r="K2059" i="2"/>
  <c r="L2059" i="2" s="1"/>
  <c r="K2058" i="2"/>
  <c r="L2058" i="2" s="1"/>
  <c r="L2057" i="2"/>
  <c r="K2057" i="2"/>
  <c r="K2056" i="2"/>
  <c r="L2056" i="2" s="1"/>
  <c r="L2055" i="2"/>
  <c r="K2055" i="2"/>
  <c r="K2054" i="2"/>
  <c r="L2054" i="2" s="1"/>
  <c r="K2053" i="2"/>
  <c r="L2053" i="2" s="1"/>
  <c r="K2052" i="2"/>
  <c r="L2052" i="2" s="1"/>
  <c r="L2051" i="2"/>
  <c r="K2051" i="2"/>
  <c r="K2050" i="2"/>
  <c r="L2050" i="2" s="1"/>
  <c r="L2049" i="2"/>
  <c r="K2049" i="2"/>
  <c r="K2048" i="2"/>
  <c r="L2048" i="2" s="1"/>
  <c r="K2047" i="2"/>
  <c r="L2047" i="2" s="1"/>
  <c r="K2046" i="2"/>
  <c r="L2046" i="2" s="1"/>
  <c r="L2045" i="2"/>
  <c r="K2045" i="2"/>
  <c r="K2044" i="2"/>
  <c r="L2044" i="2" s="1"/>
  <c r="L2043" i="2"/>
  <c r="K2043" i="2"/>
  <c r="K2042" i="2"/>
  <c r="L2042" i="2" s="1"/>
  <c r="K2041" i="2"/>
  <c r="L2041" i="2" s="1"/>
  <c r="K2040" i="2"/>
  <c r="L2040" i="2" s="1"/>
  <c r="L2039" i="2"/>
  <c r="K2039" i="2"/>
  <c r="K2038" i="2"/>
  <c r="L2038" i="2" s="1"/>
  <c r="L2037" i="2"/>
  <c r="K2037" i="2"/>
  <c r="K2036" i="2"/>
  <c r="L2036" i="2" s="1"/>
  <c r="K2035" i="2"/>
  <c r="L2035" i="2" s="1"/>
  <c r="K2034" i="2"/>
  <c r="L2034" i="2" s="1"/>
  <c r="L2033" i="2"/>
  <c r="K2033" i="2"/>
  <c r="K2032" i="2"/>
  <c r="L2032" i="2" s="1"/>
  <c r="L2031" i="2"/>
  <c r="K2031" i="2"/>
  <c r="K2030" i="2"/>
  <c r="L2030" i="2" s="1"/>
  <c r="K2029" i="2"/>
  <c r="L2029" i="2" s="1"/>
  <c r="K2028" i="2"/>
  <c r="L2028" i="2" s="1"/>
  <c r="L2027" i="2"/>
  <c r="K2027" i="2"/>
  <c r="K2026" i="2"/>
  <c r="L2026" i="2" s="1"/>
  <c r="L2025" i="2"/>
  <c r="K2025" i="2"/>
  <c r="K2024" i="2"/>
  <c r="L2024" i="2" s="1"/>
  <c r="K2023" i="2"/>
  <c r="L2023" i="2" s="1"/>
  <c r="K2022" i="2"/>
  <c r="L2022" i="2" s="1"/>
  <c r="L2021" i="2"/>
  <c r="K2021" i="2"/>
  <c r="K2020" i="2"/>
  <c r="L2020" i="2" s="1"/>
  <c r="L2019" i="2"/>
  <c r="K2019" i="2"/>
  <c r="K2018" i="2"/>
  <c r="L2018" i="2" s="1"/>
  <c r="K2017" i="2"/>
  <c r="L2017" i="2" s="1"/>
  <c r="K2016" i="2"/>
  <c r="L2016" i="2" s="1"/>
  <c r="L2015" i="2"/>
  <c r="K2015" i="2"/>
  <c r="K2014" i="2"/>
  <c r="L2014" i="2" s="1"/>
  <c r="L2013" i="2"/>
  <c r="K2013" i="2"/>
  <c r="K2012" i="2"/>
  <c r="L2012" i="2" s="1"/>
  <c r="K2011" i="2"/>
  <c r="L2011" i="2" s="1"/>
  <c r="K2010" i="2"/>
  <c r="L2010" i="2" s="1"/>
  <c r="L2009" i="2"/>
  <c r="K2009" i="2"/>
  <c r="K2008" i="2"/>
  <c r="L2008" i="2" s="1"/>
  <c r="L2007" i="2"/>
  <c r="K2007" i="2"/>
  <c r="K2006" i="2"/>
  <c r="L2006" i="2" s="1"/>
  <c r="K2005" i="2"/>
  <c r="L2005" i="2" s="1"/>
  <c r="K2004" i="2"/>
  <c r="L2004" i="2" s="1"/>
  <c r="L2003" i="2"/>
  <c r="K2003" i="2"/>
  <c r="K2002" i="2"/>
  <c r="L2002" i="2" s="1"/>
  <c r="L2001" i="2"/>
  <c r="K2001" i="2"/>
  <c r="K2000" i="2"/>
  <c r="L2000" i="2" s="1"/>
  <c r="K1999" i="2"/>
  <c r="L1999" i="2" s="1"/>
  <c r="K1998" i="2"/>
  <c r="L1998" i="2" s="1"/>
  <c r="L1997" i="2"/>
  <c r="K1997" i="2"/>
  <c r="K1996" i="2"/>
  <c r="L1996" i="2" s="1"/>
  <c r="L1995" i="2"/>
  <c r="K1995" i="2"/>
  <c r="K1994" i="2"/>
  <c r="L1994" i="2" s="1"/>
  <c r="K1993" i="2"/>
  <c r="L1993" i="2" s="1"/>
  <c r="K1992" i="2"/>
  <c r="L1992" i="2" s="1"/>
  <c r="L1991" i="2"/>
  <c r="K1991" i="2"/>
  <c r="K1990" i="2"/>
  <c r="L1990" i="2" s="1"/>
  <c r="L1989" i="2"/>
  <c r="K1989" i="2"/>
  <c r="K1988" i="2"/>
  <c r="L1988" i="2" s="1"/>
  <c r="K1987" i="2"/>
  <c r="L1987" i="2" s="1"/>
  <c r="K1986" i="2"/>
  <c r="L1986" i="2" s="1"/>
  <c r="L1985" i="2"/>
  <c r="K1985" i="2"/>
  <c r="K1984" i="2"/>
  <c r="L1984" i="2" s="1"/>
  <c r="L1983" i="2"/>
  <c r="K1983" i="2"/>
  <c r="K1982" i="2"/>
  <c r="L1982" i="2" s="1"/>
  <c r="K1981" i="2"/>
  <c r="L1981" i="2" s="1"/>
  <c r="K1980" i="2"/>
  <c r="L1980" i="2" s="1"/>
  <c r="L1979" i="2"/>
  <c r="K1979" i="2"/>
  <c r="K1978" i="2"/>
  <c r="L1978" i="2" s="1"/>
  <c r="L1977" i="2"/>
  <c r="K1977" i="2"/>
  <c r="K1976" i="2"/>
  <c r="L1976" i="2" s="1"/>
  <c r="K1975" i="2"/>
  <c r="L1975" i="2" s="1"/>
  <c r="K1974" i="2"/>
  <c r="L1974" i="2" s="1"/>
  <c r="L1973" i="2"/>
  <c r="K1973" i="2"/>
  <c r="K1972" i="2"/>
  <c r="L1972" i="2" s="1"/>
  <c r="L1971" i="2"/>
  <c r="K1971" i="2"/>
  <c r="K1970" i="2"/>
  <c r="L1970" i="2" s="1"/>
  <c r="K1969" i="2"/>
  <c r="L1969" i="2" s="1"/>
  <c r="K1968" i="2"/>
  <c r="L1968" i="2" s="1"/>
  <c r="L1967" i="2"/>
  <c r="K1967" i="2"/>
  <c r="K1966" i="2"/>
  <c r="L1966" i="2" s="1"/>
  <c r="L1965" i="2"/>
  <c r="K1965" i="2"/>
  <c r="K1964" i="2"/>
  <c r="L1964" i="2" s="1"/>
  <c r="K1963" i="2"/>
  <c r="L1963" i="2" s="1"/>
  <c r="K1962" i="2"/>
  <c r="L1962" i="2" s="1"/>
  <c r="L1961" i="2"/>
  <c r="K1961" i="2"/>
  <c r="K1960" i="2"/>
  <c r="L1960" i="2" s="1"/>
  <c r="L1959" i="2"/>
  <c r="K1959" i="2"/>
  <c r="K1958" i="2"/>
  <c r="L1958" i="2" s="1"/>
  <c r="K1957" i="2"/>
  <c r="L1957" i="2" s="1"/>
  <c r="K1956" i="2"/>
  <c r="L1956" i="2" s="1"/>
  <c r="L1955" i="2"/>
  <c r="K1955" i="2"/>
  <c r="K1954" i="2"/>
  <c r="L1954" i="2" s="1"/>
  <c r="L1953" i="2"/>
  <c r="K1953" i="2"/>
  <c r="K1952" i="2"/>
  <c r="L1952" i="2" s="1"/>
  <c r="K1951" i="2"/>
  <c r="L1951" i="2" s="1"/>
  <c r="K1950" i="2"/>
  <c r="L1950" i="2" s="1"/>
  <c r="L1949" i="2"/>
  <c r="K1949" i="2"/>
  <c r="K1948" i="2"/>
  <c r="L1948" i="2" s="1"/>
  <c r="L1947" i="2"/>
  <c r="K1947" i="2"/>
  <c r="K1946" i="2"/>
  <c r="L1946" i="2" s="1"/>
  <c r="K1945" i="2"/>
  <c r="L1945" i="2" s="1"/>
  <c r="K1944" i="2"/>
  <c r="L1944" i="2" s="1"/>
  <c r="L1943" i="2"/>
  <c r="K1943" i="2"/>
  <c r="K1942" i="2"/>
  <c r="L1942" i="2" s="1"/>
  <c r="L1941" i="2"/>
  <c r="K1941" i="2"/>
  <c r="K1940" i="2"/>
  <c r="L1940" i="2" s="1"/>
  <c r="K1939" i="2"/>
  <c r="L1939" i="2" s="1"/>
  <c r="K1938" i="2"/>
  <c r="L1938" i="2" s="1"/>
  <c r="L1937" i="2"/>
  <c r="K1937" i="2"/>
  <c r="K1936" i="2"/>
  <c r="L1936" i="2" s="1"/>
  <c r="L1935" i="2"/>
  <c r="K1935" i="2"/>
  <c r="K1934" i="2"/>
  <c r="L1934" i="2" s="1"/>
  <c r="K1933" i="2"/>
  <c r="L1933" i="2" s="1"/>
  <c r="K1932" i="2"/>
  <c r="L1932" i="2" s="1"/>
  <c r="L1931" i="2"/>
  <c r="K1931" i="2"/>
  <c r="K1930" i="2"/>
  <c r="L1930" i="2" s="1"/>
  <c r="L1929" i="2"/>
  <c r="K1929" i="2"/>
  <c r="K1928" i="2"/>
  <c r="L1928" i="2" s="1"/>
  <c r="K1927" i="2"/>
  <c r="L1927" i="2" s="1"/>
  <c r="K1926" i="2"/>
  <c r="L1926" i="2" s="1"/>
  <c r="L1925" i="2"/>
  <c r="K1925" i="2"/>
  <c r="K1924" i="2"/>
  <c r="L1924" i="2" s="1"/>
  <c r="L1923" i="2"/>
  <c r="K1923" i="2"/>
  <c r="K1922" i="2"/>
  <c r="L1922" i="2" s="1"/>
  <c r="K1921" i="2"/>
  <c r="L1921" i="2" s="1"/>
  <c r="K1920" i="2"/>
  <c r="L1920" i="2" s="1"/>
  <c r="L1919" i="2"/>
  <c r="K1919" i="2"/>
  <c r="K1918" i="2"/>
  <c r="L1918" i="2" s="1"/>
  <c r="L1917" i="2"/>
  <c r="K1917" i="2"/>
  <c r="K1916" i="2"/>
  <c r="L1916" i="2" s="1"/>
  <c r="K1915" i="2"/>
  <c r="L1915" i="2" s="1"/>
  <c r="K1914" i="2"/>
  <c r="L1914" i="2" s="1"/>
  <c r="L1913" i="2"/>
  <c r="K1913" i="2"/>
  <c r="K1912" i="2"/>
  <c r="L1912" i="2" s="1"/>
  <c r="L1911" i="2"/>
  <c r="K1911" i="2"/>
  <c r="K1910" i="2"/>
  <c r="L1910" i="2" s="1"/>
  <c r="K1909" i="2"/>
  <c r="L1909" i="2" s="1"/>
  <c r="K1908" i="2"/>
  <c r="L1908" i="2" s="1"/>
  <c r="L1907" i="2"/>
  <c r="K1907" i="2"/>
  <c r="K1906" i="2"/>
  <c r="L1906" i="2" s="1"/>
  <c r="L1905" i="2"/>
  <c r="K1905" i="2"/>
  <c r="K1904" i="2"/>
  <c r="L1904" i="2" s="1"/>
  <c r="K1903" i="2"/>
  <c r="L1903" i="2" s="1"/>
  <c r="K1902" i="2"/>
  <c r="L1902" i="2" s="1"/>
  <c r="L1901" i="2"/>
  <c r="K1901" i="2"/>
  <c r="K1900" i="2"/>
  <c r="L1900" i="2" s="1"/>
  <c r="L1899" i="2"/>
  <c r="K1899" i="2"/>
  <c r="K1898" i="2"/>
  <c r="L1898" i="2" s="1"/>
  <c r="K1897" i="2"/>
  <c r="L1897" i="2" s="1"/>
  <c r="L1896" i="2"/>
  <c r="K1896" i="2"/>
  <c r="L1895" i="2"/>
  <c r="K1895" i="2"/>
  <c r="K1894" i="2"/>
  <c r="L1894" i="2" s="1"/>
  <c r="L1893" i="2"/>
  <c r="K1893" i="2"/>
  <c r="K1892" i="2"/>
  <c r="L1892" i="2" s="1"/>
  <c r="K1891" i="2"/>
  <c r="L1891" i="2" s="1"/>
  <c r="K1890" i="2"/>
  <c r="L1890" i="2" s="1"/>
  <c r="L1889" i="2"/>
  <c r="K1889" i="2"/>
  <c r="K1888" i="2"/>
  <c r="L1888" i="2" s="1"/>
  <c r="L1887" i="2"/>
  <c r="K1887" i="2"/>
  <c r="K1886" i="2"/>
  <c r="L1886" i="2" s="1"/>
  <c r="K1885" i="2"/>
  <c r="L1885" i="2" s="1"/>
  <c r="K1884" i="2"/>
  <c r="L1884" i="2" s="1"/>
  <c r="L1883" i="2"/>
  <c r="K1883" i="2"/>
  <c r="L1882" i="2"/>
  <c r="K1882" i="2"/>
  <c r="L1881" i="2"/>
  <c r="K1881" i="2"/>
  <c r="K1880" i="2"/>
  <c r="L1880" i="2" s="1"/>
  <c r="K1879" i="2"/>
  <c r="L1879" i="2" s="1"/>
  <c r="K1878" i="2"/>
  <c r="L1878" i="2" s="1"/>
  <c r="L1877" i="2"/>
  <c r="K1877" i="2"/>
  <c r="L1876" i="2"/>
  <c r="K1876" i="2"/>
  <c r="L1875" i="2"/>
  <c r="K1875" i="2"/>
  <c r="K1874" i="2"/>
  <c r="L1874" i="2" s="1"/>
  <c r="K1873" i="2"/>
  <c r="L1873" i="2" s="1"/>
  <c r="K1872" i="2"/>
  <c r="L1872" i="2" s="1"/>
  <c r="L1871" i="2"/>
  <c r="K1871" i="2"/>
  <c r="K1870" i="2"/>
  <c r="L1870" i="2" s="1"/>
  <c r="L1869" i="2"/>
  <c r="K1869" i="2"/>
  <c r="K1868" i="2"/>
  <c r="L1868" i="2" s="1"/>
  <c r="K1867" i="2"/>
  <c r="L1867" i="2" s="1"/>
  <c r="L1866" i="2"/>
  <c r="K1866" i="2"/>
  <c r="L1865" i="2"/>
  <c r="K1865" i="2"/>
  <c r="K1864" i="2"/>
  <c r="L1864" i="2" s="1"/>
  <c r="L1863" i="2"/>
  <c r="K1863" i="2"/>
  <c r="K1862" i="2"/>
  <c r="L1862" i="2" s="1"/>
  <c r="L1861" i="2"/>
  <c r="K1861" i="2"/>
  <c r="K1860" i="2"/>
  <c r="L1860" i="2" s="1"/>
  <c r="L1859" i="2"/>
  <c r="K1859" i="2"/>
  <c r="K1858" i="2"/>
  <c r="L1858" i="2" s="1"/>
  <c r="L1857" i="2"/>
  <c r="K1857" i="2"/>
  <c r="K1856" i="2"/>
  <c r="L1856" i="2" s="1"/>
  <c r="L1855" i="2"/>
  <c r="K1855" i="2"/>
  <c r="L1854" i="2"/>
  <c r="K1854" i="2"/>
  <c r="L1853" i="2"/>
  <c r="K1853" i="2"/>
  <c r="K1852" i="2"/>
  <c r="L1852" i="2" s="1"/>
  <c r="L1851" i="2"/>
  <c r="K1851" i="2"/>
  <c r="K1850" i="2"/>
  <c r="L1850" i="2" s="1"/>
  <c r="L1849" i="2"/>
  <c r="K1849" i="2"/>
  <c r="L1848" i="2"/>
  <c r="K1848" i="2"/>
  <c r="L1847" i="2"/>
  <c r="K1847" i="2"/>
  <c r="K1846" i="2"/>
  <c r="L1846" i="2" s="1"/>
  <c r="L1845" i="2"/>
  <c r="K1845" i="2"/>
  <c r="K1844" i="2"/>
  <c r="L1844" i="2" s="1"/>
  <c r="K1843" i="2"/>
  <c r="L1843" i="2" s="1"/>
  <c r="L1842" i="2"/>
  <c r="K1842" i="2"/>
  <c r="L1841" i="2"/>
  <c r="K1841" i="2"/>
  <c r="K1840" i="2"/>
  <c r="L1840" i="2" s="1"/>
  <c r="K1839" i="2"/>
  <c r="L1839" i="2" s="1"/>
  <c r="K1838" i="2"/>
  <c r="L1838" i="2" s="1"/>
  <c r="L1837" i="2"/>
  <c r="K1837" i="2"/>
  <c r="K1836" i="2"/>
  <c r="L1836" i="2" s="1"/>
  <c r="L1835" i="2"/>
  <c r="K1835" i="2"/>
  <c r="K1834" i="2"/>
  <c r="L1834" i="2" s="1"/>
  <c r="K1833" i="2"/>
  <c r="L1833" i="2" s="1"/>
  <c r="K1832" i="2"/>
  <c r="L1832" i="2" s="1"/>
  <c r="L1831" i="2"/>
  <c r="K1831" i="2"/>
  <c r="L1830" i="2"/>
  <c r="K1830" i="2"/>
  <c r="L1829" i="2"/>
  <c r="K1829" i="2"/>
  <c r="K1828" i="2"/>
  <c r="L1828" i="2" s="1"/>
  <c r="K1827" i="2"/>
  <c r="L1827" i="2" s="1"/>
  <c r="K1826" i="2"/>
  <c r="L1826" i="2" s="1"/>
  <c r="L1825" i="2"/>
  <c r="K1825" i="2"/>
  <c r="K1824" i="2"/>
  <c r="L1824" i="2" s="1"/>
  <c r="L1823" i="2"/>
  <c r="K1823" i="2"/>
  <c r="K1822" i="2"/>
  <c r="L1822" i="2" s="1"/>
  <c r="L1821" i="2"/>
  <c r="K1821" i="2"/>
  <c r="K1820" i="2"/>
  <c r="L1820" i="2" s="1"/>
  <c r="K1819" i="2"/>
  <c r="L1819" i="2" s="1"/>
  <c r="K1818" i="2"/>
  <c r="L1818" i="2" s="1"/>
  <c r="L1817" i="2"/>
  <c r="K1817" i="2"/>
  <c r="L1816" i="2"/>
  <c r="K1816" i="2"/>
  <c r="K1815" i="2"/>
  <c r="L1815" i="2" s="1"/>
  <c r="K1814" i="2"/>
  <c r="L1814" i="2" s="1"/>
  <c r="L1813" i="2"/>
  <c r="K1813" i="2"/>
  <c r="L1812" i="2"/>
  <c r="K1812" i="2"/>
  <c r="L1811" i="2"/>
  <c r="K1811" i="2"/>
  <c r="L1810" i="2"/>
  <c r="K1810" i="2"/>
  <c r="K1809" i="2"/>
  <c r="L1809" i="2" s="1"/>
  <c r="K1808" i="2"/>
  <c r="L1808" i="2" s="1"/>
  <c r="K1807" i="2"/>
  <c r="L1807" i="2" s="1"/>
  <c r="K1806" i="2"/>
  <c r="L1806" i="2" s="1"/>
  <c r="K1805" i="2"/>
  <c r="L1805" i="2" s="1"/>
  <c r="L1804" i="2"/>
  <c r="K1804" i="2"/>
  <c r="L1803" i="2"/>
  <c r="K1803" i="2"/>
  <c r="K1802" i="2"/>
  <c r="L1802" i="2" s="1"/>
  <c r="L1801" i="2"/>
  <c r="K1801" i="2"/>
  <c r="L1800" i="2"/>
  <c r="K1800" i="2"/>
  <c r="L1799" i="2"/>
  <c r="K1799" i="2"/>
  <c r="L1798" i="2"/>
  <c r="K1798" i="2"/>
  <c r="L1797" i="2"/>
  <c r="K1797" i="2"/>
  <c r="K1796" i="2"/>
  <c r="L1796" i="2" s="1"/>
  <c r="K1795" i="2"/>
  <c r="L1795" i="2" s="1"/>
  <c r="K1794" i="2"/>
  <c r="L1794" i="2" s="1"/>
  <c r="K1793" i="2"/>
  <c r="L1793" i="2" s="1"/>
  <c r="K1792" i="2"/>
  <c r="L1792" i="2" s="1"/>
  <c r="L1791" i="2"/>
  <c r="K1791" i="2"/>
  <c r="K1790" i="2"/>
  <c r="L1790" i="2" s="1"/>
  <c r="K1789" i="2"/>
  <c r="L1789" i="2" s="1"/>
  <c r="L1788" i="2"/>
  <c r="K1788" i="2"/>
  <c r="L1787" i="2"/>
  <c r="K1787" i="2"/>
  <c r="L1786" i="2"/>
  <c r="K1786" i="2"/>
  <c r="K1785" i="2"/>
  <c r="L1785" i="2" s="1"/>
  <c r="K1784" i="2"/>
  <c r="L1784" i="2" s="1"/>
  <c r="L1783" i="2"/>
  <c r="K1783" i="2"/>
  <c r="K1782" i="2"/>
  <c r="L1782" i="2" s="1"/>
  <c r="K1781" i="2"/>
  <c r="L1781" i="2" s="1"/>
  <c r="K1780" i="2"/>
  <c r="L1780" i="2" s="1"/>
  <c r="K1779" i="2"/>
  <c r="L1779" i="2" s="1"/>
  <c r="K1778" i="2"/>
  <c r="L1778" i="2" s="1"/>
  <c r="L1777" i="2"/>
  <c r="K1777" i="2"/>
  <c r="K1776" i="2"/>
  <c r="L1776" i="2" s="1"/>
  <c r="L1775" i="2"/>
  <c r="K1775" i="2"/>
  <c r="L1774" i="2"/>
  <c r="K1774" i="2"/>
  <c r="L1773" i="2"/>
  <c r="K1773" i="2"/>
  <c r="K1772" i="2"/>
  <c r="L1772" i="2" s="1"/>
  <c r="L1771" i="2"/>
  <c r="K1771" i="2"/>
  <c r="L1770" i="2"/>
  <c r="K1770" i="2"/>
  <c r="K1769" i="2"/>
  <c r="L1769" i="2" s="1"/>
  <c r="K1768" i="2"/>
  <c r="L1768" i="2" s="1"/>
  <c r="K1767" i="2"/>
  <c r="L1767" i="2" s="1"/>
  <c r="K1766" i="2"/>
  <c r="L1766" i="2" s="1"/>
  <c r="K1765" i="2"/>
  <c r="L1765" i="2" s="1"/>
  <c r="L1764" i="2"/>
  <c r="K1764" i="2"/>
  <c r="K1763" i="2"/>
  <c r="L1763" i="2" s="1"/>
  <c r="L1762" i="2"/>
  <c r="K1762" i="2"/>
  <c r="L1761" i="2"/>
  <c r="K1761" i="2"/>
  <c r="K1760" i="2"/>
  <c r="L1760" i="2" s="1"/>
  <c r="K1759" i="2"/>
  <c r="L1759" i="2" s="1"/>
  <c r="L1758" i="2"/>
  <c r="K1758" i="2"/>
  <c r="L1757" i="2"/>
  <c r="K1757" i="2"/>
  <c r="K1756" i="2"/>
  <c r="L1756" i="2" s="1"/>
  <c r="K1755" i="2"/>
  <c r="L1755" i="2" s="1"/>
  <c r="K1754" i="2"/>
  <c r="L1754" i="2" s="1"/>
  <c r="L1753" i="2"/>
  <c r="K1753" i="2"/>
  <c r="K1752" i="2"/>
  <c r="L1752" i="2" s="1"/>
  <c r="L1751" i="2"/>
  <c r="K1751" i="2"/>
  <c r="K1750" i="2"/>
  <c r="L1750" i="2" s="1"/>
  <c r="L1749" i="2"/>
  <c r="K1749" i="2"/>
  <c r="K1748" i="2"/>
  <c r="L1748" i="2" s="1"/>
  <c r="K1747" i="2"/>
  <c r="L1747" i="2" s="1"/>
  <c r="K1746" i="2"/>
  <c r="L1746" i="2" s="1"/>
  <c r="L1745" i="2"/>
  <c r="K1745" i="2"/>
  <c r="L1744" i="2"/>
  <c r="K1744" i="2"/>
  <c r="K1743" i="2"/>
  <c r="L1743" i="2" s="1"/>
  <c r="K1742" i="2"/>
  <c r="L1742" i="2" s="1"/>
  <c r="L1741" i="2"/>
  <c r="K1741" i="2"/>
  <c r="L1740" i="2"/>
  <c r="K1740" i="2"/>
  <c r="K1739" i="2"/>
  <c r="L1739" i="2" s="1"/>
  <c r="L1738" i="2"/>
  <c r="K1738" i="2"/>
  <c r="K1737" i="2"/>
  <c r="L1737" i="2" s="1"/>
  <c r="K1736" i="2"/>
  <c r="L1736" i="2" s="1"/>
  <c r="K1735" i="2"/>
  <c r="L1735" i="2" s="1"/>
  <c r="K1734" i="2"/>
  <c r="L1734" i="2" s="1"/>
  <c r="K1733" i="2"/>
  <c r="L1733" i="2" s="1"/>
  <c r="L1732" i="2"/>
  <c r="K1732" i="2"/>
  <c r="L1731" i="2"/>
  <c r="K1731" i="2"/>
  <c r="K1730" i="2"/>
  <c r="L1730" i="2" s="1"/>
  <c r="L1729" i="2"/>
  <c r="K1729" i="2"/>
  <c r="L1728" i="2"/>
  <c r="K1728" i="2"/>
  <c r="L1727" i="2"/>
  <c r="K1727" i="2"/>
  <c r="K1726" i="2"/>
  <c r="L1726" i="2" s="1"/>
  <c r="L1725" i="2"/>
  <c r="K1725" i="2"/>
  <c r="K1724" i="2"/>
  <c r="L1724" i="2" s="1"/>
  <c r="K1723" i="2"/>
  <c r="L1723" i="2" s="1"/>
  <c r="K1722" i="2"/>
  <c r="L1722" i="2" s="1"/>
  <c r="K1721" i="2"/>
  <c r="L1721" i="2" s="1"/>
  <c r="K1720" i="2"/>
  <c r="L1720" i="2" s="1"/>
  <c r="L1719" i="2"/>
  <c r="K1719" i="2"/>
  <c r="K1718" i="2"/>
  <c r="L1718" i="2" s="1"/>
  <c r="K1717" i="2"/>
  <c r="L1717" i="2" s="1"/>
  <c r="L1716" i="2"/>
  <c r="K1716" i="2"/>
  <c r="L1715" i="2"/>
  <c r="K1715" i="2"/>
  <c r="L1714" i="2"/>
  <c r="K1714" i="2"/>
  <c r="L1713" i="2"/>
  <c r="K1713" i="2"/>
  <c r="K1712" i="2"/>
  <c r="L1712" i="2" s="1"/>
  <c r="L1711" i="2"/>
  <c r="K1711" i="2"/>
  <c r="K1710" i="2"/>
  <c r="L1710" i="2" s="1"/>
  <c r="K1709" i="2"/>
  <c r="L1709" i="2" s="1"/>
  <c r="K1708" i="2"/>
  <c r="L1708" i="2" s="1"/>
  <c r="K1707" i="2"/>
  <c r="L1707" i="2" s="1"/>
  <c r="K1706" i="2"/>
  <c r="L1706" i="2" s="1"/>
  <c r="L1705" i="2"/>
  <c r="K1705" i="2"/>
  <c r="K1704" i="2"/>
  <c r="L1704" i="2" s="1"/>
  <c r="L1703" i="2"/>
  <c r="K1703" i="2"/>
  <c r="L1702" i="2"/>
  <c r="K1702" i="2"/>
  <c r="L1701" i="2"/>
  <c r="K1701" i="2"/>
  <c r="K1700" i="2"/>
  <c r="L1700" i="2" s="1"/>
  <c r="L1699" i="2"/>
  <c r="K1699" i="2"/>
  <c r="K1698" i="2"/>
  <c r="L1698" i="2" s="1"/>
  <c r="L1697" i="2"/>
  <c r="K1697" i="2"/>
  <c r="L1696" i="2"/>
  <c r="K1696" i="2"/>
  <c r="L1695" i="2"/>
  <c r="K1695" i="2"/>
  <c r="L1694" i="2"/>
  <c r="K1694" i="2"/>
  <c r="L1693" i="2"/>
  <c r="K1693" i="2"/>
  <c r="K1692" i="2"/>
  <c r="L1692" i="2" s="1"/>
  <c r="L1691" i="2"/>
  <c r="K1691" i="2"/>
  <c r="L1690" i="2"/>
  <c r="K1690" i="2"/>
  <c r="L1689" i="2"/>
  <c r="K1689" i="2"/>
  <c r="K1688" i="2"/>
  <c r="L1688" i="2" s="1"/>
  <c r="L1687" i="2"/>
  <c r="K1687" i="2"/>
  <c r="K1686" i="2"/>
  <c r="L1686" i="2" s="1"/>
  <c r="L1685" i="2"/>
  <c r="K1685" i="2"/>
  <c r="L1684" i="2"/>
  <c r="K1684" i="2"/>
  <c r="L1683" i="2"/>
  <c r="K1683" i="2"/>
  <c r="K1682" i="2"/>
  <c r="L1682" i="2" s="1"/>
  <c r="L1681" i="2"/>
  <c r="K1681" i="2"/>
  <c r="K1680" i="2"/>
  <c r="L1680" i="2" s="1"/>
  <c r="L1679" i="2"/>
  <c r="K1679" i="2"/>
  <c r="L1678" i="2"/>
  <c r="K1678" i="2"/>
  <c r="L1677" i="2"/>
  <c r="K1677" i="2"/>
  <c r="L1676" i="2"/>
  <c r="K1676" i="2"/>
  <c r="L1675" i="2"/>
  <c r="K1675" i="2"/>
  <c r="K1674" i="2"/>
  <c r="L1674" i="2" s="1"/>
  <c r="L1673" i="2"/>
  <c r="K1673" i="2"/>
  <c r="L1672" i="2"/>
  <c r="K1672" i="2"/>
  <c r="L1671" i="2"/>
  <c r="K1671" i="2"/>
  <c r="K1670" i="2"/>
  <c r="L1670" i="2" s="1"/>
  <c r="L1669" i="2"/>
  <c r="K1669" i="2"/>
  <c r="K1668" i="2"/>
  <c r="L1668" i="2" s="1"/>
  <c r="L1667" i="2"/>
  <c r="K1667" i="2"/>
  <c r="L1666" i="2"/>
  <c r="K1666" i="2"/>
  <c r="L1665" i="2"/>
  <c r="K1665" i="2"/>
  <c r="K1664" i="2"/>
  <c r="L1664" i="2" s="1"/>
  <c r="L1663" i="2"/>
  <c r="K1663" i="2"/>
  <c r="K1662" i="2"/>
  <c r="L1662" i="2" s="1"/>
  <c r="L1661" i="2"/>
  <c r="K1661" i="2"/>
  <c r="L1660" i="2"/>
  <c r="K1660" i="2"/>
  <c r="L1659" i="2"/>
  <c r="K1659" i="2"/>
  <c r="L1658" i="2"/>
  <c r="K1658" i="2"/>
  <c r="L1657" i="2"/>
  <c r="K1657" i="2"/>
  <c r="K1656" i="2"/>
  <c r="L1656" i="2" s="1"/>
  <c r="L1655" i="2"/>
  <c r="K1655" i="2"/>
  <c r="L1654" i="2"/>
  <c r="K1654" i="2"/>
  <c r="L1653" i="2"/>
  <c r="K1653" i="2"/>
  <c r="L1652" i="2"/>
  <c r="K1652" i="2"/>
  <c r="L1651" i="2"/>
  <c r="K1651" i="2"/>
  <c r="K1650" i="2"/>
  <c r="L1650" i="2" s="1"/>
  <c r="L1649" i="2"/>
  <c r="K1649" i="2"/>
  <c r="L1648" i="2"/>
  <c r="K1648" i="2"/>
  <c r="L1647" i="2"/>
  <c r="K1647" i="2"/>
  <c r="K1646" i="2"/>
  <c r="L1646" i="2" s="1"/>
  <c r="L1645" i="2"/>
  <c r="K1645" i="2"/>
  <c r="K1644" i="2"/>
  <c r="L1644" i="2" s="1"/>
  <c r="L1643" i="2"/>
  <c r="K1643" i="2"/>
  <c r="L1642" i="2"/>
  <c r="K1642" i="2"/>
  <c r="L1641" i="2"/>
  <c r="K1641" i="2"/>
  <c r="K1640" i="2"/>
  <c r="L1640" i="2" s="1"/>
  <c r="L1639" i="2"/>
  <c r="K1639" i="2"/>
  <c r="K1638" i="2"/>
  <c r="L1638" i="2" s="1"/>
  <c r="L1637" i="2"/>
  <c r="K1637" i="2"/>
  <c r="L1636" i="2"/>
  <c r="K1636" i="2"/>
  <c r="L1635" i="2"/>
  <c r="K1635" i="2"/>
  <c r="L1634" i="2"/>
  <c r="K1634" i="2"/>
  <c r="L1633" i="2"/>
  <c r="K1633" i="2"/>
  <c r="K1632" i="2"/>
  <c r="L1632" i="2" s="1"/>
  <c r="L1631" i="2"/>
  <c r="K1631" i="2"/>
  <c r="L1630" i="2"/>
  <c r="K1630" i="2"/>
  <c r="L1629" i="2"/>
  <c r="K1629" i="2"/>
  <c r="K1628" i="2"/>
  <c r="L1628" i="2" s="1"/>
  <c r="L1627" i="2"/>
  <c r="K1627" i="2"/>
  <c r="K1626" i="2"/>
  <c r="L1626" i="2" s="1"/>
  <c r="L1625" i="2"/>
  <c r="K1625" i="2"/>
  <c r="L1624" i="2"/>
  <c r="K1624" i="2"/>
  <c r="L1623" i="2"/>
  <c r="K1623" i="2"/>
  <c r="L1622" i="2"/>
  <c r="K1622" i="2"/>
  <c r="L1621" i="2"/>
  <c r="K1621" i="2"/>
  <c r="K1620" i="2"/>
  <c r="L1620" i="2" s="1"/>
  <c r="L1619" i="2"/>
  <c r="K1619" i="2"/>
  <c r="L1618" i="2"/>
  <c r="K1618" i="2"/>
  <c r="L1617" i="2"/>
  <c r="K1617" i="2"/>
  <c r="K1616" i="2"/>
  <c r="L1616" i="2" s="1"/>
  <c r="L1615" i="2"/>
  <c r="K1615" i="2"/>
  <c r="K1614" i="2"/>
  <c r="L1614" i="2" s="1"/>
  <c r="L1613" i="2"/>
  <c r="K1613" i="2"/>
  <c r="L1612" i="2"/>
  <c r="K1612" i="2"/>
  <c r="L1611" i="2"/>
  <c r="K1611" i="2"/>
  <c r="K1610" i="2"/>
  <c r="L1610" i="2" s="1"/>
  <c r="L1609" i="2"/>
  <c r="K1609" i="2"/>
  <c r="K1608" i="2"/>
  <c r="L1608" i="2" s="1"/>
  <c r="L1607" i="2"/>
  <c r="K1607" i="2"/>
  <c r="L1606" i="2"/>
  <c r="K1606" i="2"/>
  <c r="L1605" i="2"/>
  <c r="K1605" i="2"/>
  <c r="L1604" i="2"/>
  <c r="K1604" i="2"/>
  <c r="L1603" i="2"/>
  <c r="K1603" i="2"/>
  <c r="K1602" i="2"/>
  <c r="L1602" i="2" s="1"/>
  <c r="L1601" i="2"/>
  <c r="K1601" i="2"/>
  <c r="L1600" i="2"/>
  <c r="K1600" i="2"/>
  <c r="L1599" i="2"/>
  <c r="K1599" i="2"/>
  <c r="K1598" i="2"/>
  <c r="L1598" i="2" s="1"/>
  <c r="L1597" i="2"/>
  <c r="K1597" i="2"/>
  <c r="K1596" i="2"/>
  <c r="L1596" i="2" s="1"/>
  <c r="L1595" i="2"/>
  <c r="K1595" i="2"/>
  <c r="L1594" i="2"/>
  <c r="K1594" i="2"/>
  <c r="L1593" i="2"/>
  <c r="K1593" i="2"/>
  <c r="K1592" i="2"/>
  <c r="L1592" i="2" s="1"/>
  <c r="L1591" i="2"/>
  <c r="K1591" i="2"/>
  <c r="K1590" i="2"/>
  <c r="L1590" i="2" s="1"/>
  <c r="L1589" i="2"/>
  <c r="K1589" i="2"/>
  <c r="L1588" i="2"/>
  <c r="K1588" i="2"/>
  <c r="L1587" i="2"/>
  <c r="K1587" i="2"/>
  <c r="L1586" i="2"/>
  <c r="K1586" i="2"/>
  <c r="L1585" i="2"/>
  <c r="K1585" i="2"/>
  <c r="K1584" i="2"/>
  <c r="L1584" i="2" s="1"/>
  <c r="L1583" i="2"/>
  <c r="K1583" i="2"/>
  <c r="L1582" i="2"/>
  <c r="K1582" i="2"/>
  <c r="L1581" i="2"/>
  <c r="K1581" i="2"/>
  <c r="L1580" i="2"/>
  <c r="K1580" i="2"/>
  <c r="L1579" i="2"/>
  <c r="K1579" i="2"/>
  <c r="K1578" i="2"/>
  <c r="L1578" i="2" s="1"/>
  <c r="L1577" i="2"/>
  <c r="K1577" i="2"/>
  <c r="L1576" i="2"/>
  <c r="K1576" i="2"/>
  <c r="L1575" i="2"/>
  <c r="K1575" i="2"/>
  <c r="K1574" i="2"/>
  <c r="L1574" i="2" s="1"/>
  <c r="L1573" i="2"/>
  <c r="K1573" i="2"/>
  <c r="K1572" i="2"/>
  <c r="L1572" i="2" s="1"/>
  <c r="L1571" i="2"/>
  <c r="K1571" i="2"/>
  <c r="L1570" i="2"/>
  <c r="K1570" i="2"/>
  <c r="L1569" i="2"/>
  <c r="K1569" i="2"/>
  <c r="K1568" i="2"/>
  <c r="L1568" i="2" s="1"/>
  <c r="L1567" i="2"/>
  <c r="K1567" i="2"/>
  <c r="K1566" i="2"/>
  <c r="L1566" i="2" s="1"/>
  <c r="L1565" i="2"/>
  <c r="K1565" i="2"/>
  <c r="L1564" i="2"/>
  <c r="K1564" i="2"/>
  <c r="L1563" i="2"/>
  <c r="K1563" i="2"/>
  <c r="L1562" i="2"/>
  <c r="K1562" i="2"/>
  <c r="L1561" i="2"/>
  <c r="K1561" i="2"/>
  <c r="K1560" i="2"/>
  <c r="L1560" i="2" s="1"/>
  <c r="L1559" i="2"/>
  <c r="K1559" i="2"/>
  <c r="L1558" i="2"/>
  <c r="K1558" i="2"/>
  <c r="L1557" i="2"/>
  <c r="K1557" i="2"/>
  <c r="K1556" i="2"/>
  <c r="L1556" i="2" s="1"/>
  <c r="L1555" i="2"/>
  <c r="K1555" i="2"/>
  <c r="K1554" i="2"/>
  <c r="L1554" i="2" s="1"/>
  <c r="L1553" i="2"/>
  <c r="K1553" i="2"/>
  <c r="L1552" i="2"/>
  <c r="K1552" i="2"/>
  <c r="L1551" i="2"/>
  <c r="K1551" i="2"/>
  <c r="L1550" i="2"/>
  <c r="K1550" i="2"/>
  <c r="L1549" i="2"/>
  <c r="K1549" i="2"/>
  <c r="K1548" i="2"/>
  <c r="L1548" i="2" s="1"/>
  <c r="L1547" i="2"/>
  <c r="K1547" i="2"/>
  <c r="L1546" i="2"/>
  <c r="K1546" i="2"/>
  <c r="L1545" i="2"/>
  <c r="K1545" i="2"/>
  <c r="K1544" i="2"/>
  <c r="L1544" i="2" s="1"/>
  <c r="L1543" i="2"/>
  <c r="K1543" i="2"/>
  <c r="K1542" i="2"/>
  <c r="L1542" i="2" s="1"/>
  <c r="L1541" i="2"/>
  <c r="K1541" i="2"/>
  <c r="L1540" i="2"/>
  <c r="K1540" i="2"/>
  <c r="L1539" i="2"/>
  <c r="K1539" i="2"/>
  <c r="K1538" i="2"/>
  <c r="L1538" i="2" s="1"/>
  <c r="L1537" i="2"/>
  <c r="K1537" i="2"/>
  <c r="K1536" i="2"/>
  <c r="L1536" i="2" s="1"/>
  <c r="L1535" i="2"/>
  <c r="K1535" i="2"/>
  <c r="L1534" i="2"/>
  <c r="K1534" i="2"/>
  <c r="L1533" i="2"/>
  <c r="K1533" i="2"/>
  <c r="L1532" i="2"/>
  <c r="K1532" i="2"/>
  <c r="L1531" i="2"/>
  <c r="K1531" i="2"/>
  <c r="K1530" i="2"/>
  <c r="L1530" i="2" s="1"/>
  <c r="L1529" i="2"/>
  <c r="K1529" i="2"/>
  <c r="L1528" i="2"/>
  <c r="K1528" i="2"/>
  <c r="L1527" i="2"/>
  <c r="K1527" i="2"/>
  <c r="K1526" i="2"/>
  <c r="L1526" i="2" s="1"/>
  <c r="L1525" i="2"/>
  <c r="K1525" i="2"/>
  <c r="K1524" i="2"/>
  <c r="L1524" i="2" s="1"/>
  <c r="L1523" i="2"/>
  <c r="K1523" i="2"/>
  <c r="L1522" i="2"/>
  <c r="K1522" i="2"/>
  <c r="L1521" i="2"/>
  <c r="K1521" i="2"/>
  <c r="K1520" i="2"/>
  <c r="L1520" i="2" s="1"/>
  <c r="L1519" i="2"/>
  <c r="K1519" i="2"/>
  <c r="K1518" i="2"/>
  <c r="L1518" i="2" s="1"/>
  <c r="L1517" i="2"/>
  <c r="K1517" i="2"/>
  <c r="L1516" i="2"/>
  <c r="K1516" i="2"/>
  <c r="L1515" i="2"/>
  <c r="K1515" i="2"/>
  <c r="L1514" i="2"/>
  <c r="K1514" i="2"/>
  <c r="L1513" i="2"/>
  <c r="K1513" i="2"/>
  <c r="K1512" i="2"/>
  <c r="L1512" i="2" s="1"/>
  <c r="L1511" i="2"/>
  <c r="K1511" i="2"/>
  <c r="L1510" i="2"/>
  <c r="K1510" i="2"/>
  <c r="L1509" i="2"/>
  <c r="K1509" i="2"/>
  <c r="L1508" i="2"/>
  <c r="K1508" i="2"/>
  <c r="L1507" i="2"/>
  <c r="K1507" i="2"/>
  <c r="K1506" i="2"/>
  <c r="L1506" i="2" s="1"/>
  <c r="L1505" i="2"/>
  <c r="K1505" i="2"/>
  <c r="L1504" i="2"/>
  <c r="K1504" i="2"/>
  <c r="L1503" i="2"/>
  <c r="K1503" i="2"/>
  <c r="K1502" i="2"/>
  <c r="L1502" i="2" s="1"/>
  <c r="L1501" i="2"/>
  <c r="K1501" i="2"/>
  <c r="K1500" i="2"/>
  <c r="L1500" i="2" s="1"/>
  <c r="L1499" i="2"/>
  <c r="K1499" i="2"/>
  <c r="L1498" i="2"/>
  <c r="K1498" i="2"/>
  <c r="L1497" i="2"/>
  <c r="K1497" i="2"/>
  <c r="K1496" i="2"/>
  <c r="L1496" i="2" s="1"/>
  <c r="L1495" i="2"/>
  <c r="K1495" i="2"/>
  <c r="K1494" i="2"/>
  <c r="L1494" i="2" s="1"/>
  <c r="L1493" i="2"/>
  <c r="K1493" i="2"/>
  <c r="L1492" i="2"/>
  <c r="K1492" i="2"/>
  <c r="L1491" i="2"/>
  <c r="K1491" i="2"/>
  <c r="L1490" i="2"/>
  <c r="K1490" i="2"/>
  <c r="L1489" i="2"/>
  <c r="K1489" i="2"/>
  <c r="K1488" i="2"/>
  <c r="L1488" i="2" s="1"/>
  <c r="L1487" i="2"/>
  <c r="K1487" i="2"/>
  <c r="L1486" i="2"/>
  <c r="K1486" i="2"/>
  <c r="L1485" i="2"/>
  <c r="K1485" i="2"/>
  <c r="K1484" i="2"/>
  <c r="L1484" i="2" s="1"/>
  <c r="L1483" i="2"/>
  <c r="K1483" i="2"/>
  <c r="K1482" i="2"/>
  <c r="L1482" i="2" s="1"/>
  <c r="L1481" i="2"/>
  <c r="K1481" i="2"/>
  <c r="L1480" i="2"/>
  <c r="K1480" i="2"/>
  <c r="L1479" i="2"/>
  <c r="K1479" i="2"/>
  <c r="L1478" i="2"/>
  <c r="K1478" i="2"/>
  <c r="L1477" i="2"/>
  <c r="K1477" i="2"/>
  <c r="K1476" i="2"/>
  <c r="L1476" i="2" s="1"/>
  <c r="L1475" i="2"/>
  <c r="K1475" i="2"/>
  <c r="L1474" i="2"/>
  <c r="K1474" i="2"/>
  <c r="L1473" i="2"/>
  <c r="K1473" i="2"/>
  <c r="K1472" i="2"/>
  <c r="L1472" i="2" s="1"/>
  <c r="L1471" i="2"/>
  <c r="K1471" i="2"/>
  <c r="K1470" i="2"/>
  <c r="L1470" i="2" s="1"/>
  <c r="L1469" i="2"/>
  <c r="K1469" i="2"/>
  <c r="L1468" i="2"/>
  <c r="K1468" i="2"/>
  <c r="K1467" i="2"/>
  <c r="L1467" i="2" s="1"/>
  <c r="K1466" i="2"/>
  <c r="L1466" i="2" s="1"/>
  <c r="L1465" i="2"/>
  <c r="K1465" i="2"/>
  <c r="K1464" i="2"/>
  <c r="L1464" i="2" s="1"/>
  <c r="L1463" i="2"/>
  <c r="K1463" i="2"/>
  <c r="L1462" i="2"/>
  <c r="K1462" i="2"/>
  <c r="K1461" i="2"/>
  <c r="L1461" i="2" s="1"/>
  <c r="L1460" i="2"/>
  <c r="K1460" i="2"/>
  <c r="L1459" i="2"/>
  <c r="K1459" i="2"/>
  <c r="K1458" i="2"/>
  <c r="L1458" i="2" s="1"/>
  <c r="L1457" i="2"/>
  <c r="K1457" i="2"/>
  <c r="L1456" i="2"/>
  <c r="K1456" i="2"/>
  <c r="L1455" i="2"/>
  <c r="K1455" i="2"/>
  <c r="K1454" i="2"/>
  <c r="L1454" i="2" s="1"/>
  <c r="L1453" i="2"/>
  <c r="K1453" i="2"/>
  <c r="K1452" i="2"/>
  <c r="L1452" i="2" s="1"/>
  <c r="L1451" i="2"/>
  <c r="K1451" i="2"/>
  <c r="L1450" i="2"/>
  <c r="K1450" i="2"/>
  <c r="L1449" i="2"/>
  <c r="K1449" i="2"/>
  <c r="K1448" i="2"/>
  <c r="L1448" i="2" s="1"/>
  <c r="L1447" i="2"/>
  <c r="K1447" i="2"/>
  <c r="K1446" i="2"/>
  <c r="L1446" i="2" s="1"/>
  <c r="L1445" i="2"/>
  <c r="K1445" i="2"/>
  <c r="L1444" i="2"/>
  <c r="K1444" i="2"/>
  <c r="K1443" i="2"/>
  <c r="L1443" i="2" s="1"/>
  <c r="L1442" i="2"/>
  <c r="K1442" i="2"/>
  <c r="L1441" i="2"/>
  <c r="K1441" i="2"/>
  <c r="K1440" i="2"/>
  <c r="L1440" i="2" s="1"/>
  <c r="L1439" i="2"/>
  <c r="K1439" i="2"/>
  <c r="L1438" i="2"/>
  <c r="K1438" i="2"/>
  <c r="K1437" i="2"/>
  <c r="L1437" i="2" s="1"/>
  <c r="L1436" i="2"/>
  <c r="K1436" i="2"/>
  <c r="L1435" i="2"/>
  <c r="K1435" i="2"/>
  <c r="K1434" i="2"/>
  <c r="L1434" i="2" s="1"/>
  <c r="L1433" i="2"/>
  <c r="K1433" i="2"/>
  <c r="L1432" i="2"/>
  <c r="K1432" i="2"/>
  <c r="L1431" i="2"/>
  <c r="K1431" i="2"/>
  <c r="K1430" i="2"/>
  <c r="L1430" i="2" s="1"/>
  <c r="L1429" i="2"/>
  <c r="K1429" i="2"/>
  <c r="K1428" i="2"/>
  <c r="L1428" i="2" s="1"/>
  <c r="L1427" i="2"/>
  <c r="K1427" i="2"/>
  <c r="L1426" i="2"/>
  <c r="K1426" i="2"/>
  <c r="K1425" i="2"/>
  <c r="L1425" i="2" s="1"/>
  <c r="K1424" i="2"/>
  <c r="L1424" i="2" s="1"/>
  <c r="L1423" i="2"/>
  <c r="K1423" i="2"/>
  <c r="K1422" i="2"/>
  <c r="L1422" i="2" s="1"/>
  <c r="L1421" i="2"/>
  <c r="K1421" i="2"/>
  <c r="L1420" i="2"/>
  <c r="K1420" i="2"/>
  <c r="L1419" i="2"/>
  <c r="K1419" i="2"/>
  <c r="L1418" i="2"/>
  <c r="K1418" i="2"/>
  <c r="L1417" i="2"/>
  <c r="K1417" i="2"/>
  <c r="K1416" i="2"/>
  <c r="L1416" i="2" s="1"/>
  <c r="L1415" i="2"/>
  <c r="K1415" i="2"/>
  <c r="L1414" i="2"/>
  <c r="K1414" i="2"/>
  <c r="L1413" i="2"/>
  <c r="K1413" i="2"/>
  <c r="K1412" i="2"/>
  <c r="L1412" i="2" s="1"/>
  <c r="L1411" i="2"/>
  <c r="K1411" i="2"/>
  <c r="K1410" i="2"/>
  <c r="L1410" i="2" s="1"/>
  <c r="L1409" i="2"/>
  <c r="K1409" i="2"/>
  <c r="L1408" i="2"/>
  <c r="K1408" i="2"/>
  <c r="K1407" i="2"/>
  <c r="L1407" i="2" s="1"/>
  <c r="L1406" i="2"/>
  <c r="K1406" i="2"/>
  <c r="L1405" i="2"/>
  <c r="K1405" i="2"/>
  <c r="K1404" i="2"/>
  <c r="L1404" i="2" s="1"/>
  <c r="L1403" i="2"/>
  <c r="K1403" i="2"/>
  <c r="K1402" i="2"/>
  <c r="L1402" i="2" s="1"/>
  <c r="L1401" i="2"/>
  <c r="K1401" i="2"/>
  <c r="K1400" i="2"/>
  <c r="L1400" i="2" s="1"/>
  <c r="L1399" i="2"/>
  <c r="K1399" i="2"/>
  <c r="K1398" i="2"/>
  <c r="L1398" i="2" s="1"/>
  <c r="L1397" i="2"/>
  <c r="K1397" i="2"/>
  <c r="L1396" i="2"/>
  <c r="K1396" i="2"/>
  <c r="K1395" i="2"/>
  <c r="L1395" i="2" s="1"/>
  <c r="K1394" i="2"/>
  <c r="L1394" i="2" s="1"/>
  <c r="L1393" i="2"/>
  <c r="K1393" i="2"/>
  <c r="K1392" i="2"/>
  <c r="L1392" i="2" s="1"/>
  <c r="L1391" i="2"/>
  <c r="K1391" i="2"/>
  <c r="L1390" i="2"/>
  <c r="K1390" i="2"/>
  <c r="K1389" i="2"/>
  <c r="L1389" i="2" s="1"/>
  <c r="L1388" i="2"/>
  <c r="K1388" i="2"/>
  <c r="L1387" i="2"/>
  <c r="K1387" i="2"/>
  <c r="K1386" i="2"/>
  <c r="L1386" i="2" s="1"/>
  <c r="L1385" i="2"/>
  <c r="K1385" i="2"/>
  <c r="K1384" i="2"/>
  <c r="L1384" i="2" s="1"/>
  <c r="L1383" i="2"/>
  <c r="K1383" i="2"/>
  <c r="K1382" i="2"/>
  <c r="L1382" i="2" s="1"/>
  <c r="L1381" i="2"/>
  <c r="K1381" i="2"/>
  <c r="K1380" i="2"/>
  <c r="L1380" i="2" s="1"/>
  <c r="L1379" i="2"/>
  <c r="K1379" i="2"/>
  <c r="K1378" i="2"/>
  <c r="L1378" i="2" s="1"/>
  <c r="L1377" i="2"/>
  <c r="K1377" i="2"/>
  <c r="K1376" i="2"/>
  <c r="L1376" i="2" s="1"/>
  <c r="L1375" i="2"/>
  <c r="K1375" i="2"/>
  <c r="K1374" i="2"/>
  <c r="L1374" i="2" s="1"/>
  <c r="R1373" i="2"/>
  <c r="Q1373" i="2"/>
  <c r="P1373" i="2"/>
  <c r="K1373" i="2"/>
  <c r="L1373" i="2" s="1"/>
  <c r="R1372" i="2"/>
  <c r="Q1372" i="2"/>
  <c r="P1372" i="2"/>
  <c r="L1372" i="2"/>
  <c r="K1372" i="2"/>
  <c r="R1371" i="2"/>
  <c r="Q1371" i="2"/>
  <c r="P1371" i="2"/>
  <c r="K1371" i="2"/>
  <c r="L1371" i="2" s="1"/>
  <c r="R1370" i="2"/>
  <c r="Q1370" i="2"/>
  <c r="P1370" i="2"/>
  <c r="L1370" i="2"/>
  <c r="K1370" i="2"/>
  <c r="R1369" i="2"/>
  <c r="Q1369" i="2"/>
  <c r="P1369" i="2"/>
  <c r="K1369" i="2"/>
  <c r="L1369" i="2" s="1"/>
  <c r="R1368" i="2"/>
  <c r="Q1368" i="2"/>
  <c r="P1368" i="2"/>
  <c r="L1368" i="2"/>
  <c r="K1368" i="2"/>
  <c r="R1367" i="2"/>
  <c r="Q1367" i="2"/>
  <c r="P1367" i="2"/>
  <c r="L1367" i="2"/>
  <c r="K1367" i="2"/>
  <c r="R1366" i="2"/>
  <c r="Q1366" i="2"/>
  <c r="P1366" i="2"/>
  <c r="L1366" i="2"/>
  <c r="K1366" i="2"/>
  <c r="R1365" i="2"/>
  <c r="Q1365" i="2"/>
  <c r="P1365" i="2"/>
  <c r="L1365" i="2"/>
  <c r="K1365" i="2"/>
  <c r="R1364" i="2"/>
  <c r="Q1364" i="2"/>
  <c r="P1364" i="2"/>
  <c r="L1364" i="2"/>
  <c r="K1364" i="2"/>
  <c r="R1363" i="2"/>
  <c r="Q1363" i="2"/>
  <c r="P1363" i="2"/>
  <c r="K1363" i="2"/>
  <c r="L1363" i="2" s="1"/>
  <c r="R1362" i="2"/>
  <c r="Q1362" i="2"/>
  <c r="P1362" i="2"/>
  <c r="K1362" i="2"/>
  <c r="L1362" i="2" s="1"/>
  <c r="R1361" i="2"/>
  <c r="Q1361" i="2"/>
  <c r="P1361" i="2"/>
  <c r="L1361" i="2"/>
  <c r="K1361" i="2"/>
  <c r="R1360" i="2"/>
  <c r="Q1360" i="2"/>
  <c r="P1360" i="2"/>
  <c r="L1360" i="2"/>
  <c r="K1360" i="2"/>
  <c r="R1359" i="2"/>
  <c r="Q1359" i="2"/>
  <c r="P1359" i="2"/>
  <c r="K1359" i="2"/>
  <c r="L1359" i="2" s="1"/>
  <c r="R1358" i="2"/>
  <c r="Q1358" i="2"/>
  <c r="P1358" i="2"/>
  <c r="K1358" i="2"/>
  <c r="L1358" i="2" s="1"/>
  <c r="R1357" i="2"/>
  <c r="Q1357" i="2"/>
  <c r="P1357" i="2"/>
  <c r="K1357" i="2"/>
  <c r="L1357" i="2" s="1"/>
  <c r="R1356" i="2"/>
  <c r="Q1356" i="2"/>
  <c r="P1356" i="2"/>
  <c r="K1356" i="2"/>
  <c r="L1356" i="2" s="1"/>
  <c r="R1355" i="2"/>
  <c r="Q1355" i="2"/>
  <c r="P1355" i="2"/>
  <c r="L1355" i="2"/>
  <c r="K1355" i="2"/>
  <c r="R1354" i="2"/>
  <c r="Q1354" i="2"/>
  <c r="P1354" i="2"/>
  <c r="L1354" i="2"/>
  <c r="K1354" i="2"/>
  <c r="R1353" i="2"/>
  <c r="Q1353" i="2"/>
  <c r="P1353" i="2"/>
  <c r="K1353" i="2"/>
  <c r="L1353" i="2" s="1"/>
  <c r="R1352" i="2"/>
  <c r="Q1352" i="2"/>
  <c r="P1352" i="2"/>
  <c r="L1352" i="2"/>
  <c r="K1352" i="2"/>
  <c r="R1351" i="2"/>
  <c r="Q1351" i="2"/>
  <c r="P1351" i="2"/>
  <c r="L1351" i="2"/>
  <c r="K1351" i="2"/>
  <c r="R1350" i="2"/>
  <c r="Q1350" i="2"/>
  <c r="P1350" i="2"/>
  <c r="K1350" i="2"/>
  <c r="L1350" i="2" s="1"/>
  <c r="R1349" i="2"/>
  <c r="Q1349" i="2"/>
  <c r="P1349" i="2"/>
  <c r="K1349" i="2"/>
  <c r="L1349" i="2" s="1"/>
  <c r="R1348" i="2"/>
  <c r="Q1348" i="2"/>
  <c r="P1348" i="2"/>
  <c r="L1348" i="2"/>
  <c r="K1348" i="2"/>
  <c r="R1347" i="2"/>
  <c r="Q1347" i="2"/>
  <c r="P1347" i="2"/>
  <c r="L1347" i="2"/>
  <c r="K1347" i="2"/>
  <c r="R1346" i="2"/>
  <c r="Q1346" i="2"/>
  <c r="P1346" i="2"/>
  <c r="L1346" i="2"/>
  <c r="K1346" i="2"/>
  <c r="R1345" i="2"/>
  <c r="Q1345" i="2"/>
  <c r="P1345" i="2"/>
  <c r="K1345" i="2"/>
  <c r="L1345" i="2" s="1"/>
  <c r="R1344" i="2"/>
  <c r="Q1344" i="2"/>
  <c r="P1344" i="2"/>
  <c r="L1344" i="2"/>
  <c r="K1344" i="2"/>
  <c r="R1343" i="2"/>
  <c r="Q1343" i="2"/>
  <c r="P1343" i="2"/>
  <c r="L1343" i="2"/>
  <c r="K1343" i="2"/>
  <c r="R1342" i="2"/>
  <c r="Q1342" i="2"/>
  <c r="P1342" i="2"/>
  <c r="K1342" i="2"/>
  <c r="L1342" i="2" s="1"/>
  <c r="R1341" i="2"/>
  <c r="Q1341" i="2"/>
  <c r="P1341" i="2"/>
  <c r="K1341" i="2"/>
  <c r="L1341" i="2" s="1"/>
  <c r="R1340" i="2"/>
  <c r="Q1340" i="2"/>
  <c r="P1340" i="2"/>
  <c r="K1340" i="2"/>
  <c r="L1340" i="2" s="1"/>
  <c r="R1339" i="2"/>
  <c r="Q1339" i="2"/>
  <c r="P1339" i="2"/>
  <c r="K1339" i="2"/>
  <c r="L1339" i="2" s="1"/>
  <c r="R1338" i="2"/>
  <c r="Q1338" i="2"/>
  <c r="P1338" i="2"/>
  <c r="K1338" i="2"/>
  <c r="L1338" i="2" s="1"/>
  <c r="R1337" i="2"/>
  <c r="Q1337" i="2"/>
  <c r="P1337" i="2"/>
  <c r="K1337" i="2"/>
  <c r="L1337" i="2" s="1"/>
  <c r="R1336" i="2"/>
  <c r="Q1336" i="2"/>
  <c r="P1336" i="2"/>
  <c r="L1336" i="2"/>
  <c r="K1336" i="2"/>
  <c r="R1335" i="2"/>
  <c r="Q1335" i="2"/>
  <c r="P1335" i="2"/>
  <c r="K1335" i="2"/>
  <c r="L1335" i="2" s="1"/>
  <c r="R1334" i="2"/>
  <c r="Q1334" i="2"/>
  <c r="P1334" i="2"/>
  <c r="K1334" i="2"/>
  <c r="L1334" i="2" s="1"/>
  <c r="R1333" i="2"/>
  <c r="Q1333" i="2"/>
  <c r="P1333" i="2"/>
  <c r="L1333" i="2"/>
  <c r="K1333" i="2"/>
  <c r="R1332" i="2"/>
  <c r="Q1332" i="2"/>
  <c r="P1332" i="2"/>
  <c r="K1332" i="2"/>
  <c r="L1332" i="2" s="1"/>
  <c r="R1331" i="2"/>
  <c r="Q1331" i="2"/>
  <c r="P1331" i="2"/>
  <c r="L1331" i="2"/>
  <c r="K1331" i="2"/>
  <c r="R1330" i="2"/>
  <c r="Q1330" i="2"/>
  <c r="P1330" i="2"/>
  <c r="L1330" i="2"/>
  <c r="K1330" i="2"/>
  <c r="R1329" i="2"/>
  <c r="Q1329" i="2"/>
  <c r="P1329" i="2"/>
  <c r="L1329" i="2"/>
  <c r="K1329" i="2"/>
  <c r="R1328" i="2"/>
  <c r="Q1328" i="2"/>
  <c r="P1328" i="2"/>
  <c r="K1328" i="2"/>
  <c r="L1328" i="2" s="1"/>
  <c r="R1327" i="2"/>
  <c r="Q1327" i="2"/>
  <c r="P1327" i="2"/>
  <c r="L1327" i="2"/>
  <c r="K1327" i="2"/>
  <c r="R1326" i="2"/>
  <c r="Q1326" i="2"/>
  <c r="P1326" i="2"/>
  <c r="K1326" i="2"/>
  <c r="L1326" i="2" s="1"/>
  <c r="R1325" i="2"/>
  <c r="Q1325" i="2"/>
  <c r="P1325" i="2"/>
  <c r="L1325" i="2"/>
  <c r="K1325" i="2"/>
  <c r="R1324" i="2"/>
  <c r="Q1324" i="2"/>
  <c r="P1324" i="2"/>
  <c r="L1324" i="2"/>
  <c r="K1324" i="2"/>
  <c r="R1323" i="2"/>
  <c r="Q1323" i="2"/>
  <c r="P1323" i="2"/>
  <c r="K1323" i="2"/>
  <c r="L1323" i="2" s="1"/>
  <c r="R1322" i="2"/>
  <c r="Q1322" i="2"/>
  <c r="P1322" i="2"/>
  <c r="L1322" i="2"/>
  <c r="K1322" i="2"/>
  <c r="R1321" i="2"/>
  <c r="Q1321" i="2"/>
  <c r="P1321" i="2"/>
  <c r="L1321" i="2"/>
  <c r="K1321" i="2"/>
  <c r="R1320" i="2"/>
  <c r="Q1320" i="2"/>
  <c r="P1320" i="2"/>
  <c r="K1320" i="2"/>
  <c r="L1320" i="2" s="1"/>
  <c r="R1319" i="2"/>
  <c r="Q1319" i="2"/>
  <c r="P1319" i="2"/>
  <c r="L1319" i="2"/>
  <c r="K1319" i="2"/>
  <c r="R1318" i="2"/>
  <c r="Q1318" i="2"/>
  <c r="P1318" i="2"/>
  <c r="K1318" i="2"/>
  <c r="L1318" i="2" s="1"/>
  <c r="R1317" i="2"/>
  <c r="Q1317" i="2"/>
  <c r="P1317" i="2"/>
  <c r="K1317" i="2"/>
  <c r="L1317" i="2" s="1"/>
  <c r="R1316" i="2"/>
  <c r="Q1316" i="2"/>
  <c r="P1316" i="2"/>
  <c r="L1316" i="2"/>
  <c r="K1316" i="2"/>
  <c r="R1315" i="2"/>
  <c r="Q1315" i="2"/>
  <c r="P1315" i="2"/>
  <c r="L1315" i="2"/>
  <c r="K1315" i="2"/>
  <c r="R1314" i="2"/>
  <c r="Q1314" i="2"/>
  <c r="P1314" i="2"/>
  <c r="K1314" i="2"/>
  <c r="L1314" i="2" s="1"/>
  <c r="R1313" i="2"/>
  <c r="Q1313" i="2"/>
  <c r="P1313" i="2"/>
  <c r="K1313" i="2"/>
  <c r="L1313" i="2" s="1"/>
  <c r="R1312" i="2"/>
  <c r="Q1312" i="2"/>
  <c r="P1312" i="2"/>
  <c r="L1312" i="2"/>
  <c r="K1312" i="2"/>
  <c r="R1311" i="2"/>
  <c r="Q1311" i="2"/>
  <c r="P1311" i="2"/>
  <c r="L1311" i="2"/>
  <c r="K1311" i="2"/>
  <c r="R1310" i="2"/>
  <c r="Q1310" i="2"/>
  <c r="P1310" i="2"/>
  <c r="K1310" i="2"/>
  <c r="L1310" i="2" s="1"/>
  <c r="R1309" i="2"/>
  <c r="Q1309" i="2"/>
  <c r="P1309" i="2"/>
  <c r="L1309" i="2"/>
  <c r="K1309" i="2"/>
  <c r="R1308" i="2"/>
  <c r="Q1308" i="2"/>
  <c r="P1308" i="2"/>
  <c r="L1308" i="2"/>
  <c r="K1308" i="2"/>
  <c r="R1307" i="2"/>
  <c r="Q1307" i="2"/>
  <c r="P1307" i="2"/>
  <c r="K1307" i="2"/>
  <c r="L1307" i="2" s="1"/>
  <c r="R1306" i="2"/>
  <c r="Q1306" i="2"/>
  <c r="P1306" i="2"/>
  <c r="L1306" i="2"/>
  <c r="K1306" i="2"/>
  <c r="R1305" i="2"/>
  <c r="Q1305" i="2"/>
  <c r="P1305" i="2"/>
  <c r="K1305" i="2"/>
  <c r="L1305" i="2" s="1"/>
  <c r="R1304" i="2"/>
  <c r="Q1304" i="2"/>
  <c r="P1304" i="2"/>
  <c r="L1304" i="2"/>
  <c r="K1304" i="2"/>
  <c r="R1303" i="2"/>
  <c r="Q1303" i="2"/>
  <c r="P1303" i="2"/>
  <c r="L1303" i="2"/>
  <c r="K1303" i="2"/>
  <c r="R1302" i="2"/>
  <c r="Q1302" i="2"/>
  <c r="P1302" i="2"/>
  <c r="K1302" i="2"/>
  <c r="L1302" i="2" s="1"/>
  <c r="K1301" i="2"/>
  <c r="L1301" i="2" s="1"/>
  <c r="L1300" i="2"/>
  <c r="K1300" i="2"/>
  <c r="K1299" i="2"/>
  <c r="L1299" i="2" s="1"/>
  <c r="L1298" i="2"/>
  <c r="K1298" i="2"/>
  <c r="L1297" i="2"/>
  <c r="K1297" i="2"/>
  <c r="K1296" i="2"/>
  <c r="L1296" i="2" s="1"/>
  <c r="L1295" i="2"/>
  <c r="K1295" i="2"/>
  <c r="L1294" i="2"/>
  <c r="K1294" i="2"/>
  <c r="L1293" i="2"/>
  <c r="K1293" i="2"/>
  <c r="K1292" i="2"/>
  <c r="L1292" i="2" s="1"/>
  <c r="L1291" i="2"/>
  <c r="K1291" i="2"/>
  <c r="K1290" i="2"/>
  <c r="L1290" i="2" s="1"/>
  <c r="K1289" i="2"/>
  <c r="L1289" i="2" s="1"/>
  <c r="K1288" i="2"/>
  <c r="L1288" i="2" s="1"/>
  <c r="L1287" i="2"/>
  <c r="K1287" i="2"/>
  <c r="K1286" i="2"/>
  <c r="L1286" i="2" s="1"/>
  <c r="L1285" i="2"/>
  <c r="K1285" i="2"/>
  <c r="K1284" i="2"/>
  <c r="L1284" i="2" s="1"/>
  <c r="L1283" i="2"/>
  <c r="K1283" i="2"/>
  <c r="L1282" i="2"/>
  <c r="K1282" i="2"/>
  <c r="L1281" i="2"/>
  <c r="K1281" i="2"/>
  <c r="L1280" i="2"/>
  <c r="K1280" i="2"/>
  <c r="L1279" i="2"/>
  <c r="K1279" i="2"/>
  <c r="K1278" i="2"/>
  <c r="L1278" i="2" s="1"/>
  <c r="K1277" i="2"/>
  <c r="L1277" i="2" s="1"/>
  <c r="K1276" i="2"/>
  <c r="L1276" i="2" s="1"/>
  <c r="K1275" i="2"/>
  <c r="L1275" i="2" s="1"/>
  <c r="L1274" i="2"/>
  <c r="K1274" i="2"/>
  <c r="L1273" i="2"/>
  <c r="K1273" i="2"/>
  <c r="K1272" i="2"/>
  <c r="L1272" i="2" s="1"/>
  <c r="K1271" i="2"/>
  <c r="L1271" i="2" s="1"/>
  <c r="L1270" i="2"/>
  <c r="K1270" i="2"/>
  <c r="L1269" i="2"/>
  <c r="K1269" i="2"/>
  <c r="L1268" i="2"/>
  <c r="K1268" i="2"/>
  <c r="L1267" i="2"/>
  <c r="K1267" i="2"/>
  <c r="K1266" i="2"/>
  <c r="L1266" i="2" s="1"/>
  <c r="L1265" i="2"/>
  <c r="K1265" i="2"/>
  <c r="L1264" i="2"/>
  <c r="K1264" i="2"/>
  <c r="K1263" i="2"/>
  <c r="L1263" i="2" s="1"/>
  <c r="K1262" i="2"/>
  <c r="L1262" i="2" s="1"/>
  <c r="L1261" i="2"/>
  <c r="K1261" i="2"/>
  <c r="K1260" i="2"/>
  <c r="L1260" i="2" s="1"/>
  <c r="K1259" i="2"/>
  <c r="L1259" i="2" s="1"/>
  <c r="K1258" i="2"/>
  <c r="L1258" i="2" s="1"/>
  <c r="L1257" i="2"/>
  <c r="K1257" i="2"/>
  <c r="L1256" i="2"/>
  <c r="K1256" i="2"/>
  <c r="L1255" i="2"/>
  <c r="K1255" i="2"/>
  <c r="K1254" i="2"/>
  <c r="L1254" i="2" s="1"/>
  <c r="K1253" i="2"/>
  <c r="L1253" i="2" s="1"/>
  <c r="L1252" i="2"/>
  <c r="K1252" i="2"/>
  <c r="K1251" i="2"/>
  <c r="L1251" i="2" s="1"/>
  <c r="K1250" i="2"/>
  <c r="L1250" i="2" s="1"/>
  <c r="L1249" i="2"/>
  <c r="K1249" i="2"/>
  <c r="K1248" i="2"/>
  <c r="L1248" i="2" s="1"/>
  <c r="L1247" i="2"/>
  <c r="K1247" i="2"/>
  <c r="K1246" i="2"/>
  <c r="L1246" i="2" s="1"/>
  <c r="K1245" i="2"/>
  <c r="L1245" i="2" s="1"/>
  <c r="L1244" i="2"/>
  <c r="K1244" i="2"/>
  <c r="L1243" i="2"/>
  <c r="K1243" i="2"/>
  <c r="K1242" i="2"/>
  <c r="L1242" i="2" s="1"/>
  <c r="K1241" i="2"/>
  <c r="L1241" i="2" s="1"/>
  <c r="K1240" i="2"/>
  <c r="L1240" i="2" s="1"/>
  <c r="L1239" i="2"/>
  <c r="K1239" i="2"/>
  <c r="K1238" i="2"/>
  <c r="L1238" i="2" s="1"/>
  <c r="L1237" i="2"/>
  <c r="K1237" i="2"/>
  <c r="K1236" i="2"/>
  <c r="L1236" i="2" s="1"/>
  <c r="L1235" i="2"/>
  <c r="K1235" i="2"/>
  <c r="L1234" i="2"/>
  <c r="K1234" i="2"/>
  <c r="K1233" i="2"/>
  <c r="L1233" i="2" s="1"/>
  <c r="K1232" i="2"/>
  <c r="L1232" i="2" s="1"/>
  <c r="L1231" i="2"/>
  <c r="K1231" i="2"/>
  <c r="L1230" i="2"/>
  <c r="K1230" i="2"/>
  <c r="K1229" i="2"/>
  <c r="L1229" i="2" s="1"/>
  <c r="L1228" i="2"/>
  <c r="K1228" i="2"/>
  <c r="K1227" i="2"/>
  <c r="L1227" i="2" s="1"/>
  <c r="K1226" i="2"/>
  <c r="L1226" i="2" s="1"/>
  <c r="L1225" i="2"/>
  <c r="K1225" i="2"/>
  <c r="L1224" i="2"/>
  <c r="K1224" i="2"/>
  <c r="K1223" i="2"/>
  <c r="L1223" i="2" s="1"/>
  <c r="L1222" i="2"/>
  <c r="K1222" i="2"/>
  <c r="K1221" i="2"/>
  <c r="L1221" i="2" s="1"/>
  <c r="K1220" i="2"/>
  <c r="L1220" i="2" s="1"/>
  <c r="L1219" i="2"/>
  <c r="K1219" i="2"/>
  <c r="L1218" i="2"/>
  <c r="K1218" i="2"/>
  <c r="L1217" i="2"/>
  <c r="K1217" i="2"/>
  <c r="L1216" i="2"/>
  <c r="K1216" i="2"/>
  <c r="K1215" i="2"/>
  <c r="L1215" i="2" s="1"/>
  <c r="K1214" i="2"/>
  <c r="L1214" i="2" s="1"/>
  <c r="L1213" i="2"/>
  <c r="K1213" i="2"/>
  <c r="L1212" i="2"/>
  <c r="K1212" i="2"/>
  <c r="K1211" i="2"/>
  <c r="L1211" i="2" s="1"/>
  <c r="L1210" i="2"/>
  <c r="K1210" i="2"/>
  <c r="K1209" i="2"/>
  <c r="L1209" i="2" s="1"/>
  <c r="K1208" i="2"/>
  <c r="L1208" i="2" s="1"/>
  <c r="L1207" i="2"/>
  <c r="K1207" i="2"/>
  <c r="L1206" i="2"/>
  <c r="K1206" i="2"/>
  <c r="L1205" i="2"/>
  <c r="K1205" i="2"/>
  <c r="L1204" i="2"/>
  <c r="K1204" i="2"/>
  <c r="K1203" i="2"/>
  <c r="L1203" i="2" s="1"/>
  <c r="K1202" i="2"/>
  <c r="L1202" i="2" s="1"/>
  <c r="L1201" i="2"/>
  <c r="K1201" i="2"/>
  <c r="L1200" i="2"/>
  <c r="K1200" i="2"/>
  <c r="L1199" i="2"/>
  <c r="K1199" i="2"/>
  <c r="L1198" i="2"/>
  <c r="K1198" i="2"/>
  <c r="K1197" i="2"/>
  <c r="L1197" i="2" s="1"/>
  <c r="K1196" i="2"/>
  <c r="L1196" i="2" s="1"/>
  <c r="L1195" i="2"/>
  <c r="K1195" i="2"/>
  <c r="L1194" i="2"/>
  <c r="K1194" i="2"/>
  <c r="K1193" i="2"/>
  <c r="L1193" i="2" s="1"/>
  <c r="L1192" i="2"/>
  <c r="K1192" i="2"/>
  <c r="K1191" i="2"/>
  <c r="L1191" i="2" s="1"/>
  <c r="K1190" i="2"/>
  <c r="L1190" i="2" s="1"/>
  <c r="L1189" i="2"/>
  <c r="K1189" i="2"/>
  <c r="L1188" i="2"/>
  <c r="K1188" i="2"/>
  <c r="K1187" i="2"/>
  <c r="L1187" i="2" s="1"/>
  <c r="L1186" i="2"/>
  <c r="K1186" i="2"/>
  <c r="K1185" i="2"/>
  <c r="L1185" i="2" s="1"/>
  <c r="K1184" i="2"/>
  <c r="L1184" i="2" s="1"/>
  <c r="L1183" i="2"/>
  <c r="K1183" i="2"/>
  <c r="L1182" i="2"/>
  <c r="K1182" i="2"/>
  <c r="K1181" i="2"/>
  <c r="L1181" i="2" s="1"/>
  <c r="L1180" i="2"/>
  <c r="K1180" i="2"/>
  <c r="K1179" i="2"/>
  <c r="L1179" i="2" s="1"/>
  <c r="K1178" i="2"/>
  <c r="L1178" i="2" s="1"/>
  <c r="L1177" i="2"/>
  <c r="K1177" i="2"/>
  <c r="L1176" i="2"/>
  <c r="K1176" i="2"/>
  <c r="K1175" i="2"/>
  <c r="L1175" i="2" s="1"/>
  <c r="L1174" i="2"/>
  <c r="K1174" i="2"/>
  <c r="K1173" i="2"/>
  <c r="L1173" i="2" s="1"/>
  <c r="K1172" i="2"/>
  <c r="L1172" i="2" s="1"/>
  <c r="L1171" i="2"/>
  <c r="K1171" i="2"/>
  <c r="L1170" i="2"/>
  <c r="K1170" i="2"/>
  <c r="K1169" i="2"/>
  <c r="L1169" i="2" s="1"/>
  <c r="L1168" i="2"/>
  <c r="K1168" i="2"/>
  <c r="K1167" i="2"/>
  <c r="L1167" i="2" s="1"/>
  <c r="K1166" i="2"/>
  <c r="L1166" i="2" s="1"/>
  <c r="L1165" i="2"/>
  <c r="K1165" i="2"/>
  <c r="L1164" i="2"/>
  <c r="K1164" i="2"/>
  <c r="K1163" i="2"/>
  <c r="L1163" i="2" s="1"/>
  <c r="L1162" i="2"/>
  <c r="K1162" i="2"/>
  <c r="K1161" i="2"/>
  <c r="L1161" i="2" s="1"/>
  <c r="K1160" i="2"/>
  <c r="L1160" i="2" s="1"/>
  <c r="L1159" i="2"/>
  <c r="K1159" i="2"/>
  <c r="L1158" i="2"/>
  <c r="K1158" i="2"/>
  <c r="K1157" i="2"/>
  <c r="L1157" i="2" s="1"/>
  <c r="L1156" i="2"/>
  <c r="K1156" i="2"/>
  <c r="K1155" i="2"/>
  <c r="L1155" i="2" s="1"/>
  <c r="K1154" i="2"/>
  <c r="L1154" i="2" s="1"/>
  <c r="L1153" i="2"/>
  <c r="K1153" i="2"/>
  <c r="L1152" i="2"/>
  <c r="K1152" i="2"/>
  <c r="K1151" i="2"/>
  <c r="L1151" i="2" s="1"/>
  <c r="L1150" i="2"/>
  <c r="K1150" i="2"/>
  <c r="K1149" i="2"/>
  <c r="L1149" i="2" s="1"/>
  <c r="K1148" i="2"/>
  <c r="L1148" i="2" s="1"/>
  <c r="L1147" i="2"/>
  <c r="K1147" i="2"/>
  <c r="L1146" i="2"/>
  <c r="K1146" i="2"/>
  <c r="K1145" i="2"/>
  <c r="L1145" i="2" s="1"/>
  <c r="L1144" i="2"/>
  <c r="K1144" i="2"/>
  <c r="K1143" i="2"/>
  <c r="L1143" i="2" s="1"/>
  <c r="K1142" i="2"/>
  <c r="L1142" i="2" s="1"/>
  <c r="L1141" i="2"/>
  <c r="K1141" i="2"/>
  <c r="L1140" i="2"/>
  <c r="K1140" i="2"/>
  <c r="K1139" i="2"/>
  <c r="L1139" i="2" s="1"/>
  <c r="L1138" i="2"/>
  <c r="K1138" i="2"/>
  <c r="K1137" i="2"/>
  <c r="L1137" i="2" s="1"/>
  <c r="K1136" i="2"/>
  <c r="L1136" i="2" s="1"/>
  <c r="L1135" i="2"/>
  <c r="K1135" i="2"/>
  <c r="L1134" i="2"/>
  <c r="K1134" i="2"/>
  <c r="K1133" i="2"/>
  <c r="L1133" i="2" s="1"/>
  <c r="L1132" i="2"/>
  <c r="K1132" i="2"/>
  <c r="K1131" i="2"/>
  <c r="L1131" i="2" s="1"/>
  <c r="K1130" i="2"/>
  <c r="L1130" i="2" s="1"/>
  <c r="L1129" i="2"/>
  <c r="K1129" i="2"/>
  <c r="L1128" i="2"/>
  <c r="K1128" i="2"/>
  <c r="K1127" i="2"/>
  <c r="L1127" i="2" s="1"/>
  <c r="L1126" i="2"/>
  <c r="K1126" i="2"/>
  <c r="K1125" i="2"/>
  <c r="L1125" i="2" s="1"/>
  <c r="K1124" i="2"/>
  <c r="L1124" i="2" s="1"/>
  <c r="L1123" i="2"/>
  <c r="K1123" i="2"/>
  <c r="L1122" i="2"/>
  <c r="K1122" i="2"/>
  <c r="K1121" i="2"/>
  <c r="L1121" i="2" s="1"/>
  <c r="L1120" i="2"/>
  <c r="K1120" i="2"/>
  <c r="K1119" i="2"/>
  <c r="L1119" i="2" s="1"/>
  <c r="K1118" i="2"/>
  <c r="L1118" i="2" s="1"/>
  <c r="L1117" i="2"/>
  <c r="K1117" i="2"/>
  <c r="L1116" i="2"/>
  <c r="K1116" i="2"/>
  <c r="K1115" i="2"/>
  <c r="L1115" i="2" s="1"/>
  <c r="L1114" i="2"/>
  <c r="K1114" i="2"/>
  <c r="K1113" i="2"/>
  <c r="L1113" i="2" s="1"/>
  <c r="K1112" i="2"/>
  <c r="L1112" i="2" s="1"/>
  <c r="L1111" i="2"/>
  <c r="K1111" i="2"/>
  <c r="L1110" i="2"/>
  <c r="K1110" i="2"/>
  <c r="K1109" i="2"/>
  <c r="L1109" i="2" s="1"/>
  <c r="L1108" i="2"/>
  <c r="K1108" i="2"/>
  <c r="K1107" i="2"/>
  <c r="L1107" i="2" s="1"/>
  <c r="K1106" i="2"/>
  <c r="L1106" i="2" s="1"/>
  <c r="L1105" i="2"/>
  <c r="K1105" i="2"/>
  <c r="L1104" i="2"/>
  <c r="K1104" i="2"/>
  <c r="K1103" i="2"/>
  <c r="L1103" i="2" s="1"/>
  <c r="L1102" i="2"/>
  <c r="K1102" i="2"/>
  <c r="K1101" i="2"/>
  <c r="L1101" i="2" s="1"/>
  <c r="K1100" i="2"/>
  <c r="L1100" i="2" s="1"/>
  <c r="L1099" i="2"/>
  <c r="K1099" i="2"/>
  <c r="L1098" i="2"/>
  <c r="K1098" i="2"/>
  <c r="K1097" i="2"/>
  <c r="L1097" i="2" s="1"/>
  <c r="L1096" i="2"/>
  <c r="K1096" i="2"/>
  <c r="K1095" i="2"/>
  <c r="L1095" i="2" s="1"/>
  <c r="K1094" i="2"/>
  <c r="L1094" i="2" s="1"/>
  <c r="L1093" i="2"/>
  <c r="K1093" i="2"/>
  <c r="L1092" i="2"/>
  <c r="K1092" i="2"/>
  <c r="K1091" i="2"/>
  <c r="L1091" i="2" s="1"/>
  <c r="L1090" i="2"/>
  <c r="K1090" i="2"/>
  <c r="K1089" i="2"/>
  <c r="L1089" i="2" s="1"/>
  <c r="K1088" i="2"/>
  <c r="L1088" i="2" s="1"/>
  <c r="L1087" i="2"/>
  <c r="K1087" i="2"/>
  <c r="L1086" i="2"/>
  <c r="K1086" i="2"/>
  <c r="K1085" i="2"/>
  <c r="L1085" i="2" s="1"/>
  <c r="L1084" i="2"/>
  <c r="K1084" i="2"/>
  <c r="K1083" i="2"/>
  <c r="L1083" i="2" s="1"/>
  <c r="K1082" i="2"/>
  <c r="L1082" i="2" s="1"/>
  <c r="L1081" i="2"/>
  <c r="K1081" i="2"/>
  <c r="L1080" i="2"/>
  <c r="K1080" i="2"/>
  <c r="K1079" i="2"/>
  <c r="L1079" i="2" s="1"/>
  <c r="L1078" i="2"/>
  <c r="K1078" i="2"/>
  <c r="K1077" i="2"/>
  <c r="L1077" i="2" s="1"/>
  <c r="K1076" i="2"/>
  <c r="L1076" i="2" s="1"/>
  <c r="L1075" i="2"/>
  <c r="K1075" i="2"/>
  <c r="L1074" i="2"/>
  <c r="K1074" i="2"/>
  <c r="K1073" i="2"/>
  <c r="L1073" i="2" s="1"/>
  <c r="L1072" i="2"/>
  <c r="K1072" i="2"/>
  <c r="K1071" i="2"/>
  <c r="L1071" i="2" s="1"/>
  <c r="K1070" i="2"/>
  <c r="L1070" i="2" s="1"/>
  <c r="L1069" i="2"/>
  <c r="K1069" i="2"/>
  <c r="L1068" i="2"/>
  <c r="K1068" i="2"/>
  <c r="K1067" i="2"/>
  <c r="L1067" i="2" s="1"/>
  <c r="L1066" i="2"/>
  <c r="K1066" i="2"/>
  <c r="K1065" i="2"/>
  <c r="L1065" i="2" s="1"/>
  <c r="K1064" i="2"/>
  <c r="L1064" i="2" s="1"/>
  <c r="L1063" i="2"/>
  <c r="K1063" i="2"/>
  <c r="L1062" i="2"/>
  <c r="K1062" i="2"/>
  <c r="K1061" i="2"/>
  <c r="L1061" i="2" s="1"/>
  <c r="L1060" i="2"/>
  <c r="K1060" i="2"/>
  <c r="K1059" i="2"/>
  <c r="L1059" i="2" s="1"/>
  <c r="K1058" i="2"/>
  <c r="L1058" i="2" s="1"/>
  <c r="L1057" i="2"/>
  <c r="K1057" i="2"/>
  <c r="L1056" i="2"/>
  <c r="K1056" i="2"/>
  <c r="K1055" i="2"/>
  <c r="L1055" i="2" s="1"/>
  <c r="L1054" i="2"/>
  <c r="K1054" i="2"/>
  <c r="K1053" i="2"/>
  <c r="L1053" i="2" s="1"/>
  <c r="K1052" i="2"/>
  <c r="L1052" i="2" s="1"/>
  <c r="L1051" i="2"/>
  <c r="K1051" i="2"/>
  <c r="L1050" i="2"/>
  <c r="K1050" i="2"/>
  <c r="K1049" i="2"/>
  <c r="L1049" i="2" s="1"/>
  <c r="L1048" i="2"/>
  <c r="K1048" i="2"/>
  <c r="K1047" i="2"/>
  <c r="L1047" i="2" s="1"/>
  <c r="K1046" i="2"/>
  <c r="L1046" i="2" s="1"/>
  <c r="L1045" i="2"/>
  <c r="K1045" i="2"/>
  <c r="L1044" i="2"/>
  <c r="K1044" i="2"/>
  <c r="K1043" i="2"/>
  <c r="L1043" i="2" s="1"/>
  <c r="L1042" i="2"/>
  <c r="K1042" i="2"/>
  <c r="K1041" i="2"/>
  <c r="L1041" i="2" s="1"/>
  <c r="K1040" i="2"/>
  <c r="L1040" i="2" s="1"/>
  <c r="L1039" i="2"/>
  <c r="K1039" i="2"/>
  <c r="L1038" i="2"/>
  <c r="K1038" i="2"/>
  <c r="K1037" i="2"/>
  <c r="L1037" i="2" s="1"/>
  <c r="L1036" i="2"/>
  <c r="K1036" i="2"/>
  <c r="K1035" i="2"/>
  <c r="L1035" i="2" s="1"/>
  <c r="K1034" i="2"/>
  <c r="L1034" i="2" s="1"/>
  <c r="L1033" i="2"/>
  <c r="K1033" i="2"/>
  <c r="L1032" i="2"/>
  <c r="K1032" i="2"/>
  <c r="K1031" i="2"/>
  <c r="L1031" i="2" s="1"/>
  <c r="L1030" i="2"/>
  <c r="K1030" i="2"/>
  <c r="K1029" i="2"/>
  <c r="L1029" i="2" s="1"/>
  <c r="K1028" i="2"/>
  <c r="L1028" i="2" s="1"/>
  <c r="L1027" i="2"/>
  <c r="K1027" i="2"/>
  <c r="L1026" i="2"/>
  <c r="K1026" i="2"/>
  <c r="K1025" i="2"/>
  <c r="L1025" i="2" s="1"/>
  <c r="L1024" i="2"/>
  <c r="K1024" i="2"/>
  <c r="K1023" i="2"/>
  <c r="L1023" i="2" s="1"/>
  <c r="K1022" i="2"/>
  <c r="L1022" i="2" s="1"/>
  <c r="L1021" i="2"/>
  <c r="K1021" i="2"/>
  <c r="L1020" i="2"/>
  <c r="K1020" i="2"/>
  <c r="K1019" i="2"/>
  <c r="L1019" i="2" s="1"/>
  <c r="L1018" i="2"/>
  <c r="K1018" i="2"/>
  <c r="K1017" i="2"/>
  <c r="L1017" i="2" s="1"/>
  <c r="K1016" i="2"/>
  <c r="L1016" i="2" s="1"/>
  <c r="L1015" i="2"/>
  <c r="K1015" i="2"/>
  <c r="L1014" i="2"/>
  <c r="K1014" i="2"/>
  <c r="K1013" i="2"/>
  <c r="L1013" i="2" s="1"/>
  <c r="L1012" i="2"/>
  <c r="K1012" i="2"/>
  <c r="K1011" i="2"/>
  <c r="L1011" i="2" s="1"/>
  <c r="K1010" i="2"/>
  <c r="L1010" i="2" s="1"/>
  <c r="L1009" i="2"/>
  <c r="K1009" i="2"/>
  <c r="L1008" i="2"/>
  <c r="K1008" i="2"/>
  <c r="K1007" i="2"/>
  <c r="L1007" i="2" s="1"/>
  <c r="L1006" i="2"/>
  <c r="K1006" i="2"/>
  <c r="K1005" i="2"/>
  <c r="L1005" i="2" s="1"/>
  <c r="K1004" i="2"/>
  <c r="L1004" i="2" s="1"/>
  <c r="L1003" i="2"/>
  <c r="K1003" i="2"/>
  <c r="L1002" i="2"/>
  <c r="K1002" i="2"/>
  <c r="K1001" i="2"/>
  <c r="L1001" i="2" s="1"/>
  <c r="L1000" i="2"/>
  <c r="K1000" i="2"/>
  <c r="K999" i="2"/>
  <c r="L999" i="2" s="1"/>
  <c r="K998" i="2"/>
  <c r="L998" i="2" s="1"/>
  <c r="L997" i="2"/>
  <c r="K997" i="2"/>
  <c r="L996" i="2"/>
  <c r="K996" i="2"/>
  <c r="K995" i="2"/>
  <c r="L995" i="2" s="1"/>
  <c r="L994" i="2"/>
  <c r="K994" i="2"/>
  <c r="K993" i="2"/>
  <c r="L993" i="2" s="1"/>
  <c r="K992" i="2"/>
  <c r="L992" i="2" s="1"/>
  <c r="L991" i="2"/>
  <c r="K991" i="2"/>
  <c r="L990" i="2"/>
  <c r="K990" i="2"/>
  <c r="K989" i="2"/>
  <c r="L989" i="2" s="1"/>
  <c r="L988" i="2"/>
  <c r="K988" i="2"/>
  <c r="K987" i="2"/>
  <c r="L987" i="2" s="1"/>
  <c r="K986" i="2"/>
  <c r="L986" i="2" s="1"/>
  <c r="L985" i="2"/>
  <c r="K985" i="2"/>
  <c r="L984" i="2"/>
  <c r="K984" i="2"/>
  <c r="K983" i="2"/>
  <c r="L983" i="2" s="1"/>
  <c r="L982" i="2"/>
  <c r="K982" i="2"/>
  <c r="K981" i="2"/>
  <c r="L981" i="2" s="1"/>
  <c r="K980" i="2"/>
  <c r="L980" i="2" s="1"/>
  <c r="L979" i="2"/>
  <c r="K979" i="2"/>
  <c r="L978" i="2"/>
  <c r="K978" i="2"/>
  <c r="K977" i="2"/>
  <c r="L977" i="2" s="1"/>
  <c r="L976" i="2"/>
  <c r="K976" i="2"/>
  <c r="K975" i="2"/>
  <c r="L975" i="2" s="1"/>
  <c r="K974" i="2"/>
  <c r="L974" i="2" s="1"/>
  <c r="L973" i="2"/>
  <c r="K973" i="2"/>
  <c r="L972" i="2"/>
  <c r="K972" i="2"/>
  <c r="K971" i="2"/>
  <c r="L971" i="2" s="1"/>
  <c r="L970" i="2"/>
  <c r="K970" i="2"/>
  <c r="K969" i="2"/>
  <c r="L969" i="2" s="1"/>
  <c r="K968" i="2"/>
  <c r="L968" i="2" s="1"/>
  <c r="L967" i="2"/>
  <c r="K967" i="2"/>
  <c r="L966" i="2"/>
  <c r="K966" i="2"/>
  <c r="K965" i="2"/>
  <c r="L965" i="2" s="1"/>
  <c r="L964" i="2"/>
  <c r="K964" i="2"/>
  <c r="K963" i="2"/>
  <c r="L963" i="2" s="1"/>
  <c r="K962" i="2"/>
  <c r="L962" i="2" s="1"/>
  <c r="L961" i="2"/>
  <c r="K961" i="2"/>
  <c r="L960" i="2"/>
  <c r="K960" i="2"/>
  <c r="K959" i="2"/>
  <c r="L959" i="2" s="1"/>
  <c r="L958" i="2"/>
  <c r="K958" i="2"/>
  <c r="K957" i="2"/>
  <c r="L957" i="2" s="1"/>
  <c r="K956" i="2"/>
  <c r="L956" i="2" s="1"/>
  <c r="L955" i="2"/>
  <c r="K955" i="2"/>
  <c r="L954" i="2"/>
  <c r="K954" i="2"/>
  <c r="K953" i="2"/>
  <c r="L953" i="2" s="1"/>
  <c r="L952" i="2"/>
  <c r="K952" i="2"/>
  <c r="K951" i="2"/>
  <c r="L951" i="2" s="1"/>
  <c r="K950" i="2"/>
  <c r="L950" i="2" s="1"/>
  <c r="L949" i="2"/>
  <c r="K949" i="2"/>
  <c r="L948" i="2"/>
  <c r="K948" i="2"/>
  <c r="K947" i="2"/>
  <c r="L947" i="2" s="1"/>
  <c r="L946" i="2"/>
  <c r="K946" i="2"/>
  <c r="K945" i="2"/>
  <c r="L945" i="2" s="1"/>
  <c r="K944" i="2"/>
  <c r="L944" i="2" s="1"/>
  <c r="L943" i="2"/>
  <c r="K943" i="2"/>
  <c r="L942" i="2"/>
  <c r="K942" i="2"/>
  <c r="K941" i="2"/>
  <c r="L941" i="2" s="1"/>
  <c r="L940" i="2"/>
  <c r="K940" i="2"/>
  <c r="K939" i="2"/>
  <c r="L939" i="2" s="1"/>
  <c r="K938" i="2"/>
  <c r="L938" i="2" s="1"/>
  <c r="L937" i="2"/>
  <c r="K937" i="2"/>
  <c r="L936" i="2"/>
  <c r="K936" i="2"/>
  <c r="K935" i="2"/>
  <c r="L935" i="2" s="1"/>
  <c r="L934" i="2"/>
  <c r="K934" i="2"/>
  <c r="K933" i="2"/>
  <c r="L933" i="2" s="1"/>
  <c r="K932" i="2"/>
  <c r="L932" i="2" s="1"/>
  <c r="L931" i="2"/>
  <c r="K931" i="2"/>
  <c r="L930" i="2"/>
  <c r="K930" i="2"/>
  <c r="K929" i="2"/>
  <c r="L929" i="2" s="1"/>
  <c r="L928" i="2"/>
  <c r="K928" i="2"/>
  <c r="K927" i="2"/>
  <c r="L927" i="2" s="1"/>
  <c r="K926" i="2"/>
  <c r="L926" i="2" s="1"/>
  <c r="L925" i="2"/>
  <c r="K925" i="2"/>
  <c r="L924" i="2"/>
  <c r="K924" i="2"/>
  <c r="K923" i="2"/>
  <c r="L923" i="2" s="1"/>
  <c r="L922" i="2"/>
  <c r="K922" i="2"/>
  <c r="K921" i="2"/>
  <c r="L921" i="2" s="1"/>
  <c r="K920" i="2"/>
  <c r="L920" i="2" s="1"/>
  <c r="L919" i="2"/>
  <c r="K919" i="2"/>
  <c r="L918" i="2"/>
  <c r="K918" i="2"/>
  <c r="K917" i="2"/>
  <c r="L917" i="2" s="1"/>
  <c r="L916" i="2"/>
  <c r="K916" i="2"/>
  <c r="K915" i="2"/>
  <c r="L915" i="2" s="1"/>
  <c r="K914" i="2"/>
  <c r="L914" i="2" s="1"/>
  <c r="L913" i="2"/>
  <c r="K913" i="2"/>
  <c r="L912" i="2"/>
  <c r="K912" i="2"/>
  <c r="K911" i="2"/>
  <c r="L911" i="2" s="1"/>
  <c r="L910" i="2"/>
  <c r="K910" i="2"/>
  <c r="K909" i="2"/>
  <c r="L909" i="2" s="1"/>
  <c r="K908" i="2"/>
  <c r="L908" i="2" s="1"/>
  <c r="L907" i="2"/>
  <c r="K907" i="2"/>
  <c r="L906" i="2"/>
  <c r="K906" i="2"/>
  <c r="K905" i="2"/>
  <c r="L905" i="2" s="1"/>
  <c r="L904" i="2"/>
  <c r="K904" i="2"/>
  <c r="K903" i="2"/>
  <c r="L903" i="2" s="1"/>
  <c r="K902" i="2"/>
  <c r="L902" i="2" s="1"/>
  <c r="L901" i="2"/>
  <c r="K901" i="2"/>
  <c r="L900" i="2"/>
  <c r="K900" i="2"/>
  <c r="K899" i="2"/>
  <c r="L899" i="2" s="1"/>
  <c r="L898" i="2"/>
  <c r="K898" i="2"/>
  <c r="K897" i="2"/>
  <c r="L897" i="2" s="1"/>
  <c r="K896" i="2"/>
  <c r="L896" i="2" s="1"/>
  <c r="L895" i="2"/>
  <c r="K895" i="2"/>
  <c r="L894" i="2"/>
  <c r="K894" i="2"/>
  <c r="K893" i="2"/>
  <c r="L893" i="2" s="1"/>
  <c r="L892" i="2"/>
  <c r="K892" i="2"/>
  <c r="K891" i="2"/>
  <c r="L891" i="2" s="1"/>
  <c r="K890" i="2"/>
  <c r="L890" i="2" s="1"/>
  <c r="L889" i="2"/>
  <c r="K889" i="2"/>
  <c r="L888" i="2"/>
  <c r="K888" i="2"/>
  <c r="K887" i="2"/>
  <c r="L887" i="2" s="1"/>
  <c r="L886" i="2"/>
  <c r="K886" i="2"/>
  <c r="K885" i="2"/>
  <c r="L885" i="2" s="1"/>
  <c r="K884" i="2"/>
  <c r="L884" i="2" s="1"/>
  <c r="L883" i="2"/>
  <c r="K883" i="2"/>
  <c r="L882" i="2"/>
  <c r="K882" i="2"/>
  <c r="K881" i="2"/>
  <c r="L881" i="2" s="1"/>
  <c r="L880" i="2"/>
  <c r="K880" i="2"/>
  <c r="K879" i="2"/>
  <c r="L879" i="2" s="1"/>
  <c r="K878" i="2"/>
  <c r="L878" i="2" s="1"/>
  <c r="L877" i="2"/>
  <c r="K877" i="2"/>
  <c r="L876" i="2"/>
  <c r="K876" i="2"/>
  <c r="K875" i="2"/>
  <c r="L875" i="2" s="1"/>
  <c r="L874" i="2"/>
  <c r="K874" i="2"/>
  <c r="K873" i="2"/>
  <c r="L873" i="2" s="1"/>
  <c r="K872" i="2"/>
  <c r="L872" i="2" s="1"/>
  <c r="L871" i="2"/>
  <c r="K871" i="2"/>
  <c r="L870" i="2"/>
  <c r="K870" i="2"/>
  <c r="K869" i="2"/>
  <c r="L869" i="2" s="1"/>
  <c r="L868" i="2"/>
  <c r="K868" i="2"/>
  <c r="K867" i="2"/>
  <c r="L867" i="2" s="1"/>
  <c r="K866" i="2"/>
  <c r="L866" i="2" s="1"/>
  <c r="L865" i="2"/>
  <c r="K865" i="2"/>
  <c r="L864" i="2"/>
  <c r="K864" i="2"/>
  <c r="K863" i="2"/>
  <c r="L863" i="2" s="1"/>
  <c r="L862" i="2"/>
  <c r="K862" i="2"/>
  <c r="K861" i="2"/>
  <c r="L861" i="2" s="1"/>
  <c r="K860" i="2"/>
  <c r="L860" i="2" s="1"/>
  <c r="L859" i="2"/>
  <c r="K859" i="2"/>
  <c r="L858" i="2"/>
  <c r="K858" i="2"/>
  <c r="L857" i="2"/>
  <c r="K857" i="2"/>
  <c r="L856" i="2"/>
  <c r="K856" i="2"/>
  <c r="K855" i="2"/>
  <c r="L855" i="2" s="1"/>
  <c r="K854" i="2"/>
  <c r="L854" i="2" s="1"/>
  <c r="L853" i="2"/>
  <c r="K853" i="2"/>
  <c r="L852" i="2"/>
  <c r="K852" i="2"/>
  <c r="L851" i="2"/>
  <c r="K851" i="2"/>
  <c r="L850" i="2"/>
  <c r="K850" i="2"/>
  <c r="K849" i="2"/>
  <c r="L849" i="2" s="1"/>
  <c r="K848" i="2"/>
  <c r="L848" i="2" s="1"/>
  <c r="L847" i="2"/>
  <c r="K847" i="2"/>
  <c r="L846" i="2"/>
  <c r="K846" i="2"/>
  <c r="K845" i="2"/>
  <c r="L845" i="2" s="1"/>
  <c r="L844" i="2"/>
  <c r="K844" i="2"/>
  <c r="K843" i="2"/>
  <c r="L843" i="2" s="1"/>
  <c r="K842" i="2"/>
  <c r="L842" i="2" s="1"/>
  <c r="L841" i="2"/>
  <c r="K841" i="2"/>
  <c r="L840" i="2"/>
  <c r="K840" i="2"/>
  <c r="K839" i="2"/>
  <c r="L839" i="2" s="1"/>
  <c r="L838" i="2"/>
  <c r="K838" i="2"/>
  <c r="K837" i="2"/>
  <c r="L837" i="2" s="1"/>
  <c r="K836" i="2"/>
  <c r="L836" i="2" s="1"/>
  <c r="L835" i="2"/>
  <c r="K835" i="2"/>
  <c r="L834" i="2"/>
  <c r="K834" i="2"/>
  <c r="K833" i="2"/>
  <c r="L833" i="2" s="1"/>
  <c r="L832" i="2"/>
  <c r="K832" i="2"/>
  <c r="K831" i="2"/>
  <c r="L831" i="2" s="1"/>
  <c r="L830" i="2"/>
  <c r="K830" i="2"/>
  <c r="L829" i="2"/>
  <c r="K829" i="2"/>
  <c r="L828" i="2"/>
  <c r="K828" i="2"/>
  <c r="L827" i="2"/>
  <c r="K827" i="2"/>
  <c r="L826" i="2"/>
  <c r="K826" i="2"/>
  <c r="K825" i="2"/>
  <c r="L825" i="2" s="1"/>
  <c r="K824" i="2"/>
  <c r="L824" i="2" s="1"/>
  <c r="L823" i="2"/>
  <c r="K823" i="2"/>
  <c r="L822" i="2"/>
  <c r="K822" i="2"/>
  <c r="L821" i="2"/>
  <c r="K821" i="2"/>
  <c r="L820" i="2"/>
  <c r="K820" i="2"/>
  <c r="L819" i="2"/>
  <c r="K819" i="2"/>
  <c r="K818" i="2"/>
  <c r="L818" i="2" s="1"/>
  <c r="L817" i="2"/>
  <c r="K817" i="2"/>
  <c r="L816" i="2"/>
  <c r="K816" i="2"/>
  <c r="L815" i="2"/>
  <c r="K815" i="2"/>
  <c r="L814" i="2"/>
  <c r="K814" i="2"/>
  <c r="L813" i="2"/>
  <c r="K813" i="2"/>
  <c r="K812" i="2"/>
  <c r="L812" i="2" s="1"/>
  <c r="L811" i="2"/>
  <c r="K811" i="2"/>
  <c r="L810" i="2"/>
  <c r="K810" i="2"/>
  <c r="L809" i="2"/>
  <c r="K809" i="2"/>
  <c r="L808" i="2"/>
  <c r="K808" i="2"/>
  <c r="L807" i="2"/>
  <c r="K807" i="2"/>
  <c r="K806" i="2"/>
  <c r="L806" i="2" s="1"/>
  <c r="L805" i="2"/>
  <c r="K805" i="2"/>
  <c r="L804" i="2"/>
  <c r="K804" i="2"/>
  <c r="L803" i="2"/>
  <c r="K803" i="2"/>
  <c r="L802" i="2"/>
  <c r="K802" i="2"/>
  <c r="L801" i="2"/>
  <c r="K801" i="2"/>
  <c r="K800" i="2"/>
  <c r="L800" i="2" s="1"/>
  <c r="L799" i="2"/>
  <c r="K799" i="2"/>
  <c r="L798" i="2"/>
  <c r="K798" i="2"/>
  <c r="P797" i="2"/>
  <c r="L797" i="2"/>
  <c r="K797" i="2"/>
  <c r="P796" i="2"/>
  <c r="L796" i="2"/>
  <c r="K796" i="2"/>
  <c r="P795" i="2"/>
  <c r="L795" i="2"/>
  <c r="K795" i="2"/>
  <c r="P794" i="2"/>
  <c r="L794" i="2"/>
  <c r="K794" i="2"/>
  <c r="P793" i="2"/>
  <c r="L793" i="2"/>
  <c r="K793" i="2"/>
  <c r="P792" i="2"/>
  <c r="L792" i="2"/>
  <c r="K792" i="2"/>
  <c r="P791" i="2"/>
  <c r="L791" i="2"/>
  <c r="K791" i="2"/>
  <c r="P790" i="2"/>
  <c r="L790" i="2"/>
  <c r="K790" i="2"/>
  <c r="P789" i="2"/>
  <c r="L789" i="2"/>
  <c r="K789" i="2"/>
  <c r="P788" i="2"/>
  <c r="L788" i="2"/>
  <c r="K788" i="2"/>
  <c r="P787" i="2"/>
  <c r="L787" i="2"/>
  <c r="K787" i="2"/>
  <c r="P786" i="2"/>
  <c r="L786" i="2"/>
  <c r="K786" i="2"/>
  <c r="P785" i="2"/>
  <c r="L785" i="2"/>
  <c r="K785" i="2"/>
  <c r="P784" i="2"/>
  <c r="L784" i="2"/>
  <c r="K784" i="2"/>
  <c r="P783" i="2"/>
  <c r="L783" i="2"/>
  <c r="K783" i="2"/>
  <c r="P782" i="2"/>
  <c r="L782" i="2"/>
  <c r="K782" i="2"/>
  <c r="P781" i="2"/>
  <c r="L781" i="2"/>
  <c r="K781" i="2"/>
  <c r="P780" i="2"/>
  <c r="L780" i="2"/>
  <c r="K780" i="2"/>
  <c r="P779" i="2"/>
  <c r="L779" i="2"/>
  <c r="K779" i="2"/>
  <c r="P778" i="2"/>
  <c r="L778" i="2"/>
  <c r="K778" i="2"/>
  <c r="P777" i="2"/>
  <c r="L777" i="2"/>
  <c r="K777" i="2"/>
  <c r="P776" i="2"/>
  <c r="L776" i="2"/>
  <c r="K776" i="2"/>
  <c r="P775" i="2"/>
  <c r="L775" i="2"/>
  <c r="K775" i="2"/>
  <c r="P774" i="2"/>
  <c r="L774" i="2"/>
  <c r="K774" i="2"/>
  <c r="P773" i="2"/>
  <c r="L773" i="2"/>
  <c r="K773" i="2"/>
  <c r="P772" i="2"/>
  <c r="L772" i="2"/>
  <c r="K772" i="2"/>
  <c r="P771" i="2"/>
  <c r="L771" i="2"/>
  <c r="K771" i="2"/>
  <c r="P770" i="2"/>
  <c r="L770" i="2"/>
  <c r="K770" i="2"/>
  <c r="P769" i="2"/>
  <c r="L769" i="2"/>
  <c r="K769" i="2"/>
  <c r="P768" i="2"/>
  <c r="L768" i="2"/>
  <c r="K768" i="2"/>
  <c r="P767" i="2"/>
  <c r="L767" i="2"/>
  <c r="K767" i="2"/>
  <c r="P766" i="2"/>
  <c r="L766" i="2"/>
  <c r="K766" i="2"/>
  <c r="P765" i="2"/>
  <c r="L765" i="2"/>
  <c r="K765" i="2"/>
  <c r="P764" i="2"/>
  <c r="L764" i="2"/>
  <c r="K764" i="2"/>
  <c r="P763" i="2"/>
  <c r="L763" i="2"/>
  <c r="K763" i="2"/>
  <c r="P762" i="2"/>
  <c r="L762" i="2"/>
  <c r="K762" i="2"/>
  <c r="P761" i="2"/>
  <c r="L761" i="2"/>
  <c r="K761" i="2"/>
  <c r="P760" i="2"/>
  <c r="L760" i="2"/>
  <c r="K760" i="2"/>
  <c r="P759" i="2"/>
  <c r="L759" i="2"/>
  <c r="K759" i="2"/>
  <c r="P758" i="2"/>
  <c r="L758" i="2"/>
  <c r="K758" i="2"/>
  <c r="P757" i="2"/>
  <c r="L757" i="2"/>
  <c r="K757" i="2"/>
  <c r="P756" i="2"/>
  <c r="L756" i="2"/>
  <c r="K756" i="2"/>
  <c r="P755" i="2"/>
  <c r="L755" i="2"/>
  <c r="K755" i="2"/>
  <c r="P754" i="2"/>
  <c r="L754" i="2"/>
  <c r="K754" i="2"/>
  <c r="P753" i="2"/>
  <c r="L753" i="2"/>
  <c r="K753" i="2"/>
  <c r="P752" i="2"/>
  <c r="L752" i="2"/>
  <c r="K752" i="2"/>
  <c r="P751" i="2"/>
  <c r="L751" i="2"/>
  <c r="K751" i="2"/>
  <c r="P750" i="2"/>
  <c r="L750" i="2"/>
  <c r="K750" i="2"/>
  <c r="P749" i="2"/>
  <c r="L749" i="2"/>
  <c r="K749" i="2"/>
  <c r="P748" i="2"/>
  <c r="L748" i="2"/>
  <c r="K748" i="2"/>
  <c r="P747" i="2"/>
  <c r="L747" i="2"/>
  <c r="K747" i="2"/>
  <c r="P746" i="2"/>
  <c r="L746" i="2"/>
  <c r="K746" i="2"/>
  <c r="P745" i="2"/>
  <c r="L745" i="2"/>
  <c r="K745" i="2"/>
  <c r="P744" i="2"/>
  <c r="L744" i="2"/>
  <c r="K744" i="2"/>
  <c r="P743" i="2"/>
  <c r="L743" i="2"/>
  <c r="K743" i="2"/>
  <c r="P742" i="2"/>
  <c r="L742" i="2"/>
  <c r="K742" i="2"/>
  <c r="P741" i="2"/>
  <c r="L741" i="2"/>
  <c r="K741" i="2"/>
  <c r="P740" i="2"/>
  <c r="L740" i="2"/>
  <c r="K740" i="2"/>
  <c r="P739" i="2"/>
  <c r="L739" i="2"/>
  <c r="K739" i="2"/>
  <c r="P738" i="2"/>
  <c r="L738" i="2"/>
  <c r="K738" i="2"/>
  <c r="P737" i="2"/>
  <c r="L737" i="2"/>
  <c r="K737" i="2"/>
  <c r="P736" i="2"/>
  <c r="L736" i="2"/>
  <c r="K736" i="2"/>
  <c r="P735" i="2"/>
  <c r="L735" i="2"/>
  <c r="K735" i="2"/>
  <c r="P734" i="2"/>
  <c r="L734" i="2"/>
  <c r="K734" i="2"/>
  <c r="P733" i="2"/>
  <c r="K733" i="2"/>
  <c r="L733" i="2" s="1"/>
  <c r="P732" i="2"/>
  <c r="L732" i="2"/>
  <c r="K732" i="2"/>
  <c r="P731" i="2"/>
  <c r="L731" i="2"/>
  <c r="K731" i="2"/>
  <c r="P730" i="2"/>
  <c r="L730" i="2"/>
  <c r="K730" i="2"/>
  <c r="P729" i="2"/>
  <c r="K729" i="2"/>
  <c r="L729" i="2" s="1"/>
  <c r="P728" i="2"/>
  <c r="L728" i="2"/>
  <c r="K728" i="2"/>
  <c r="P727" i="2"/>
  <c r="L727" i="2"/>
  <c r="K727" i="2"/>
  <c r="P726" i="2"/>
  <c r="L726" i="2"/>
  <c r="K726" i="2"/>
  <c r="L725" i="2"/>
  <c r="K725" i="2"/>
  <c r="K724" i="2"/>
  <c r="L724" i="2" s="1"/>
  <c r="L723" i="2"/>
  <c r="K723" i="2"/>
  <c r="K722" i="2"/>
  <c r="L722" i="2" s="1"/>
  <c r="K721" i="2"/>
  <c r="L721" i="2" s="1"/>
  <c r="L720" i="2"/>
  <c r="K720" i="2"/>
  <c r="L719" i="2"/>
  <c r="K719" i="2"/>
  <c r="K718" i="2"/>
  <c r="L718" i="2" s="1"/>
  <c r="L717" i="2"/>
  <c r="K717" i="2"/>
  <c r="K716" i="2"/>
  <c r="L716" i="2" s="1"/>
  <c r="K715" i="2"/>
  <c r="L715" i="2" s="1"/>
  <c r="L714" i="2"/>
  <c r="K714" i="2"/>
  <c r="L713" i="2"/>
  <c r="K713" i="2"/>
  <c r="K712" i="2"/>
  <c r="L712" i="2" s="1"/>
  <c r="L711" i="2"/>
  <c r="K711" i="2"/>
  <c r="K710" i="2"/>
  <c r="L710" i="2" s="1"/>
  <c r="K709" i="2"/>
  <c r="L709" i="2" s="1"/>
  <c r="L708" i="2"/>
  <c r="K708" i="2"/>
  <c r="L707" i="2"/>
  <c r="K707" i="2"/>
  <c r="K706" i="2"/>
  <c r="L706" i="2" s="1"/>
  <c r="L705" i="2"/>
  <c r="K705" i="2"/>
  <c r="K704" i="2"/>
  <c r="L704" i="2" s="1"/>
  <c r="K703" i="2"/>
  <c r="L703" i="2" s="1"/>
  <c r="L702" i="2"/>
  <c r="K702" i="2"/>
  <c r="L701" i="2"/>
  <c r="K701" i="2"/>
  <c r="K700" i="2"/>
  <c r="L700" i="2" s="1"/>
  <c r="L699" i="2"/>
  <c r="K699" i="2"/>
  <c r="K698" i="2"/>
  <c r="L698" i="2" s="1"/>
  <c r="K697" i="2"/>
  <c r="L697" i="2" s="1"/>
  <c r="L696" i="2"/>
  <c r="K696" i="2"/>
  <c r="L695" i="2"/>
  <c r="K695" i="2"/>
  <c r="K694" i="2"/>
  <c r="L694" i="2" s="1"/>
  <c r="L693" i="2"/>
  <c r="K693" i="2"/>
  <c r="K692" i="2"/>
  <c r="L692" i="2" s="1"/>
  <c r="K691" i="2"/>
  <c r="L691" i="2" s="1"/>
  <c r="L690" i="2"/>
  <c r="K690" i="2"/>
  <c r="L689" i="2"/>
  <c r="K689" i="2"/>
  <c r="K688" i="2"/>
  <c r="L688" i="2" s="1"/>
  <c r="L687" i="2"/>
  <c r="K687" i="2"/>
  <c r="K686" i="2"/>
  <c r="L686" i="2" s="1"/>
  <c r="K685" i="2"/>
  <c r="L685" i="2" s="1"/>
  <c r="L684" i="2"/>
  <c r="K684" i="2"/>
  <c r="L683" i="2"/>
  <c r="K683" i="2"/>
  <c r="K682" i="2"/>
  <c r="L682" i="2" s="1"/>
  <c r="L681" i="2"/>
  <c r="K681" i="2"/>
  <c r="K680" i="2"/>
  <c r="L680" i="2" s="1"/>
  <c r="K679" i="2"/>
  <c r="L679" i="2" s="1"/>
  <c r="L678" i="2"/>
  <c r="K678" i="2"/>
  <c r="L677" i="2"/>
  <c r="K677" i="2"/>
  <c r="K676" i="2"/>
  <c r="L676" i="2" s="1"/>
  <c r="K675" i="2"/>
  <c r="L675" i="2" s="1"/>
  <c r="K674" i="2"/>
  <c r="L674" i="2" s="1"/>
  <c r="K673" i="2"/>
  <c r="L673" i="2" s="1"/>
  <c r="L672" i="2"/>
  <c r="K672" i="2"/>
  <c r="L671" i="2"/>
  <c r="K671" i="2"/>
  <c r="K670" i="2"/>
  <c r="L670" i="2" s="1"/>
  <c r="K669" i="2"/>
  <c r="L669" i="2" s="1"/>
  <c r="K668" i="2"/>
  <c r="L668" i="2" s="1"/>
  <c r="K667" i="2"/>
  <c r="L667" i="2" s="1"/>
  <c r="L666" i="2"/>
  <c r="K666" i="2"/>
  <c r="L665" i="2"/>
  <c r="K665" i="2"/>
  <c r="K664" i="2"/>
  <c r="L664" i="2" s="1"/>
  <c r="K663" i="2"/>
  <c r="L663" i="2" s="1"/>
  <c r="K662" i="2"/>
  <c r="L662" i="2" s="1"/>
  <c r="K661" i="2"/>
  <c r="L661" i="2" s="1"/>
  <c r="L660" i="2"/>
  <c r="K660" i="2"/>
  <c r="L659" i="2"/>
  <c r="K659" i="2"/>
  <c r="K658" i="2"/>
  <c r="L658" i="2" s="1"/>
  <c r="K657" i="2"/>
  <c r="L657" i="2" s="1"/>
  <c r="K656" i="2"/>
  <c r="L656" i="2" s="1"/>
  <c r="K655" i="2"/>
  <c r="L655" i="2" s="1"/>
  <c r="L654" i="2"/>
  <c r="K654" i="2"/>
  <c r="L653" i="2"/>
  <c r="K653" i="2"/>
  <c r="K652" i="2"/>
  <c r="L652" i="2" s="1"/>
  <c r="K651" i="2"/>
  <c r="L651" i="2" s="1"/>
  <c r="K650" i="2"/>
  <c r="L650" i="2" s="1"/>
  <c r="K649" i="2"/>
  <c r="L649" i="2" s="1"/>
  <c r="L648" i="2"/>
  <c r="K648" i="2"/>
  <c r="L647" i="2"/>
  <c r="K647" i="2"/>
  <c r="K646" i="2"/>
  <c r="L646" i="2" s="1"/>
  <c r="K645" i="2"/>
  <c r="L645" i="2" s="1"/>
  <c r="K644" i="2"/>
  <c r="L644" i="2" s="1"/>
  <c r="K643" i="2"/>
  <c r="L643" i="2" s="1"/>
  <c r="L642" i="2"/>
  <c r="K642" i="2"/>
  <c r="L641" i="2"/>
  <c r="K641" i="2"/>
  <c r="K640" i="2"/>
  <c r="L640" i="2" s="1"/>
  <c r="K639" i="2"/>
  <c r="L639" i="2" s="1"/>
  <c r="K638" i="2"/>
  <c r="L638" i="2" s="1"/>
  <c r="K637" i="2"/>
  <c r="L637" i="2" s="1"/>
  <c r="L636" i="2"/>
  <c r="K636" i="2"/>
  <c r="L635" i="2"/>
  <c r="K635" i="2"/>
  <c r="K634" i="2"/>
  <c r="L634" i="2" s="1"/>
  <c r="K633" i="2"/>
  <c r="L633" i="2" s="1"/>
  <c r="K632" i="2"/>
  <c r="L632" i="2" s="1"/>
  <c r="K631" i="2"/>
  <c r="L631" i="2" s="1"/>
  <c r="K630" i="2"/>
  <c r="L630" i="2" s="1"/>
  <c r="L629" i="2"/>
  <c r="K629" i="2"/>
  <c r="K628" i="2"/>
  <c r="L628" i="2" s="1"/>
  <c r="K627" i="2"/>
  <c r="L627" i="2" s="1"/>
  <c r="K626" i="2"/>
  <c r="L626" i="2" s="1"/>
  <c r="K625" i="2"/>
  <c r="L625" i="2" s="1"/>
  <c r="L624" i="2"/>
  <c r="K624" i="2"/>
  <c r="L623" i="2"/>
  <c r="K623" i="2"/>
  <c r="K622" i="2"/>
  <c r="L622" i="2" s="1"/>
  <c r="L621" i="2"/>
  <c r="K621" i="2"/>
  <c r="K620" i="2"/>
  <c r="L620" i="2" s="1"/>
  <c r="K619" i="2"/>
  <c r="L619" i="2" s="1"/>
  <c r="L618" i="2"/>
  <c r="K618" i="2"/>
  <c r="L617" i="2"/>
  <c r="K617" i="2"/>
  <c r="K616" i="2"/>
  <c r="L616" i="2" s="1"/>
  <c r="L615" i="2"/>
  <c r="K615" i="2"/>
  <c r="K614" i="2"/>
  <c r="L614" i="2" s="1"/>
  <c r="K613" i="2"/>
  <c r="L613" i="2" s="1"/>
  <c r="K612" i="2"/>
  <c r="L612" i="2" s="1"/>
  <c r="L611" i="2"/>
  <c r="K611" i="2"/>
  <c r="K610" i="2"/>
  <c r="L610" i="2" s="1"/>
  <c r="K609" i="2"/>
  <c r="L609" i="2" s="1"/>
  <c r="K608" i="2"/>
  <c r="L608" i="2" s="1"/>
  <c r="K607" i="2"/>
  <c r="L607" i="2" s="1"/>
  <c r="L606" i="2"/>
  <c r="K606" i="2"/>
  <c r="L605" i="2"/>
  <c r="K605" i="2"/>
  <c r="K604" i="2"/>
  <c r="L604" i="2" s="1"/>
  <c r="K603" i="2"/>
  <c r="L603" i="2" s="1"/>
  <c r="K602" i="2"/>
  <c r="L602" i="2" s="1"/>
  <c r="K601" i="2"/>
  <c r="L601" i="2" s="1"/>
  <c r="L600" i="2"/>
  <c r="K600" i="2"/>
  <c r="L599" i="2"/>
  <c r="K599" i="2"/>
  <c r="K598" i="2"/>
  <c r="L598" i="2" s="1"/>
  <c r="K597" i="2"/>
  <c r="L597" i="2" s="1"/>
  <c r="K596" i="2"/>
  <c r="L596" i="2" s="1"/>
  <c r="K595" i="2"/>
  <c r="L595" i="2" s="1"/>
  <c r="K594" i="2"/>
  <c r="L594" i="2" s="1"/>
  <c r="L593" i="2"/>
  <c r="K593" i="2"/>
  <c r="K592" i="2"/>
  <c r="L592" i="2" s="1"/>
  <c r="K591" i="2"/>
  <c r="L591" i="2" s="1"/>
  <c r="K590" i="2"/>
  <c r="L590" i="2" s="1"/>
  <c r="K589" i="2"/>
  <c r="L589" i="2" s="1"/>
  <c r="L588" i="2"/>
  <c r="K588" i="2"/>
  <c r="L587" i="2"/>
  <c r="K587" i="2"/>
  <c r="K586" i="2"/>
  <c r="L586" i="2" s="1"/>
  <c r="K585" i="2"/>
  <c r="L585" i="2" s="1"/>
  <c r="K584" i="2"/>
  <c r="L584" i="2" s="1"/>
  <c r="K583" i="2"/>
  <c r="L583" i="2" s="1"/>
  <c r="L582" i="2"/>
  <c r="K582" i="2"/>
  <c r="L581" i="2"/>
  <c r="K581" i="2"/>
  <c r="K580" i="2"/>
  <c r="L580" i="2" s="1"/>
  <c r="K579" i="2"/>
  <c r="L579" i="2" s="1"/>
  <c r="K578" i="2"/>
  <c r="L578" i="2" s="1"/>
  <c r="K577" i="2"/>
  <c r="L577" i="2" s="1"/>
  <c r="K576" i="2"/>
  <c r="L576" i="2" s="1"/>
  <c r="L575" i="2"/>
  <c r="K575" i="2"/>
  <c r="K574" i="2"/>
  <c r="L574" i="2" s="1"/>
  <c r="K573" i="2"/>
  <c r="L573" i="2" s="1"/>
  <c r="K572" i="2"/>
  <c r="L572" i="2" s="1"/>
  <c r="K571" i="2"/>
  <c r="L571" i="2" s="1"/>
  <c r="L570" i="2"/>
  <c r="K570" i="2"/>
  <c r="L569" i="2"/>
  <c r="K569" i="2"/>
  <c r="K568" i="2"/>
  <c r="L568" i="2" s="1"/>
  <c r="K567" i="2"/>
  <c r="L567" i="2" s="1"/>
  <c r="K566" i="2"/>
  <c r="L566" i="2" s="1"/>
  <c r="K565" i="2"/>
  <c r="L565" i="2" s="1"/>
  <c r="L564" i="2"/>
  <c r="K564" i="2"/>
  <c r="L563" i="2"/>
  <c r="K563" i="2"/>
  <c r="K562" i="2"/>
  <c r="L562" i="2" s="1"/>
  <c r="K561" i="2"/>
  <c r="L561" i="2" s="1"/>
  <c r="K560" i="2"/>
  <c r="L560" i="2" s="1"/>
  <c r="L559" i="2"/>
  <c r="K559" i="2"/>
  <c r="K558" i="2"/>
  <c r="L558" i="2" s="1"/>
  <c r="L557" i="2"/>
  <c r="K557" i="2"/>
  <c r="K556" i="2"/>
  <c r="L556" i="2" s="1"/>
  <c r="K555" i="2"/>
  <c r="L555" i="2" s="1"/>
  <c r="K554" i="2"/>
  <c r="L554" i="2" s="1"/>
  <c r="L553" i="2"/>
  <c r="K553" i="2"/>
  <c r="K552" i="2"/>
  <c r="L552" i="2" s="1"/>
  <c r="L551" i="2"/>
  <c r="K551" i="2"/>
  <c r="K550" i="2"/>
  <c r="L550" i="2" s="1"/>
  <c r="K549" i="2"/>
  <c r="L549" i="2" s="1"/>
  <c r="K548" i="2"/>
  <c r="L548" i="2" s="1"/>
  <c r="K547" i="2"/>
  <c r="L547" i="2" s="1"/>
  <c r="K546" i="2"/>
  <c r="L546" i="2" s="1"/>
  <c r="L545" i="2"/>
  <c r="K545" i="2"/>
  <c r="K544" i="2"/>
  <c r="L544" i="2" s="1"/>
  <c r="K543" i="2"/>
  <c r="L543" i="2" s="1"/>
  <c r="K542" i="2"/>
  <c r="L542" i="2" s="1"/>
  <c r="L541" i="2"/>
  <c r="K541" i="2"/>
  <c r="L540" i="2"/>
  <c r="K540" i="2"/>
  <c r="L539" i="2"/>
  <c r="K539" i="2"/>
  <c r="K538" i="2"/>
  <c r="L538" i="2" s="1"/>
  <c r="L537" i="2"/>
  <c r="K537" i="2"/>
  <c r="K536" i="2"/>
  <c r="L536" i="2" s="1"/>
  <c r="K535" i="2"/>
  <c r="L535" i="2" s="1"/>
  <c r="L534" i="2"/>
  <c r="K534" i="2"/>
  <c r="L533" i="2"/>
  <c r="K533" i="2"/>
  <c r="K532" i="2"/>
  <c r="L532" i="2" s="1"/>
  <c r="L531" i="2"/>
  <c r="K531" i="2"/>
  <c r="K530" i="2"/>
  <c r="L530" i="2" s="1"/>
  <c r="K529" i="2"/>
  <c r="L529" i="2" s="1"/>
  <c r="K528" i="2"/>
  <c r="L528" i="2" s="1"/>
  <c r="L527" i="2"/>
  <c r="K527" i="2"/>
  <c r="K526" i="2"/>
  <c r="L526" i="2" s="1"/>
  <c r="L525" i="2"/>
  <c r="K525" i="2"/>
  <c r="K524" i="2"/>
  <c r="L524" i="2" s="1"/>
  <c r="L523" i="2"/>
  <c r="K523" i="2"/>
  <c r="K522" i="2"/>
  <c r="L522" i="2" s="1"/>
  <c r="L521" i="2"/>
  <c r="K521" i="2"/>
  <c r="K520" i="2"/>
  <c r="L520" i="2" s="1"/>
  <c r="K519" i="2"/>
  <c r="L519" i="2" s="1"/>
  <c r="K518" i="2"/>
  <c r="L518" i="2" s="1"/>
  <c r="K517" i="2"/>
  <c r="L517" i="2" s="1"/>
  <c r="K516" i="2"/>
  <c r="L516" i="2" s="1"/>
  <c r="L515" i="2"/>
  <c r="K515" i="2"/>
  <c r="K514" i="2"/>
  <c r="L514" i="2" s="1"/>
  <c r="K513" i="2"/>
  <c r="L513" i="2" s="1"/>
  <c r="K512" i="2"/>
  <c r="L512" i="2" s="1"/>
  <c r="L511" i="2"/>
  <c r="K511" i="2"/>
  <c r="L510" i="2"/>
  <c r="K510" i="2"/>
  <c r="L509" i="2"/>
  <c r="K509" i="2"/>
  <c r="K508" i="2"/>
  <c r="L508" i="2" s="1"/>
  <c r="K507" i="2"/>
  <c r="L507" i="2" s="1"/>
  <c r="K506" i="2"/>
  <c r="L506" i="2" s="1"/>
  <c r="L505" i="2"/>
  <c r="K505" i="2"/>
  <c r="K504" i="2"/>
  <c r="L504" i="2" s="1"/>
  <c r="L503" i="2"/>
  <c r="K503" i="2"/>
  <c r="K502" i="2"/>
  <c r="L502" i="2" s="1"/>
  <c r="K501" i="2"/>
  <c r="L501" i="2" s="1"/>
  <c r="K500" i="2"/>
  <c r="L500" i="2" s="1"/>
  <c r="L499" i="2"/>
  <c r="K499" i="2"/>
  <c r="K498" i="2"/>
  <c r="L498" i="2" s="1"/>
  <c r="L497" i="2"/>
  <c r="K497" i="2"/>
  <c r="K496" i="2"/>
  <c r="L496" i="2" s="1"/>
  <c r="K495" i="2"/>
  <c r="L495" i="2" s="1"/>
  <c r="K494" i="2"/>
  <c r="L494" i="2" s="1"/>
  <c r="K493" i="2"/>
  <c r="L493" i="2" s="1"/>
  <c r="K492" i="2"/>
  <c r="L492" i="2" s="1"/>
  <c r="L491" i="2"/>
  <c r="K491" i="2"/>
  <c r="K490" i="2"/>
  <c r="L490" i="2" s="1"/>
  <c r="K489" i="2"/>
  <c r="L489" i="2" s="1"/>
  <c r="K488" i="2"/>
  <c r="L488" i="2" s="1"/>
  <c r="L487" i="2"/>
  <c r="K487" i="2"/>
  <c r="L486" i="2"/>
  <c r="K486" i="2"/>
  <c r="L485" i="2"/>
  <c r="K485" i="2"/>
  <c r="K484" i="2"/>
  <c r="L484" i="2" s="1"/>
  <c r="K483" i="2"/>
  <c r="L483" i="2" s="1"/>
  <c r="K482" i="2"/>
  <c r="L482" i="2" s="1"/>
  <c r="L481" i="2"/>
  <c r="K481" i="2"/>
  <c r="K480" i="2"/>
  <c r="L480" i="2" s="1"/>
  <c r="L479" i="2"/>
  <c r="K479" i="2"/>
  <c r="K478" i="2"/>
  <c r="L478" i="2" s="1"/>
  <c r="K477" i="2"/>
  <c r="L477" i="2" s="1"/>
  <c r="K476" i="2"/>
  <c r="L476" i="2" s="1"/>
  <c r="L475" i="2"/>
  <c r="K475" i="2"/>
  <c r="K474" i="2"/>
  <c r="L474" i="2" s="1"/>
  <c r="L473" i="2"/>
  <c r="K473" i="2"/>
  <c r="K472" i="2"/>
  <c r="L472" i="2" s="1"/>
  <c r="K471" i="2"/>
  <c r="L471" i="2" s="1"/>
  <c r="K470" i="2"/>
  <c r="L470" i="2" s="1"/>
  <c r="K469" i="2"/>
  <c r="L469" i="2" s="1"/>
  <c r="K468" i="2"/>
  <c r="L468" i="2" s="1"/>
  <c r="L467" i="2"/>
  <c r="K467" i="2"/>
  <c r="K466" i="2"/>
  <c r="L466" i="2" s="1"/>
  <c r="K465" i="2"/>
  <c r="L465" i="2" s="1"/>
  <c r="K464" i="2"/>
  <c r="L464" i="2" s="1"/>
  <c r="L463" i="2"/>
  <c r="K463" i="2"/>
  <c r="L462" i="2"/>
  <c r="K462" i="2"/>
  <c r="L461" i="2"/>
  <c r="K461" i="2"/>
  <c r="K460" i="2"/>
  <c r="L460" i="2" s="1"/>
  <c r="K459" i="2"/>
  <c r="L459" i="2" s="1"/>
  <c r="K458" i="2"/>
  <c r="L458" i="2" s="1"/>
  <c r="L457" i="2"/>
  <c r="K457" i="2"/>
  <c r="K456" i="2"/>
  <c r="L456" i="2" s="1"/>
  <c r="L455" i="2"/>
  <c r="K455" i="2"/>
  <c r="K454" i="2"/>
  <c r="L454" i="2" s="1"/>
  <c r="K453" i="2"/>
  <c r="L453" i="2" s="1"/>
  <c r="K452" i="2"/>
  <c r="L452" i="2" s="1"/>
  <c r="L451" i="2"/>
  <c r="K451" i="2"/>
  <c r="K450" i="2"/>
  <c r="L450" i="2" s="1"/>
  <c r="L449" i="2"/>
  <c r="K449" i="2"/>
  <c r="K448" i="2"/>
  <c r="L448" i="2" s="1"/>
  <c r="K447" i="2"/>
  <c r="L447" i="2" s="1"/>
  <c r="K446" i="2"/>
  <c r="L446" i="2" s="1"/>
  <c r="L445" i="2"/>
  <c r="K445" i="2"/>
  <c r="K444" i="2"/>
  <c r="L444" i="2" s="1"/>
  <c r="L443" i="2"/>
  <c r="K443" i="2"/>
  <c r="K442" i="2"/>
  <c r="L442" i="2" s="1"/>
  <c r="K441" i="2"/>
  <c r="L441" i="2" s="1"/>
  <c r="K440" i="2"/>
  <c r="L440" i="2" s="1"/>
  <c r="L439" i="2"/>
  <c r="K439" i="2"/>
  <c r="L438" i="2"/>
  <c r="K438" i="2"/>
  <c r="L437" i="2"/>
  <c r="K437" i="2"/>
  <c r="K436" i="2"/>
  <c r="L436" i="2" s="1"/>
  <c r="K435" i="2"/>
  <c r="L435" i="2" s="1"/>
  <c r="K434" i="2"/>
  <c r="L434" i="2" s="1"/>
  <c r="L433" i="2"/>
  <c r="K433" i="2"/>
  <c r="K432" i="2"/>
  <c r="L432" i="2" s="1"/>
  <c r="L431" i="2"/>
  <c r="K431" i="2"/>
  <c r="K430" i="2"/>
  <c r="L430" i="2" s="1"/>
  <c r="K429" i="2"/>
  <c r="L429" i="2" s="1"/>
  <c r="K428" i="2"/>
  <c r="L428" i="2" s="1"/>
  <c r="L427" i="2"/>
  <c r="K427" i="2"/>
  <c r="K426" i="2"/>
  <c r="L426" i="2" s="1"/>
  <c r="L425" i="2"/>
  <c r="K425" i="2"/>
  <c r="K424" i="2"/>
  <c r="L424" i="2" s="1"/>
  <c r="K423" i="2"/>
  <c r="L423" i="2" s="1"/>
  <c r="K422" i="2"/>
  <c r="L422" i="2" s="1"/>
  <c r="L421" i="2"/>
  <c r="K421" i="2"/>
  <c r="K420" i="2"/>
  <c r="L420" i="2" s="1"/>
  <c r="L419" i="2"/>
  <c r="K419" i="2"/>
  <c r="K418" i="2"/>
  <c r="L418" i="2" s="1"/>
  <c r="K417" i="2"/>
  <c r="L417" i="2" s="1"/>
  <c r="K416" i="2"/>
  <c r="L416" i="2" s="1"/>
  <c r="L415" i="2"/>
  <c r="K415" i="2"/>
  <c r="L414" i="2"/>
  <c r="K414" i="2"/>
  <c r="L413" i="2"/>
  <c r="K413" i="2"/>
  <c r="K412" i="2"/>
  <c r="L412" i="2" s="1"/>
  <c r="K411" i="2"/>
  <c r="L411" i="2" s="1"/>
  <c r="K410" i="2"/>
  <c r="L410" i="2" s="1"/>
  <c r="L409" i="2"/>
  <c r="K409" i="2"/>
  <c r="K408" i="2"/>
  <c r="L408" i="2" s="1"/>
  <c r="L407" i="2"/>
  <c r="K407" i="2"/>
  <c r="K406" i="2"/>
  <c r="L406" i="2" s="1"/>
  <c r="K405" i="2"/>
  <c r="L405" i="2" s="1"/>
  <c r="K404" i="2"/>
  <c r="L404" i="2" s="1"/>
  <c r="L403" i="2"/>
  <c r="K403" i="2"/>
  <c r="K402" i="2"/>
  <c r="L402" i="2" s="1"/>
  <c r="L401" i="2"/>
  <c r="K401" i="2"/>
  <c r="K400" i="2"/>
  <c r="L400" i="2" s="1"/>
  <c r="K399" i="2"/>
  <c r="L399" i="2" s="1"/>
  <c r="K398" i="2"/>
  <c r="L398" i="2" s="1"/>
  <c r="L397" i="2"/>
  <c r="K397" i="2"/>
  <c r="K396" i="2"/>
  <c r="L396" i="2" s="1"/>
  <c r="L395" i="2"/>
  <c r="K395" i="2"/>
  <c r="K394" i="2"/>
  <c r="L394" i="2" s="1"/>
  <c r="K393" i="2"/>
  <c r="L393" i="2" s="1"/>
  <c r="K392" i="2"/>
  <c r="L392" i="2" s="1"/>
  <c r="L391" i="2"/>
  <c r="K391" i="2"/>
  <c r="L390" i="2"/>
  <c r="K390" i="2"/>
  <c r="L389" i="2"/>
  <c r="K389" i="2"/>
  <c r="K388" i="2"/>
  <c r="L388" i="2" s="1"/>
  <c r="K387" i="2"/>
  <c r="L387" i="2" s="1"/>
  <c r="K386" i="2"/>
  <c r="L386" i="2" s="1"/>
  <c r="L385" i="2"/>
  <c r="K385" i="2"/>
  <c r="K384" i="2"/>
  <c r="L384" i="2" s="1"/>
  <c r="L383" i="2"/>
  <c r="K383" i="2"/>
  <c r="K382" i="2"/>
  <c r="L382" i="2" s="1"/>
  <c r="K381" i="2"/>
  <c r="L381" i="2" s="1"/>
  <c r="K380" i="2"/>
  <c r="L380" i="2" s="1"/>
  <c r="L379" i="2"/>
  <c r="K379" i="2"/>
  <c r="K378" i="2"/>
  <c r="L378" i="2" s="1"/>
  <c r="L377" i="2"/>
  <c r="K377" i="2"/>
  <c r="K376" i="2"/>
  <c r="L376" i="2" s="1"/>
  <c r="K375" i="2"/>
  <c r="L375" i="2" s="1"/>
  <c r="K374" i="2"/>
  <c r="L374" i="2" s="1"/>
  <c r="K373" i="2"/>
  <c r="L373" i="2" s="1"/>
  <c r="K372" i="2"/>
  <c r="L372" i="2" s="1"/>
  <c r="L371" i="2"/>
  <c r="K371" i="2"/>
  <c r="K370" i="2"/>
  <c r="L370" i="2" s="1"/>
  <c r="K369" i="2"/>
  <c r="L369" i="2" s="1"/>
  <c r="K368" i="2"/>
  <c r="L368" i="2" s="1"/>
  <c r="L367" i="2"/>
  <c r="K367" i="2"/>
  <c r="L366" i="2"/>
  <c r="K366" i="2"/>
  <c r="L365" i="2"/>
  <c r="K365" i="2"/>
  <c r="K364" i="2"/>
  <c r="L364" i="2" s="1"/>
  <c r="K363" i="2"/>
  <c r="L363" i="2" s="1"/>
  <c r="K362" i="2"/>
  <c r="L362" i="2" s="1"/>
  <c r="L361" i="2"/>
  <c r="K361" i="2"/>
  <c r="K360" i="2"/>
  <c r="L360" i="2" s="1"/>
  <c r="L359" i="2"/>
  <c r="K359" i="2"/>
  <c r="K358" i="2"/>
  <c r="L358" i="2" s="1"/>
  <c r="K357" i="2"/>
  <c r="L357" i="2" s="1"/>
  <c r="K356" i="2"/>
  <c r="L356" i="2" s="1"/>
  <c r="L355" i="2"/>
  <c r="K355" i="2"/>
  <c r="K354" i="2"/>
  <c r="L354" i="2" s="1"/>
  <c r="L353" i="2"/>
  <c r="K353" i="2"/>
  <c r="K352" i="2"/>
  <c r="L352" i="2" s="1"/>
  <c r="K351" i="2"/>
  <c r="L351" i="2" s="1"/>
  <c r="K350" i="2"/>
  <c r="L350" i="2" s="1"/>
  <c r="L349" i="2"/>
  <c r="K349" i="2"/>
  <c r="K348" i="2"/>
  <c r="L348" i="2" s="1"/>
  <c r="L347" i="2"/>
  <c r="K347" i="2"/>
  <c r="K346" i="2"/>
  <c r="L346" i="2" s="1"/>
  <c r="K345" i="2"/>
  <c r="L345" i="2" s="1"/>
  <c r="K344" i="2"/>
  <c r="L344" i="2" s="1"/>
  <c r="L343" i="2"/>
  <c r="K343" i="2"/>
  <c r="L342" i="2"/>
  <c r="K342" i="2"/>
  <c r="L341" i="2"/>
  <c r="K341" i="2"/>
  <c r="K340" i="2"/>
  <c r="L340" i="2" s="1"/>
  <c r="K339" i="2"/>
  <c r="L339" i="2" s="1"/>
  <c r="K338" i="2"/>
  <c r="L338" i="2" s="1"/>
  <c r="L337" i="2"/>
  <c r="K337" i="2"/>
  <c r="K336" i="2"/>
  <c r="L336" i="2" s="1"/>
  <c r="L335" i="2"/>
  <c r="K335" i="2"/>
  <c r="K334" i="2"/>
  <c r="L334" i="2" s="1"/>
  <c r="K333" i="2"/>
  <c r="L333" i="2" s="1"/>
  <c r="K332" i="2"/>
  <c r="L332" i="2" s="1"/>
  <c r="L331" i="2"/>
  <c r="K331" i="2"/>
  <c r="K330" i="2"/>
  <c r="L330" i="2" s="1"/>
  <c r="L329" i="2"/>
  <c r="K329" i="2"/>
  <c r="K328" i="2"/>
  <c r="L328" i="2" s="1"/>
  <c r="K327" i="2"/>
  <c r="L327" i="2" s="1"/>
  <c r="K326" i="2"/>
  <c r="L326" i="2" s="1"/>
  <c r="L325" i="2"/>
  <c r="K325" i="2"/>
  <c r="K324" i="2"/>
  <c r="L324" i="2" s="1"/>
  <c r="L323" i="2"/>
  <c r="K323" i="2"/>
  <c r="K322" i="2"/>
  <c r="L322" i="2" s="1"/>
  <c r="K321" i="2"/>
  <c r="L321" i="2" s="1"/>
  <c r="K320" i="2"/>
  <c r="L320" i="2" s="1"/>
  <c r="L319" i="2"/>
  <c r="K319" i="2"/>
  <c r="L318" i="2"/>
  <c r="K318" i="2"/>
  <c r="L317" i="2"/>
  <c r="K317" i="2"/>
  <c r="K316" i="2"/>
  <c r="L316" i="2" s="1"/>
  <c r="K315" i="2"/>
  <c r="L315" i="2" s="1"/>
  <c r="K314" i="2"/>
  <c r="L314" i="2" s="1"/>
  <c r="L313" i="2"/>
  <c r="K313" i="2"/>
  <c r="K312" i="2"/>
  <c r="L312" i="2" s="1"/>
  <c r="L311" i="2"/>
  <c r="K311" i="2"/>
  <c r="K310" i="2"/>
  <c r="L310" i="2" s="1"/>
  <c r="K309" i="2"/>
  <c r="L309" i="2" s="1"/>
  <c r="K308" i="2"/>
  <c r="L308" i="2" s="1"/>
  <c r="L307" i="2"/>
  <c r="K307" i="2"/>
  <c r="K306" i="2"/>
  <c r="L306" i="2" s="1"/>
  <c r="L305" i="2"/>
  <c r="K305" i="2"/>
  <c r="K304" i="2"/>
  <c r="L304" i="2" s="1"/>
  <c r="K303" i="2"/>
  <c r="L303" i="2" s="1"/>
  <c r="K302" i="2"/>
  <c r="L302" i="2" s="1"/>
  <c r="L301" i="2"/>
  <c r="K301" i="2"/>
  <c r="K300" i="2"/>
  <c r="L300" i="2" s="1"/>
  <c r="L299" i="2"/>
  <c r="K299" i="2"/>
  <c r="K298" i="2"/>
  <c r="L298" i="2" s="1"/>
  <c r="K297" i="2"/>
  <c r="L297" i="2" s="1"/>
  <c r="K296" i="2"/>
  <c r="L296" i="2" s="1"/>
  <c r="L295" i="2"/>
  <c r="K295" i="2"/>
  <c r="L294" i="2"/>
  <c r="K294" i="2"/>
  <c r="L293" i="2"/>
  <c r="K293" i="2"/>
  <c r="K292" i="2"/>
  <c r="L292" i="2" s="1"/>
  <c r="K291" i="2"/>
  <c r="L291" i="2" s="1"/>
  <c r="K290" i="2"/>
  <c r="L290" i="2" s="1"/>
  <c r="L289" i="2"/>
  <c r="K289" i="2"/>
  <c r="K288" i="2"/>
  <c r="L288" i="2" s="1"/>
  <c r="L287" i="2"/>
  <c r="K287" i="2"/>
  <c r="K286" i="2"/>
  <c r="L286" i="2" s="1"/>
  <c r="K285" i="2"/>
  <c r="L285" i="2" s="1"/>
  <c r="K284" i="2"/>
  <c r="L284" i="2" s="1"/>
  <c r="L283" i="2"/>
  <c r="K283" i="2"/>
  <c r="K282" i="2"/>
  <c r="L282" i="2" s="1"/>
  <c r="L281" i="2"/>
  <c r="K281" i="2"/>
  <c r="K280" i="2"/>
  <c r="L280" i="2" s="1"/>
  <c r="K279" i="2"/>
  <c r="L279" i="2" s="1"/>
  <c r="L278" i="2"/>
  <c r="K278" i="2"/>
  <c r="L277" i="2"/>
  <c r="K277" i="2"/>
  <c r="L276" i="2"/>
  <c r="K276" i="2"/>
  <c r="L275" i="2"/>
  <c r="K275" i="2"/>
  <c r="K274" i="2"/>
  <c r="L274" i="2" s="1"/>
  <c r="K273" i="2"/>
  <c r="L273" i="2" s="1"/>
  <c r="L272" i="2"/>
  <c r="K272" i="2"/>
  <c r="L271" i="2"/>
  <c r="K271" i="2"/>
  <c r="L270" i="2"/>
  <c r="K270" i="2"/>
  <c r="L269" i="2"/>
  <c r="K269" i="2"/>
  <c r="K268" i="2"/>
  <c r="L268" i="2" s="1"/>
  <c r="K267" i="2"/>
  <c r="L267" i="2" s="1"/>
  <c r="K266" i="2"/>
  <c r="L266" i="2" s="1"/>
  <c r="L265" i="2"/>
  <c r="K265" i="2"/>
  <c r="L264" i="2"/>
  <c r="K264" i="2"/>
  <c r="L263" i="2"/>
  <c r="K263" i="2"/>
  <c r="K262" i="2"/>
  <c r="L262" i="2" s="1"/>
  <c r="K261" i="2"/>
  <c r="L261" i="2" s="1"/>
  <c r="K260" i="2"/>
  <c r="L260" i="2" s="1"/>
  <c r="K259" i="2"/>
  <c r="L259" i="2" s="1"/>
  <c r="L258" i="2"/>
  <c r="K258" i="2"/>
  <c r="L257" i="2"/>
  <c r="K257" i="2"/>
  <c r="K256" i="2"/>
  <c r="L256" i="2" s="1"/>
  <c r="K255" i="2"/>
  <c r="L255" i="2" s="1"/>
  <c r="L254" i="2"/>
  <c r="K254" i="2"/>
  <c r="K253" i="2"/>
  <c r="L253" i="2" s="1"/>
  <c r="K252" i="2"/>
  <c r="L252" i="2" s="1"/>
  <c r="L251" i="2"/>
  <c r="K251" i="2"/>
  <c r="K250" i="2"/>
  <c r="L250" i="2" s="1"/>
  <c r="K249" i="2"/>
  <c r="L249" i="2" s="1"/>
  <c r="L248" i="2"/>
  <c r="K248" i="2"/>
  <c r="L247" i="2"/>
  <c r="K247" i="2"/>
  <c r="K246" i="2"/>
  <c r="L246" i="2" s="1"/>
  <c r="L245" i="2"/>
  <c r="K245" i="2"/>
  <c r="K244" i="2"/>
  <c r="L244" i="2" s="1"/>
  <c r="K243" i="2"/>
  <c r="L243" i="2" s="1"/>
  <c r="L242" i="2"/>
  <c r="K242" i="2"/>
  <c r="L241" i="2"/>
  <c r="K241" i="2"/>
  <c r="L240" i="2"/>
  <c r="K240" i="2"/>
  <c r="L239" i="2"/>
  <c r="K239" i="2"/>
  <c r="K238" i="2"/>
  <c r="L238" i="2" s="1"/>
  <c r="K237" i="2"/>
  <c r="L237" i="2" s="1"/>
  <c r="L236" i="2"/>
  <c r="K236" i="2"/>
  <c r="L235" i="2"/>
  <c r="K235" i="2"/>
  <c r="L234" i="2"/>
  <c r="K234" i="2"/>
  <c r="L233" i="2"/>
  <c r="K233" i="2"/>
  <c r="K232" i="2"/>
  <c r="L232" i="2" s="1"/>
  <c r="K231" i="2"/>
  <c r="L231" i="2" s="1"/>
  <c r="K230" i="2"/>
  <c r="L230" i="2" s="1"/>
  <c r="L229" i="2"/>
  <c r="K229" i="2"/>
  <c r="L228" i="2"/>
  <c r="K228" i="2"/>
  <c r="L227" i="2"/>
  <c r="K227" i="2"/>
  <c r="K226" i="2"/>
  <c r="L226" i="2" s="1"/>
  <c r="K225" i="2"/>
  <c r="L225" i="2" s="1"/>
  <c r="K224" i="2"/>
  <c r="L224" i="2" s="1"/>
  <c r="K223" i="2"/>
  <c r="L223" i="2" s="1"/>
  <c r="L222" i="2"/>
  <c r="K222" i="2"/>
  <c r="L221" i="2"/>
  <c r="K221" i="2"/>
  <c r="K220" i="2"/>
  <c r="L220" i="2" s="1"/>
  <c r="K219" i="2"/>
  <c r="L219" i="2" s="1"/>
  <c r="L218" i="2"/>
  <c r="K218" i="2"/>
  <c r="K217" i="2"/>
  <c r="L217" i="2" s="1"/>
  <c r="K216" i="2"/>
  <c r="L216" i="2" s="1"/>
  <c r="L215" i="2"/>
  <c r="K215" i="2"/>
  <c r="K214" i="2"/>
  <c r="L214" i="2" s="1"/>
  <c r="K213" i="2"/>
  <c r="L213" i="2" s="1"/>
  <c r="L212" i="2"/>
  <c r="K212" i="2"/>
  <c r="L211" i="2"/>
  <c r="K211" i="2"/>
  <c r="K210" i="2"/>
  <c r="L210" i="2" s="1"/>
  <c r="L209" i="2"/>
  <c r="K209" i="2"/>
  <c r="K208" i="2"/>
  <c r="L208" i="2" s="1"/>
  <c r="K207" i="2"/>
  <c r="L207" i="2" s="1"/>
  <c r="L206" i="2"/>
  <c r="K206" i="2"/>
  <c r="L205" i="2"/>
  <c r="K205" i="2"/>
  <c r="L204" i="2"/>
  <c r="K204" i="2"/>
  <c r="L203" i="2"/>
  <c r="K203" i="2"/>
  <c r="K202" i="2"/>
  <c r="L202" i="2" s="1"/>
  <c r="K201" i="2"/>
  <c r="L201" i="2" s="1"/>
  <c r="L200" i="2"/>
  <c r="K200" i="2"/>
  <c r="L199" i="2"/>
  <c r="K199" i="2"/>
  <c r="L198" i="2"/>
  <c r="K198" i="2"/>
  <c r="L197" i="2"/>
  <c r="K197" i="2"/>
  <c r="K196" i="2"/>
  <c r="L196" i="2" s="1"/>
  <c r="K195" i="2"/>
  <c r="L195" i="2" s="1"/>
  <c r="K194" i="2"/>
  <c r="L194" i="2" s="1"/>
  <c r="L193" i="2"/>
  <c r="K193" i="2"/>
  <c r="L192" i="2"/>
  <c r="K192" i="2"/>
  <c r="L191" i="2"/>
  <c r="K191" i="2"/>
  <c r="K190" i="2"/>
  <c r="L190" i="2" s="1"/>
  <c r="K189" i="2"/>
  <c r="L189" i="2" s="1"/>
  <c r="K188" i="2"/>
  <c r="L188" i="2" s="1"/>
  <c r="K187" i="2"/>
  <c r="L187" i="2" s="1"/>
  <c r="L186" i="2"/>
  <c r="K186" i="2"/>
  <c r="L185" i="2"/>
  <c r="K185" i="2"/>
  <c r="K184" i="2"/>
  <c r="L184" i="2" s="1"/>
  <c r="K183" i="2"/>
  <c r="L183" i="2" s="1"/>
  <c r="L182" i="2"/>
  <c r="K182" i="2"/>
  <c r="K181" i="2"/>
  <c r="L181" i="2" s="1"/>
  <c r="K180" i="2"/>
  <c r="L180" i="2" s="1"/>
  <c r="L179" i="2"/>
  <c r="K179" i="2"/>
  <c r="K178" i="2"/>
  <c r="L178" i="2" s="1"/>
  <c r="K177" i="2"/>
  <c r="L177" i="2" s="1"/>
  <c r="L176" i="2"/>
  <c r="K176" i="2"/>
  <c r="L175" i="2"/>
  <c r="K175" i="2"/>
  <c r="K174" i="2"/>
  <c r="L174" i="2" s="1"/>
  <c r="L173" i="2"/>
  <c r="K173" i="2"/>
  <c r="K172" i="2"/>
  <c r="L172" i="2" s="1"/>
  <c r="K171" i="2"/>
  <c r="L171" i="2" s="1"/>
  <c r="L170" i="2"/>
  <c r="K170" i="2"/>
  <c r="L169" i="2"/>
  <c r="K169" i="2"/>
  <c r="L168" i="2"/>
  <c r="K168" i="2"/>
  <c r="L167" i="2"/>
  <c r="K167" i="2"/>
  <c r="K166" i="2"/>
  <c r="L166" i="2" s="1"/>
  <c r="K165" i="2"/>
  <c r="L165" i="2" s="1"/>
  <c r="L164" i="2"/>
  <c r="K164" i="2"/>
  <c r="L163" i="2"/>
  <c r="K163" i="2"/>
  <c r="L162" i="2"/>
  <c r="K162" i="2"/>
  <c r="L161" i="2"/>
  <c r="K161" i="2"/>
  <c r="K160" i="2"/>
  <c r="L160" i="2" s="1"/>
  <c r="K159" i="2"/>
  <c r="L159" i="2" s="1"/>
  <c r="K158" i="2"/>
  <c r="L158" i="2" s="1"/>
  <c r="L157" i="2"/>
  <c r="K157" i="2"/>
  <c r="L156" i="2"/>
  <c r="K156" i="2"/>
  <c r="L155" i="2"/>
  <c r="K155" i="2"/>
  <c r="K154" i="2"/>
  <c r="L154" i="2" s="1"/>
  <c r="K153" i="2"/>
  <c r="L153" i="2" s="1"/>
  <c r="L152" i="2"/>
  <c r="K152" i="2"/>
  <c r="K151" i="2"/>
  <c r="L151" i="2" s="1"/>
  <c r="K150" i="2"/>
  <c r="L150" i="2" s="1"/>
  <c r="L149" i="2"/>
  <c r="K149" i="2"/>
  <c r="K148" i="2"/>
  <c r="L148" i="2" s="1"/>
  <c r="L147" i="2"/>
  <c r="K147" i="2"/>
  <c r="K146" i="2"/>
  <c r="L146" i="2" s="1"/>
  <c r="K145" i="2"/>
  <c r="L145" i="2" s="1"/>
  <c r="L144" i="2"/>
  <c r="K144" i="2"/>
  <c r="L143" i="2"/>
  <c r="K143" i="2"/>
  <c r="K142" i="2"/>
  <c r="L142" i="2" s="1"/>
  <c r="K141" i="2"/>
  <c r="L141" i="2" s="1"/>
  <c r="K140" i="2"/>
  <c r="L140" i="2" s="1"/>
  <c r="L139" i="2"/>
  <c r="K139" i="2"/>
  <c r="K138" i="2"/>
  <c r="L138" i="2" s="1"/>
  <c r="L137" i="2"/>
  <c r="K137" i="2"/>
  <c r="K136" i="2"/>
  <c r="L136" i="2" s="1"/>
  <c r="L135" i="2"/>
  <c r="K135" i="2"/>
  <c r="L134" i="2"/>
  <c r="K134" i="2"/>
  <c r="K133" i="2"/>
  <c r="L133" i="2" s="1"/>
  <c r="K132" i="2"/>
  <c r="L132" i="2" s="1"/>
  <c r="L131" i="2"/>
  <c r="K131" i="2"/>
  <c r="L130" i="2"/>
  <c r="K130" i="2"/>
  <c r="L129" i="2"/>
  <c r="K129" i="2"/>
  <c r="L128" i="2"/>
  <c r="K128" i="2"/>
  <c r="K127" i="2"/>
  <c r="L127" i="2" s="1"/>
  <c r="K126" i="2"/>
  <c r="L126" i="2" s="1"/>
  <c r="L125" i="2"/>
  <c r="K125" i="2"/>
  <c r="K124" i="2"/>
  <c r="L124" i="2" s="1"/>
  <c r="K123" i="2"/>
  <c r="L123" i="2" s="1"/>
  <c r="K122" i="2"/>
  <c r="L122" i="2" s="1"/>
  <c r="K121" i="2"/>
  <c r="L121" i="2" s="1"/>
  <c r="L120" i="2"/>
  <c r="K120" i="2"/>
  <c r="L119" i="2"/>
  <c r="K119" i="2"/>
  <c r="K118" i="2"/>
  <c r="L118" i="2" s="1"/>
  <c r="L117" i="2"/>
  <c r="K117" i="2"/>
  <c r="L116" i="2"/>
  <c r="K116" i="2"/>
  <c r="L115" i="2"/>
  <c r="K115" i="2"/>
  <c r="K114" i="2"/>
  <c r="L114" i="2" s="1"/>
  <c r="L113" i="2"/>
  <c r="K113" i="2"/>
  <c r="K112" i="2"/>
  <c r="L112" i="2" s="1"/>
  <c r="K111" i="2"/>
  <c r="L111" i="2" s="1"/>
  <c r="K110" i="2"/>
  <c r="L110" i="2" s="1"/>
  <c r="K109" i="2"/>
  <c r="L109" i="2" s="1"/>
  <c r="K108" i="2"/>
  <c r="L108" i="2" s="1"/>
  <c r="L107" i="2"/>
  <c r="K107" i="2"/>
  <c r="K106" i="2"/>
  <c r="L106" i="2" s="1"/>
  <c r="L105" i="2"/>
  <c r="K105" i="2"/>
  <c r="L104" i="2"/>
  <c r="K104" i="2"/>
  <c r="L103" i="2"/>
  <c r="K103" i="2"/>
  <c r="L102" i="2"/>
  <c r="K102" i="2"/>
  <c r="L101" i="2"/>
  <c r="K101" i="2"/>
  <c r="K100" i="2"/>
  <c r="L100" i="2" s="1"/>
  <c r="K99" i="2"/>
  <c r="L99" i="2" s="1"/>
  <c r="K98" i="2"/>
  <c r="L98" i="2" s="1"/>
  <c r="K97" i="2"/>
  <c r="L97" i="2" s="1"/>
  <c r="K96" i="2"/>
  <c r="L96" i="2" s="1"/>
  <c r="L95" i="2"/>
  <c r="K95" i="2"/>
  <c r="K94" i="2"/>
  <c r="L94" i="2" s="1"/>
  <c r="K93" i="2"/>
  <c r="L93" i="2" s="1"/>
  <c r="L92" i="2"/>
  <c r="K92" i="2"/>
  <c r="L91" i="2"/>
  <c r="K91" i="2"/>
  <c r="L90" i="2"/>
  <c r="K90" i="2"/>
  <c r="L89" i="2"/>
  <c r="K89" i="2"/>
  <c r="K88" i="2"/>
  <c r="L88" i="2" s="1"/>
  <c r="L87" i="2"/>
  <c r="K87" i="2"/>
  <c r="K86" i="2"/>
  <c r="L86" i="2" s="1"/>
  <c r="K85" i="2"/>
  <c r="L85" i="2" s="1"/>
  <c r="K84" i="2"/>
  <c r="L84" i="2" s="1"/>
  <c r="L83" i="2"/>
  <c r="K83" i="2"/>
  <c r="K82" i="2"/>
  <c r="L82" i="2" s="1"/>
  <c r="K81" i="2"/>
  <c r="L81" i="2" s="1"/>
  <c r="K80" i="2"/>
  <c r="L80" i="2" s="1"/>
  <c r="L79" i="2"/>
  <c r="K79" i="2"/>
  <c r="L78" i="2"/>
  <c r="K78" i="2"/>
  <c r="L77" i="2"/>
  <c r="K77" i="2"/>
  <c r="K76" i="2"/>
  <c r="L76" i="2" s="1"/>
  <c r="K75" i="2"/>
  <c r="L75" i="2" s="1"/>
  <c r="L74" i="2"/>
  <c r="K74" i="2"/>
  <c r="K73" i="2"/>
  <c r="L73" i="2" s="1"/>
  <c r="K72" i="2"/>
  <c r="L72" i="2" s="1"/>
  <c r="L71" i="2"/>
  <c r="K71" i="2"/>
  <c r="K70" i="2"/>
  <c r="L70" i="2" s="1"/>
  <c r="L69" i="2"/>
  <c r="K69" i="2"/>
  <c r="K68" i="2"/>
  <c r="L68" i="2" s="1"/>
  <c r="K67" i="2"/>
  <c r="L67" i="2" s="1"/>
  <c r="L66" i="2"/>
  <c r="K66" i="2"/>
  <c r="L65" i="2"/>
  <c r="K65" i="2"/>
  <c r="K64" i="2"/>
  <c r="L64" i="2" s="1"/>
  <c r="K63" i="2"/>
  <c r="L63" i="2" s="1"/>
  <c r="K62" i="2"/>
  <c r="L62" i="2" s="1"/>
  <c r="L61" i="2"/>
  <c r="K61" i="2"/>
  <c r="K60" i="2"/>
  <c r="L60" i="2" s="1"/>
  <c r="L59" i="2"/>
  <c r="K59" i="2"/>
  <c r="K58" i="2"/>
  <c r="L58" i="2" s="1"/>
  <c r="L57" i="2"/>
  <c r="K57" i="2"/>
  <c r="L56" i="2"/>
  <c r="K56" i="2"/>
  <c r="K55" i="2"/>
  <c r="L55" i="2" s="1"/>
  <c r="K54" i="2"/>
  <c r="L54" i="2" s="1"/>
  <c r="L53" i="2"/>
  <c r="K53" i="2"/>
  <c r="K52" i="2"/>
  <c r="L52" i="2" s="1"/>
  <c r="K51" i="2"/>
  <c r="L51" i="2" s="1"/>
  <c r="K50" i="2"/>
  <c r="L50" i="2" s="1"/>
  <c r="K49" i="2"/>
  <c r="L49" i="2" s="1"/>
  <c r="L48" i="2"/>
  <c r="K48" i="2"/>
  <c r="L47" i="2"/>
  <c r="K47" i="2"/>
  <c r="K46" i="2"/>
  <c r="L46" i="2" s="1"/>
  <c r="L45" i="2"/>
  <c r="K45" i="2"/>
  <c r="L44" i="2"/>
  <c r="K44" i="2"/>
  <c r="L43" i="2"/>
  <c r="K43" i="2"/>
  <c r="K42" i="2"/>
  <c r="L42" i="2" s="1"/>
  <c r="L41" i="2"/>
  <c r="K41" i="2"/>
  <c r="K40" i="2"/>
  <c r="L40" i="2" s="1"/>
  <c r="K39" i="2"/>
  <c r="L39" i="2" s="1"/>
  <c r="K38" i="2"/>
  <c r="L38" i="2" s="1"/>
  <c r="K37" i="2"/>
  <c r="L37" i="2" s="1"/>
  <c r="K36" i="2"/>
  <c r="L36" i="2" s="1"/>
  <c r="L35" i="2"/>
  <c r="K35" i="2"/>
  <c r="K34" i="2"/>
  <c r="L34" i="2" s="1"/>
  <c r="L33" i="2"/>
  <c r="K33" i="2"/>
  <c r="L32" i="2"/>
  <c r="K32" i="2"/>
  <c r="L31" i="2"/>
  <c r="K31" i="2"/>
  <c r="L30" i="2"/>
  <c r="K30" i="2"/>
  <c r="L29" i="2"/>
  <c r="K29" i="2"/>
  <c r="K28" i="2"/>
  <c r="L28" i="2" s="1"/>
  <c r="K27" i="2"/>
  <c r="L27" i="2" s="1"/>
  <c r="K26" i="2"/>
  <c r="L26" i="2" s="1"/>
  <c r="K25" i="2"/>
  <c r="L25" i="2" s="1"/>
  <c r="K24" i="2"/>
  <c r="L24" i="2" s="1"/>
  <c r="L23" i="2"/>
  <c r="K23" i="2"/>
  <c r="K22" i="2"/>
  <c r="L22" i="2" s="1"/>
  <c r="K21" i="2"/>
  <c r="L21" i="2" s="1"/>
  <c r="L20" i="2"/>
  <c r="K20" i="2"/>
  <c r="L19" i="2"/>
  <c r="K19" i="2"/>
  <c r="L18" i="2"/>
  <c r="K18" i="2"/>
  <c r="L17" i="2"/>
  <c r="K17" i="2"/>
  <c r="K16" i="2"/>
  <c r="L16" i="2" s="1"/>
  <c r="L15" i="2"/>
  <c r="K15" i="2"/>
  <c r="K14" i="2"/>
  <c r="L14" i="2" s="1"/>
  <c r="K13" i="2"/>
  <c r="L13" i="2" s="1"/>
  <c r="K12" i="2"/>
  <c r="L12" i="2" s="1"/>
  <c r="L11" i="2"/>
  <c r="K11" i="2"/>
  <c r="K10" i="2"/>
  <c r="L10" i="2" s="1"/>
  <c r="K9" i="2"/>
  <c r="L9" i="2" s="1"/>
  <c r="K8" i="2"/>
  <c r="L8" i="2" s="1"/>
  <c r="L7" i="2"/>
  <c r="K7" i="2"/>
  <c r="L6" i="2"/>
  <c r="K6" i="2"/>
</calcChain>
</file>

<file path=xl/sharedStrings.xml><?xml version="1.0" encoding="utf-8"?>
<sst xmlns="http://schemas.openxmlformats.org/spreadsheetml/2006/main" count="19563" uniqueCount="160">
  <si>
    <t>Interactive Excel Dashboard</t>
  </si>
  <si>
    <r>
      <rPr>
        <sz val="16"/>
        <color theme="1"/>
        <rFont val="Calibri"/>
      </rPr>
      <t>Get 10%</t>
    </r>
    <r>
      <rPr>
        <b/>
        <sz val="16"/>
        <color theme="1"/>
        <rFont val="Calibri"/>
      </rPr>
      <t xml:space="preserve"> OFF</t>
    </r>
    <r>
      <rPr>
        <sz val="16"/>
        <color theme="1"/>
        <rFont val="Calibri"/>
      </rPr>
      <t xml:space="preserve"> our Excel for Business &amp; Finance Course using coupon code </t>
    </r>
    <r>
      <rPr>
        <b/>
        <sz val="16"/>
        <color theme="1"/>
        <rFont val="Calibri"/>
      </rPr>
      <t>EMAIL10</t>
    </r>
  </si>
  <si>
    <t>Get Our Excel for Business &amp; Finance Course</t>
  </si>
  <si>
    <t>Made by Kenji Explains / Career Principles</t>
  </si>
  <si>
    <t>Note</t>
  </si>
  <si>
    <t>All content is copyright material of Kenji Explains / Career Principles</t>
  </si>
  <si>
    <t>This Excel model may not be reproduced or distributed by any means, including printing, 
screencapturing, or any other method without the prior permission of the publisher.</t>
  </si>
  <si>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</si>
  <si>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</si>
  <si>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</si>
  <si>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</si>
  <si>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</si>
  <si>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</si>
  <si>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</si>
  <si>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</si>
  <si>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</si>
  <si>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</si>
  <si>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</si>
  <si>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</si>
  <si>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</si>
  <si>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</si>
  <si>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</si>
  <si>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</si>
  <si>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</si>
  <si>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</si>
  <si>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</si>
  <si>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</si>
  <si>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</si>
  <si>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</si>
  <si>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</si>
  <si>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</si>
  <si>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</si>
  <si>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</si>
  <si>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</si>
  <si>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</si>
  <si>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</si>
  <si>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</si>
  <si>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</si>
  <si>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</si>
  <si>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</si>
  <si>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</si>
  <si>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</si>
  <si>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</si>
  <si>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</si>
  <si>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</si>
  <si>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</si>
  <si>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</si>
  <si>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</si>
  <si>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</si>
  <si>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</si>
  <si>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</si>
  <si>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</si>
  <si>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</si>
  <si>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</si>
  <si>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</si>
  <si>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</si>
  <si>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</si>
  <si>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</si>
  <si>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</si>
  <si>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</si>
  <si>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</si>
  <si>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</si>
  <si>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</si>
  <si>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</si>
  <si>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</si>
  <si>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</si>
  <si>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</si>
  <si>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</si>
  <si>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</si>
  <si>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</si>
  <si>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</si>
  <si>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</si>
  <si>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</si>
  <si>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</si>
  <si>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</si>
  <si>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</si>
  <si>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</si>
  <si>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</si>
  <si>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</si>
  <si>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</si>
  <si>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</si>
  <si>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</si>
  <si>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</si>
  <si>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</si>
  <si>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</si>
  <si>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</si>
  <si>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</si>
  <si>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</si>
  <si>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</si>
  <si>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</si>
  <si>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</si>
  <si>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</si>
  <si>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</si>
  <si>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</si>
  <si>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</si>
  <si>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</si>
  <si>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</si>
  <si>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</si>
  <si>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</si>
  <si>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</si>
  <si>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</si>
  <si>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</si>
  <si>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</si>
  <si>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</si>
  <si>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</si>
  <si>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</si>
  <si>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</si>
  <si>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</si>
  <si>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</si>
  <si>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</si>
  <si>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</si>
  <si>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</si>
  <si>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</si>
  <si>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</si>
  <si>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</si>
  <si>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</si>
  <si>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</si>
  <si>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</si>
  <si>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</si>
  <si>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</si>
  <si>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</si>
  <si>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</si>
  <si>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</si>
  <si>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</si>
  <si>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</si>
  <si>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</si>
  <si>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</si>
  <si>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</si>
  <si>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</si>
  <si>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</si>
  <si>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</si>
  <si>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</si>
  <si>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</si>
  <si>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</si>
  <si>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</si>
  <si>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</si>
  <si>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</si>
  <si>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</si>
  <si>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American Retailers</t>
  </si>
  <si>
    <t>Sum of Total Sales</t>
  </si>
  <si>
    <t>Sum of Units Sold</t>
  </si>
  <si>
    <t>Sum of Operating Profit</t>
  </si>
  <si>
    <t>Average of Operating Margin</t>
  </si>
  <si>
    <t>Total Units Sold</t>
  </si>
  <si>
    <t>Total Operating Profit</t>
  </si>
  <si>
    <t>Average Operating Profit</t>
  </si>
  <si>
    <t>Row Labels</t>
  </si>
  <si>
    <t>Grand Total</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</si>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</sst>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6" formatCode="&quot;$&quot;#,##0_);[Red]\(&quot;$&quot;#,##0\)"/>
    <numFmt numFmtId="8" formatCode="&quot;$&quot;#,##0.00_);[Red]\(&quot;$&quot;#,##0.00\)"/>
    <numFmt numFmtId="164" formatCode="&quot;$&quot;#,##0.0_);[Red]\(&quot;$&quot;#,##0.0\)"/>
    <numFmt numFmtId="165" formatCode="&quot;$&quot;#,##0"/>
    <numFmt numFmtId="166" formatCode="_-* #,##0_-;\-* #,##0_-;_-* &quot;-&quot;??_-;_-@"/>
    <numFmt numFmtId="167" formatCode="0.0%"/>
  </numFmts>
  <fonts count="23">
    <font>
      <sz val="11"/>
      <color theme="1"/>
      <name val="Calibri"/>
      <scheme val="minor"/>
    </font>
    <font>
      <sz val="11"/>
      <color theme="1"/>
      <name val="Calibri"/>
      <family val="2"/>
      <scheme val="minor"/>
    </font>
    <font>
      <sz val="11"/>
      <color theme="1"/>
      <name val="Calibri"/>
    </font>
    <font>
      <b/>
      <sz val="50"/>
      <color theme="1"/>
      <name val="Calibri"/>
    </font>
    <font>
      <sz val="12"/>
      <color theme="1"/>
      <name val="Calibri"/>
    </font>
    <font>
      <sz val="16"/>
      <color theme="1"/>
      <name val="Calibri"/>
    </font>
    <font>
      <i/>
      <u/>
      <sz val="14"/>
      <color rgb="FF1155CC"/>
      <name val="Calibri"/>
    </font>
    <font>
      <b/>
      <sz val="11"/>
      <color theme="1"/>
      <name val="Calibri"/>
    </font>
    <font>
      <sz val="11"/>
      <color theme="1"/>
      <name val="Calibri"/>
      <scheme val="minor"/>
    </font>
    <font>
      <b/>
      <sz val="18"/>
      <color rgb="FF2A3E68"/>
      <name val="Calibri"/>
    </font>
    <font>
      <b/>
      <sz val="12"/>
      <color rgb="FF2A3E68"/>
      <name val="Calibri"/>
    </font>
    <font>
      <sz val="11"/>
      <color theme="0"/>
      <name val="Calibri"/>
    </font>
    <font>
      <b/>
      <sz val="39"/>
      <color theme="0"/>
      <name val="Calibri"/>
    </font>
    <font>
      <sz val="11"/>
      <name val="Calibri"/>
    </font>
    <font>
      <b/>
      <sz val="36"/>
      <color theme="0"/>
      <name val="Calibri"/>
    </font>
    <font>
      <b/>
      <sz val="14"/>
      <color theme="0"/>
      <name val="Calibri"/>
    </font>
    <font>
      <sz val="14"/>
      <color theme="0"/>
      <name val="Calibri"/>
    </font>
    <font>
      <sz val="18"/>
      <color theme="0"/>
      <name val="Calibri"/>
    </font>
    <font>
      <b/>
      <sz val="20"/>
      <color theme="0"/>
      <name val="Calibri"/>
    </font>
    <font>
      <b/>
      <sz val="18"/>
      <color theme="0"/>
      <name val="Calibri"/>
    </font>
    <font>
      <b/>
      <sz val="16"/>
      <color theme="1"/>
      <name val="Calibri"/>
    </font>
    <font>
      <u/>
      <sz val="11"/>
      <color theme="10"/>
      <name val="Calibri"/>
      <scheme val="minor"/>
    </font>
    <font>
      <u/>
      <sz val="20"/>
      <color theme="10"/>
      <name val="Calibri"/>
      <family val="2"/>
      <scheme val="minor"/>
    </font>
  </fonts>
  <fills count="6">
    <fill>
      <patternFill patternType="none"/>
    </fill>
    <fill>
      <patternFill patternType="gray125"/>
    </fill>
    <fill>
      <patternFill patternType="solid">
        <fgColor rgb="FFD9E2F3"/>
        <bgColor rgb="FFD9E2F3"/>
      </patternFill>
    </fill>
    <fill>
      <patternFill patternType="solid">
        <fgColor rgb="FFFEF2CB"/>
        <bgColor rgb="FFFEF2CB"/>
      </patternFill>
    </fill>
    <fill>
      <patternFill patternType="solid">
        <fgColor rgb="FF2A3E68"/>
        <bgColor rgb="FF2A3E68"/>
      </patternFill>
    </fill>
    <fill>
      <patternFill patternType="solid">
        <fgColor theme="0"/>
        <bgColor theme="0"/>
      </patternFill>
    </fill>
  </fills>
  <borders count="20">
    <border>
      <left/>
      <right/>
      <top/>
      <bottom/>
      <diagonal/>
    </border>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style="thin">
        <color theme="1"/>
      </right>
      <top style="thin">
        <color theme="1"/>
      </top>
      <bottom style="thin">
        <color theme="1"/>
      </bottom>
      <diagonal/>
    </border>
    <border>
      <left/>
      <right/>
      <top/>
      <bottom style="thin">
        <color theme="1"/>
      </bottom>
      <diagonal/>
    </border>
    <border>
      <left style="thin">
        <color theme="1"/>
      </left>
      <right/>
      <top/>
      <bottom style="thin">
        <color theme="1"/>
      </bottom>
      <diagonal/>
    </border>
    <border>
      <left/>
      <right style="thin">
        <color theme="1"/>
      </right>
      <top/>
      <bottom style="thin">
        <color theme="1"/>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0" fontId="21" fillId="0" borderId="0" applyNumberFormat="0" applyFill="0" applyBorder="0" applyAlignment="0" applyProtection="0"/>
  </cellStyleXfs>
  <cellXfs count="65">
    <xf numFmtId="0" fontId="0" fillId="0" borderId="0" xfId="0"/>
    <xf numFmtId="0" fontId="2" fillId="2" borderId="1" xfId="0" applyFont="1" applyFill="1" applyBorder="1"/>
    <xf numFmtId="0" fontId="2" fillId="0" borderId="2" xfId="0" applyFont="1" applyBorder="1"/>
    <xf numFmtId="0" fontId="3" fillId="0" borderId="3" xfId="0" applyFont="1" applyBorder="1" applyAlignment="1">
      <alignment horizontal="center" vertical="center"/>
    </xf>
    <xf numFmtId="0" fontId="2" fillId="0" borderId="4" xfId="0" applyFont="1" applyBorder="1"/>
    <xf numFmtId="0" fontId="2" fillId="0" borderId="5" xfId="0" applyFont="1" applyBorder="1"/>
    <xf numFmtId="0" fontId="3" fillId="0" borderId="0" xfId="0" applyFont="1" applyAlignment="1">
      <alignment horizontal="center" vertical="center"/>
    </xf>
    <xf numFmtId="0" fontId="2" fillId="0" borderId="6" xfId="0" applyFont="1" applyBorder="1"/>
    <xf numFmtId="0" fontId="4" fillId="2" borderId="1" xfId="0" applyFont="1" applyFill="1" applyBorder="1"/>
    <xf numFmtId="0" fontId="4" fillId="0" borderId="5" xfId="0" applyFont="1" applyBorder="1"/>
    <xf numFmtId="0" fontId="5" fillId="0" borderId="0" xfId="0" applyFont="1"/>
    <xf numFmtId="0" fontId="4" fillId="0" borderId="6" xfId="0" applyFont="1" applyBorder="1"/>
    <xf numFmtId="0" fontId="2" fillId="2" borderId="1" xfId="0" applyFont="1" applyFill="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6" fillId="0" borderId="0" xfId="0" applyFont="1"/>
    <xf numFmtId="0" fontId="7" fillId="0" borderId="8" xfId="0" applyFont="1" applyBorder="1"/>
    <xf numFmtId="0" fontId="8" fillId="0" borderId="0" xfId="0" applyFont="1"/>
    <xf numFmtId="0" fontId="2" fillId="0" borderId="0" xfId="0" applyFont="1" applyAlignment="1">
      <alignment vertical="top" wrapText="1"/>
    </xf>
    <xf numFmtId="0" fontId="2" fillId="0" borderId="9" xfId="0" applyFont="1" applyBorder="1"/>
    <xf numFmtId="0" fontId="2" fillId="0" borderId="8" xfId="0" applyFont="1" applyBorder="1"/>
    <xf numFmtId="0" fontId="2" fillId="0" borderId="10" xfId="0" applyFont="1" applyBorder="1"/>
    <xf numFmtId="0" fontId="2" fillId="0" borderId="0" xfId="0" applyFont="1"/>
    <xf numFmtId="0" fontId="9" fillId="0" borderId="11" xfId="0" applyFont="1" applyBorder="1"/>
    <xf numFmtId="0" fontId="2" fillId="0" borderId="11" xfId="0" applyFont="1" applyBorder="1"/>
    <xf numFmtId="0" fontId="10" fillId="0" borderId="0" xfId="0" applyFont="1"/>
    <xf numFmtId="0" fontId="11" fillId="4" borderId="1" xfId="0" applyFont="1" applyFill="1" applyBorder="1" applyAlignment="1">
      <alignment horizontal="center"/>
    </xf>
    <xf numFmtId="0" fontId="2" fillId="0" borderId="0" xfId="0" applyFont="1" applyAlignment="1">
      <alignment horizontal="center"/>
    </xf>
    <xf numFmtId="14" fontId="2" fillId="0" borderId="0" xfId="0" applyNumberFormat="1" applyFont="1" applyAlignment="1">
      <alignment horizontal="center"/>
    </xf>
    <xf numFmtId="8" fontId="2" fillId="0" borderId="0" xfId="0" applyNumberFormat="1" applyFont="1" applyAlignment="1">
      <alignment horizontal="center"/>
    </xf>
    <xf numFmtId="3" fontId="2" fillId="0" borderId="0" xfId="0" applyNumberFormat="1" applyFont="1" applyAlignment="1">
      <alignment horizontal="center"/>
    </xf>
    <xf numFmtId="6" fontId="2" fillId="0" borderId="0" xfId="0" applyNumberFormat="1" applyFont="1" applyAlignment="1">
      <alignment horizontal="center"/>
    </xf>
    <xf numFmtId="9" fontId="2" fillId="0" borderId="0" xfId="0" applyNumberFormat="1" applyFont="1" applyAlignment="1">
      <alignment horizontal="center"/>
    </xf>
    <xf numFmtId="3" fontId="2" fillId="0" borderId="0" xfId="0" applyNumberFormat="1" applyFont="1"/>
    <xf numFmtId="9" fontId="2" fillId="0" borderId="0" xfId="0" applyNumberFormat="1" applyFont="1"/>
    <xf numFmtId="8" fontId="2" fillId="0" borderId="0" xfId="0" applyNumberFormat="1" applyFont="1"/>
    <xf numFmtId="10" fontId="2" fillId="0" borderId="0" xfId="0" applyNumberFormat="1" applyFont="1"/>
    <xf numFmtId="14" fontId="2" fillId="0" borderId="0" xfId="0" applyNumberFormat="1" applyFont="1"/>
    <xf numFmtId="164" fontId="2" fillId="0" borderId="0" xfId="0" applyNumberFormat="1" applyFont="1"/>
    <xf numFmtId="0" fontId="11" fillId="4" borderId="1" xfId="0" applyFont="1" applyFill="1" applyBorder="1"/>
    <xf numFmtId="0" fontId="14" fillId="4" borderId="1" xfId="0" applyFont="1" applyFill="1" applyBorder="1" applyAlignment="1">
      <alignment vertical="center"/>
    </xf>
    <xf numFmtId="0" fontId="15" fillId="4" borderId="1" xfId="0" applyFont="1" applyFill="1" applyBorder="1"/>
    <xf numFmtId="0" fontId="16" fillId="4" borderId="1" xfId="0" applyFont="1" applyFill="1" applyBorder="1"/>
    <xf numFmtId="0" fontId="17" fillId="4" borderId="1" xfId="0" applyFont="1" applyFill="1" applyBorder="1" applyAlignment="1">
      <alignment vertical="top"/>
    </xf>
    <xf numFmtId="165" fontId="19" fillId="4" borderId="1" xfId="0" applyNumberFormat="1" applyFont="1" applyFill="1" applyBorder="1" applyAlignment="1">
      <alignment vertical="top"/>
    </xf>
    <xf numFmtId="0" fontId="2" fillId="4" borderId="1" xfId="0" applyFont="1" applyFill="1" applyBorder="1"/>
    <xf numFmtId="0" fontId="2" fillId="5" borderId="1" xfId="0" applyFont="1" applyFill="1" applyBorder="1"/>
    <xf numFmtId="0" fontId="22" fillId="3" borderId="7" xfId="1" applyFont="1" applyFill="1" applyBorder="1" applyAlignment="1">
      <alignment horizontal="center" vertical="center"/>
    </xf>
    <xf numFmtId="0" fontId="0" fillId="0" borderId="0" xfId="0" pivotButton="1"/>
    <xf numFmtId="0" fontId="0" fillId="0" borderId="0" xfId="0" applyAlignment="1">
      <alignment horizontal="left"/>
    </xf>
    <xf numFmtId="165" fontId="0" fillId="0" borderId="0" xfId="0" applyNumberFormat="1"/>
    <xf numFmtId="0" fontId="15" fillId="4" borderId="15" xfId="0" applyFont="1" applyFill="1" applyBorder="1" applyAlignment="1">
      <alignment horizontal="center"/>
    </xf>
    <xf numFmtId="0" fontId="13" fillId="0" borderId="16" xfId="0" applyFont="1" applyBorder="1"/>
    <xf numFmtId="167" fontId="18" fillId="4" borderId="15" xfId="0" applyNumberFormat="1" applyFont="1" applyFill="1" applyBorder="1" applyAlignment="1">
      <alignment horizontal="center" vertical="top"/>
    </xf>
    <xf numFmtId="0" fontId="12" fillId="4" borderId="12" xfId="0" applyFont="1" applyFill="1" applyBorder="1" applyAlignment="1">
      <alignment horizontal="center" vertical="center"/>
    </xf>
    <xf numFmtId="0" fontId="13" fillId="0" borderId="13" xfId="0" applyFont="1" applyBorder="1"/>
    <xf numFmtId="0" fontId="13" fillId="0" borderId="14" xfId="0" applyFont="1" applyBorder="1"/>
    <xf numFmtId="0" fontId="13" fillId="0" borderId="17" xfId="0" applyFont="1" applyBorder="1"/>
    <xf numFmtId="0" fontId="13" fillId="0" borderId="18" xfId="0" applyFont="1" applyBorder="1"/>
    <xf numFmtId="0" fontId="13" fillId="0" borderId="19" xfId="0" applyFont="1" applyBorder="1"/>
    <xf numFmtId="165" fontId="18" fillId="4" borderId="15" xfId="0" applyNumberFormat="1" applyFont="1" applyFill="1" applyBorder="1" applyAlignment="1">
      <alignment horizontal="center" vertical="top"/>
    </xf>
    <xf numFmtId="166" fontId="18" fillId="4" borderId="15" xfId="0" applyNumberFormat="1" applyFont="1" applyFill="1" applyBorder="1" applyAlignment="1">
      <alignment horizontal="center" vertical="top"/>
    </xf>
    <xf numFmtId="0" fontId="0" fillId="0" borderId="0" xfId="0" applyNumberFormat="1"/>
    <xf numFmtId="3" fontId="0" fillId="0" borderId="0" xfId="0" applyNumberFormat="1"/>
    <xf numFmtId="0" fontId="1" fillId="0" borderId="0" xfId="0" applyFont="1"/>
  </cellXfs>
  <cellStyles count="2">
    <cellStyle name="Hyperlink" xfId="1" builtinId="8"/>
    <cellStyle name="Normal" xfId="0" builtinId="0"/>
  </cellStyles>
  <dxfs count="74">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font>
        <b/>
        <sz val="11"/>
        <color theme="1"/>
      </font>
    </dxf>
    <dxf>
      <fill>
        <patternFill patternType="solid">
          <fgColor theme="0"/>
          <bgColor theme="0"/>
        </patternFill>
      </fill>
      <border diagonalUp="0" diagonalDown="0">
        <left/>
        <right/>
        <top/>
        <bottom/>
        <vertical/>
        <horizontal/>
      </border>
    </dxf>
    <dxf>
      <font>
        <b/>
        <sz val="11"/>
        <color theme="1"/>
      </font>
    </dxf>
    <dxf>
      <fill>
        <patternFill patternType="solid">
          <fgColor theme="0"/>
          <bgColor theme="0"/>
        </patternFill>
      </fill>
      <border diagonalUp="0" diagonalDown="0">
        <left/>
        <right/>
        <top/>
        <bottom/>
        <vertical/>
        <horizontal/>
      </border>
    </dxf>
    <dxf>
      <font>
        <b/>
        <sz val="11"/>
        <color theme="1"/>
      </font>
    </dxf>
    <dxf>
      <fill>
        <patternFill patternType="solid">
          <fgColor theme="0"/>
          <bgColor theme="0"/>
        </patternFill>
      </fill>
      <border diagonalUp="0" diagonalDown="0">
        <left/>
        <right/>
        <top/>
        <bottom/>
        <vertical/>
        <horizontal/>
      </border>
    </dxf>
    <dxf>
      <numFmt numFmtId="165" formatCode="&quot;$&quot;#,##0"/>
    </dxf>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none"/>
      </font>
      <fill>
        <patternFill patternType="solid">
          <fgColor rgb="FF2A3E68"/>
          <bgColor rgb="FF2A3E68"/>
        </patternFill>
      </fill>
      <alignment horizontal="center" vertical="bottom"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9" defaultTableStyle="TableStyleMedium2" defaultPivotStyle="PivotStyleLight16">
    <tableStyle name="Slicer Style 1" pivot="0" table="0" count="1" xr9:uid="{475C0B3E-E79D-4B71-82D4-9507BD66241C}"/>
    <tableStyle name="Slicer Style 2" pivot="0" table="0" count="1" xr9:uid="{DFCE7FB4-1A34-4813-9105-3917C20AD611}"/>
    <tableStyle name="Timeline Style 1" pivot="0" table="0" count="8" xr9:uid="{E6843AA6-9646-4E24-9073-DA05DF9A3868}">
      <tableStyleElement type="wholeTable" dxfId="73"/>
      <tableStyleElement type="headerRow" dxfId="72"/>
    </tableStyle>
    <tableStyle name="Timeline Style 2" pivot="0" table="0" count="8" xr9:uid="{89F5D76A-CF10-4333-A38A-FB9988F904D2}">
      <tableStyleElement type="wholeTable" dxfId="71"/>
      <tableStyleElement type="headerRow" dxfId="70"/>
    </tableStyle>
    <tableStyle name="Timeline Style 3" pivot="0" table="0" count="8" xr9:uid="{7DDF3705-F021-4648-A945-94177F470562}">
      <tableStyleElement type="wholeTable" dxfId="69"/>
      <tableStyleElement type="headerRow" dxfId="68"/>
    </tableStyle>
    <tableStyle name="Timeline Style 4" pivot="0" table="0" count="8" xr9:uid="{0CC6DD02-0182-4EE9-BF72-37FDA8DDF73C}">
      <tableStyleElement type="wholeTable" dxfId="67"/>
      <tableStyleElement type="headerRow" dxfId="66"/>
    </tableStyle>
    <tableStyle name="Timeline Style 4 2" pivot="0" table="0" count="8" xr9:uid="{CEC29590-E644-416B-95C7-BA1B2B797B0E}">
      <tableStyleElement type="wholeTable" dxfId="48"/>
      <tableStyleElement type="headerRow" dxfId="47"/>
    </tableStyle>
    <tableStyle name="Timeline Style 4 3" pivot="0" table="0" count="8" xr9:uid="{C6849B7F-D52D-47FA-936B-FF6F61C194E7}">
      <tableStyleElement type="wholeTable" dxfId="46"/>
      <tableStyleElement type="headerRow" dxfId="45"/>
    </tableStyle>
    <tableStyle name="Timeline Style 5" pivot="0" table="0" count="8" xr9:uid="{B09895A5-43AC-4016-AA55-45C352A8B018}">
      <tableStyleElement type="wholeTable" dxfId="50"/>
      <tableStyleElement type="headerRow" dxfId="49"/>
    </tableStyle>
  </tableStyles>
  <colors>
    <mruColors>
      <color rgb="FF2A3E68"/>
    </mruColors>
  </colors>
  <extLst>
    <ext xmlns:x14="http://schemas.microsoft.com/office/spreadsheetml/2009/9/main" uri="{46F421CA-312F-682f-3DD2-61675219B42D}">
      <x14:dxfs count="2">
        <dxf>
          <font>
            <color theme="0"/>
          </font>
        </dxf>
        <dxf>
          <fill>
            <patternFill>
              <bgColor rgb="FF2A3E68"/>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s>
        </x14:slicerStyle>
        <x14:slicerStyle name="Slicer Style 2">
          <x14:slicerStyleElements>
            <x14:slicerStyleElement type="selectedItemWithData" dxfId="0"/>
          </x14:slicerStyleElements>
        </x14:slicerStyle>
      </x14:slicerStyles>
    </ext>
    <ext xmlns:x15="http://schemas.microsoft.com/office/spreadsheetml/2010/11/main" uri="{A0A4C193-F2C1-4fcb-8827-314CF55A85BB}">
      <x15:dxfs count="42">
        <dxf>
          <fill>
            <patternFill patternType="solid">
              <fgColor theme="0" tint="-0.14999847407452621"/>
              <bgColor theme="0" tint="-0.14999847407452621"/>
            </patternFill>
          </fill>
        </dxf>
        <dxf>
          <fill>
            <patternFill patternType="solid">
              <fgColor theme="0"/>
              <bgColor rgb="FF2A3E68"/>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2A3E68"/>
            </patternFill>
          </fill>
        </dxf>
        <dxf>
          <font>
            <sz val="9"/>
            <color theme="1" tint="0.499984740745262"/>
          </font>
        </dxf>
        <dxf>
          <font>
            <sz val="9"/>
            <color theme="1" tint="0.499984740745262"/>
          </font>
        </dxf>
        <dxf>
          <font>
            <sz val="9"/>
            <color theme="1" tint="0.499984740745262"/>
          </font>
        </dxf>
        <dxf>
          <font>
            <sz val="10"/>
            <color theme="1" tint="0.499984740745262"/>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ill>
            <patternFill patternType="solid">
              <fgColor theme="0" tint="-0.14999847407452621"/>
              <bgColor theme="0" tint="-0.14999847407452621"/>
            </patternFill>
          </fill>
        </dxf>
        <dxf>
          <fill>
            <patternFill patternType="solid">
              <fgColor theme="0"/>
              <bgColor rgb="FF2A3E68"/>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41"/>
            <x15:timelineStyleElement type="timeLevel" dxfId="40"/>
            <x15:timelineStyleElement type="periodLabel1" dxfId="39"/>
            <x15:timelineStyleElement type="periodLabel2" dxfId="38"/>
            <x15:timelineStyleElement type="selectedTimeBlock" dxfId="37"/>
            <x15:timelineStyleElement type="unselectedTimeBlock" dxfId="36"/>
          </x15:timelineStyleElements>
        </x15:timelineStyle>
        <x15:timelineStyle name="Timeline Style 2">
          <x15:timelineStyleElements>
            <x15:timelineStyleElement type="selectionLabel" dxfId="35"/>
            <x15:timelineStyleElement type="timeLevel" dxfId="34"/>
            <x15:timelineStyleElement type="periodLabel1" dxfId="33"/>
            <x15:timelineStyleElement type="periodLabel2" dxfId="32"/>
            <x15:timelineStyleElement type="selectedTimeBlock" dxfId="31"/>
            <x15:timelineStyleElement type="unselectedTimeBlock" dxfId="30"/>
          </x15:timelineStyleElements>
        </x15:timelineStyle>
        <x15:timelineStyle name="Timeline Style 3">
          <x15:timelineStyleElements>
            <x15:timelineStyleElement type="selectionLabel" dxfId="29"/>
            <x15:timelineStyleElement type="timeLevel" dxfId="28"/>
            <x15:timelineStyleElement type="periodLabel1" dxfId="27"/>
            <x15:timelineStyleElement type="periodLabel2" dxfId="26"/>
            <x15:timelineStyleElement type="selectedTimeBlock" dxfId="25"/>
            <x15:timelineStyleElement type="unselectedTimeBlock" dxfId="24"/>
          </x15:timelineStyleElements>
        </x15:timelineStyle>
        <x15:timelineStyle name="Timeline Style 4">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4 2">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4 3">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5">
          <x15:timelineStyleElements>
            <x15:timelineStyleElement type="selectionLabel" dxfId="15"/>
            <x15:timelineStyleElement type="timeLevel" dxfId="14"/>
            <x15:timelineStyleElement type="periodLabel1" dxfId="13"/>
            <x15:timelineStyleElement type="periodLabel2" dxfId="12"/>
            <x15:timelineStyleElement type="selectedTimeBlock" dxfId="17"/>
            <x15:timelineStyleElement type="unselectedTimeBlock" dxfId="16"/>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customschemas.google.com/relationships/workbookmetadata" Target="metadata"/><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 File Excel Dashboard_v2.xlsx]Sheet1!PivotTable2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Sheet1!$B$8</c:f>
              <c:strCache>
                <c:ptCount val="1"/>
                <c:pt idx="0">
                  <c:v>Total</c:v>
                </c:pt>
              </c:strCache>
            </c:strRef>
          </c:tx>
          <c:spPr>
            <a:solidFill>
              <a:schemeClr val="accent1"/>
            </a:solidFill>
            <a:ln>
              <a:noFill/>
            </a:ln>
            <a:effectLst/>
          </c:spPr>
          <c:invertIfNegative val="0"/>
          <c:cat>
            <c:strRef>
              <c:f>Sheet1!$A$9:$A$21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Sheet1!$B$9:$B$21</c:f>
              <c:numCache>
                <c:formatCode>"$"#,##0</c:formatCode>
                <c:ptCount val="12"/>
                <c:pt idx="0">
                  <c:v>255500</c:v>
                </c:pt>
                <c:pt idx="1">
                  <c:v>239737.5</c:v>
                </c:pt>
                <c:pt idx="2">
                  <c:v>220020</c:v>
                </c:pt>
                <c:pt idx="3">
                  <c:v>214950</c:v>
                </c:pt>
                <c:pt idx="4">
                  <c:v>320912.5</c:v>
                </c:pt>
                <c:pt idx="5">
                  <c:v>398862.5</c:v>
                </c:pt>
                <c:pt idx="6">
                  <c:v>480725</c:v>
                </c:pt>
                <c:pt idx="7">
                  <c:v>443287.5</c:v>
                </c:pt>
                <c:pt idx="8">
                  <c:v>322850</c:v>
                </c:pt>
                <c:pt idx="9">
                  <c:v>284012.5</c:v>
                </c:pt>
                <c:pt idx="10">
                  <c:v>367372.5</c:v>
                </c:pt>
                <c:pt idx="11">
                  <c:v>512350</c:v>
                </c:pt>
              </c:numCache>
            </c:numRef>
          </c:val>
          <c:extLst>
            <c:ext xmlns:c16="http://schemas.microsoft.com/office/drawing/2014/chart" uri="{C3380CC4-5D6E-409C-BE32-E72D297353CC}">
              <c16:uniqueId val="{00000000-E6FF-4DEF-93BA-21C9D0CF72AB}"/>
            </c:ext>
          </c:extLst>
        </c:ser>
        <c:dLbls>
          <c:showLegendKey val="0"/>
          <c:showVal val="0"/>
          <c:showCatName val="0"/>
          <c:showSerName val="0"/>
          <c:showPercent val="0"/>
          <c:showBubbleSize val="0"/>
        </c:dLbls>
        <c:gapWidth val="219"/>
        <c:overlap val="-27"/>
        <c:axId val="985432240"/>
        <c:axId val="934561840"/>
      </c:barChart>
      <c:catAx>
        <c:axId val="98543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561840"/>
        <c:crosses val="autoZero"/>
        <c:auto val="1"/>
        <c:lblAlgn val="ctr"/>
        <c:lblOffset val="100"/>
        <c:noMultiLvlLbl val="0"/>
      </c:catAx>
      <c:valAx>
        <c:axId val="9345618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432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 File Excel Dashboard_v2.xlsx]Sheet1!PivotTable2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50000"/>
                  </a:schemeClr>
                </a:solidFill>
              </a:rPr>
              <a:t>Monthly</a:t>
            </a:r>
            <a:r>
              <a:rPr lang="en-US" b="1" baseline="0">
                <a:solidFill>
                  <a:schemeClr val="accent1">
                    <a:lumMod val="50000"/>
                  </a:schemeClr>
                </a:solidFill>
              </a:rPr>
              <a:t>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Sheet1!$B$8</c:f>
              <c:strCache>
                <c:ptCount val="1"/>
                <c:pt idx="0">
                  <c:v>Total</c:v>
                </c:pt>
              </c:strCache>
            </c:strRef>
          </c:tx>
          <c:spPr>
            <a:solidFill>
              <a:schemeClr val="accent5">
                <a:lumMod val="60000"/>
                <a:lumOff val="40000"/>
              </a:schemeClr>
            </a:solidFill>
            <a:ln>
              <a:noFill/>
            </a:ln>
            <a:effectLst/>
          </c:spPr>
          <c:invertIfNegative val="0"/>
          <c:cat>
            <c:strRef>
              <c:f>Sheet1!$A$9:$A$21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Sheet1!$B$9:$B$21</c:f>
              <c:numCache>
                <c:formatCode>"$"#,##0</c:formatCode>
                <c:ptCount val="12"/>
                <c:pt idx="0">
                  <c:v>255500</c:v>
                </c:pt>
                <c:pt idx="1">
                  <c:v>239737.5</c:v>
                </c:pt>
                <c:pt idx="2">
                  <c:v>220020</c:v>
                </c:pt>
                <c:pt idx="3">
                  <c:v>214950</c:v>
                </c:pt>
                <c:pt idx="4">
                  <c:v>320912.5</c:v>
                </c:pt>
                <c:pt idx="5">
                  <c:v>398862.5</c:v>
                </c:pt>
                <c:pt idx="6">
                  <c:v>480725</c:v>
                </c:pt>
                <c:pt idx="7">
                  <c:v>443287.5</c:v>
                </c:pt>
                <c:pt idx="8">
                  <c:v>322850</c:v>
                </c:pt>
                <c:pt idx="9">
                  <c:v>284012.5</c:v>
                </c:pt>
                <c:pt idx="10">
                  <c:v>367372.5</c:v>
                </c:pt>
                <c:pt idx="11">
                  <c:v>512350</c:v>
                </c:pt>
              </c:numCache>
            </c:numRef>
          </c:val>
          <c:extLst>
            <c:ext xmlns:c16="http://schemas.microsoft.com/office/drawing/2014/chart" uri="{C3380CC4-5D6E-409C-BE32-E72D297353CC}">
              <c16:uniqueId val="{00000000-2C88-4EEB-A594-1EB9E00AD436}"/>
            </c:ext>
          </c:extLst>
        </c:ser>
        <c:dLbls>
          <c:showLegendKey val="0"/>
          <c:showVal val="0"/>
          <c:showCatName val="0"/>
          <c:showSerName val="0"/>
          <c:showPercent val="0"/>
          <c:showBubbleSize val="0"/>
        </c:dLbls>
        <c:gapWidth val="40"/>
        <c:overlap val="-27"/>
        <c:axId val="985432240"/>
        <c:axId val="934561840"/>
      </c:barChart>
      <c:catAx>
        <c:axId val="98543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561840"/>
        <c:crosses val="autoZero"/>
        <c:auto val="1"/>
        <c:lblAlgn val="ctr"/>
        <c:lblOffset val="100"/>
        <c:noMultiLvlLbl val="0"/>
      </c:catAx>
      <c:valAx>
        <c:axId val="9345618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432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287E495E-50B1-4487-86E0-A900FAE407D6}">
          <cx:dataId val="0"/>
          <cx:layoutPr>
            <cx:geography cultureLanguage="en-US" cultureRegion="QA" attribution="Powered by Bing">
              <cx:geoCache provider="{E9337A44-BEBE-4D9F-B70C-5C5E7DAFC167}">
                <cx:binary>1HvXbuS6tu2vNPr5ykuBSgdnHWCTClWq5NROL0K1g3Imlb7+jrI7uGu79+oD+F7ABcOuKoniJMec
Yyb6v+/H/7rPH/ftp7HIy+6/7se/P8ec1//111/dffxY7LuTIrlvq6564if3VfFX9fSU3D/+9dDu
h6SM/lJlhfx1H+9b/jh+/p//xtOix2pd3e95UpVn4rGdzh87kfPuP1x789Kn/UORlE7S8Ta558rf
n6+SNkrKZP/502PJEz5dTvXj359/uevzp7+On/Vv837KIRoXDxirmSe6otqyZRP5+aV9/pRXZfTt
smRaJ4ZtGipRlZfryve5t/sC4/9Eomd59g8P7WPXYUnPf1+P/EV+XPjX50/3lSj5Yd8ibOHfn7+U
CX98+HTB9/yx+/wp6Sr2cgOrDov4cvG86r9+3fn/+e+jL7APR9+8Aud40/7p0r9h8698/3VfvCc0
6olpGEQ1ZPtNaCzjxCKypqmyar+8foXmDwR6G5kfA4+A+df6YwLTZvuy20Nv3s1oyIll25asKfrL
xlu/Go2tnhDNVnRdt16Q07/P/WI0//oDiX4DzY+Rx9icf0hsNklZPnYVf0ezIcaJRmwFAHzbfDDW
a0azyYliW5qsqeqvqPyRLG/D8mroES6b7YfExcurNnl4R1RU60S3dbgazf4VDgu2YpkaUQHJ8wsO
6MVOX2zlDyR5G5MfA48Q8T4mi22rlsefnH32vsZinhBiaLKlaD98yGtjgdM/IYYNW1F+XH+Nzp9K
9TZEv44+wmnrfEjL8R8rxGjvaDmaemIQS7Us85ubN48MSAOERDOJ/I3vjgzoDwR6G50fA4+A8f/1
IYFZlg/JvnxPYOwTG1Zh2vI30zhmNuNEtRRLNmz9hdnIr8z2BwK9DcyPgUfALD+mr1nmeVJWyTvG
Z0Q+UVSiEF3/Bs1RfGbZJwqxDE23vsVvQO41q/2JRL+B5sdajrH5mF5nWQ3vaDFEPZFNYugmeTvZ
tLWTg6kYivztunGEyz9I8xtMnkcd4/ExSWz13pmMheiLwLOY5gtHKb86F9s60SwZJKZ9sxQ4n9eW
8s/yvI3J93FHqKwuPqRrWWFLxH02fd+b9ynLqKamEuOYunQ4FYCFqO3F6xw5lT8R5TeQ/FjEMSi3
HxKUdSWS7p09vnxiWwiJLR0x1usw2VZQEFAsVbW+OZwjVP5IlrdheTX0CJf1x6SwTXIfJ9G+fD9j
ISjHmMS0TetbkvLvNmNqMgK1Q7h2eB25lT+R6G1wfo48wmaz/JA2s0m67vBT18n7wYMExlRly/wR
bNm/Gg+iMUM3VJmo6osP+jd4/kio3yH0avAxSB/T2xxAqkT7ngjByxsmipXkW5EflbFf6A01GtPU
DgHzbwzonyX6PTwvaznGZvcxDagq+bsmmcQ8QYlfV2zk98+vI8+jyLAegrqaoR35nM0/i/IbTL4P
PIbk8kNCsn382u677D3TGOVEV01FM03jBZNjc7FPECUcyjVvl///RKK3ofk58gibrfsxsXkuarJ9
W6EE8I4IafqJrtmaqcPtP7+OamYmCgCWThQTmc3z66gV8FKY/BO5foPT0bqO0WIfEq1dnFTvFxag
SEPQIkOv5lvqecRsaAyYsg2X85vS8z9J8zYyL6OO8NgtPiYeWb6Pq3dtOcNuLA255beKpXxcDsBp
AfnQqDERTD+/vuvDS7Nm9wcS/QaXHyOPsVl9SGwuH8d37TgraMNoFrGUn8cwfonQ7BMNJwFQxvnW
JEAK9LpO84/ivI3Kt2FHkFzefEhILiqBDtqfkPr/8giNdmLLmo0TMt+wOSYyGcUBdGcU5e3088/l
ehuk4/FHaF18TGfzsqp373cSnMww0Bn4TmBHgQEQPFE1GecHjKNw+k/l+U8YfV/NMULOh7Sny8fD
2Y3u8fE71bxD2VPHkSYwGMqeL+7luJJzONuhqTr5fiTqKG77I5HeRujV0CN4Lj9mW+066e6rskve
t9Bm4JyAruFI2nf3/9oLoZKDmjWOedhvn+X4I5HehufV0CN4rj9mqc1v9+XDp0uc5sj/yX7+Hx5a
lP8/zn3/H890vkQrLxTyy53/2wOtNkJUTTdlHWXE18pp2ydoZIE8vtfo4aZfh0hHZ0x/L8/bCno0
/Jcl/H86wPp7PflxAtjZ8737fHT41fnW/3z1ebk40Hw09Nvevcn5L3u3fPj7M9rsFjj6x5Hkw0N+
2fUfZxn+bczjvuN/f5YscmLaBIA+l1PgGOAShseXS9YJ/MChmYxkXn+5VB4y778/E+XE1A+JpWnq
CsH5GXjz7hD/PZ94PjQ70QXACUFb1U3rx5nt0yqfInDm9yV/+/ypFMVplZS8w2ib4FH1y42HFeqI
yTUF7grHPDTVOPSAcP1+f46T4bhf+T9C7eJkjkdpOYXuTISfG5pJpTQpduEUZ9SwZZbHwtx26Zi4
Rjq2lEwW1SelOMtJqjraSHySl4MTy0lEJV4agRhyvxBGyrp2z7tConOmfjXMenJIqZy1OK4d9Fmy
b8w49oYhTlhFLL6qKhE5eSFGmhZVxAYjltedlLhzJZWsKbtuyccbLvRsLWezXwutX01DFCSW2jpZ
0YS0MEtBtaJa23kZe/HUr/vJzjy5GlqaW/JGtw3VkdQyY02Tfp1U3jCJjB3rxpCWYdewmotzqQ1p
a5OOmklvOGGhK0xMNuWaZrFQFRON49CZdPOuksbYmwrFieo2XzUSobil8ato8KUoTKnolWqjdG7b
VkGdkvJBN/TbNC+YWci1m831U39ty4qnky5fiSq1nIRktqPGumunhelPUpoyQ2paGkYEWzwaMesV
fTG0ipvbg+aGel/Rqi6Wcr+Phf2Y9TFtVHNd5Jnfl8pOjnLVb4yZzWRorvSmdOo6W+Cgf7wJlZFv
SSrWregFS5L4tGhJ7qoV+RqRmO9ipNjUzIxmUUXyhXRRxErkJR0pmVbUtOWlCKxYcSe1tLd2OMpn
jXhK+c5W1eh6GK3KKYYsczRTvReozAeDIZjW8JiOdjJvSSH8YjbPp6RW2VQQY9fkZ1mKCXsldYws
H9xuNqPTLufmsuDSuaSVCmuq7MFo9Jz2s2iZrdsNS6Uh8hOzOK/6KqKxosyLOEk1mjZh5yimdtZZ
ScVyI5Wdvs7vw8rOg9SsfaPMZaoMg+p0ptQtEkv6kpSha5etdhbHuQB0xeQlU1SuegNCl83sdlfV
WBlLNZ/OudYrjlYN3TI0lc5RjXqtjK1rd6FFJa0RdOx0R9WnYTXJQ7Qt0dZzRTgJl8vGxZBV9XVF
k6nLHCuPhFPnFfFCWcpoH5GZlTznzhzXbDZF7lhkIrQSw4JLyVVWVxfdXJdOOEbDUu06T8rNjqlw
JQvDnlSmZGXjJTGVdVLQUpNEEBck99J43hr6nTmQ8VL0EbXDtqJzpE7LVMqpJSTZmVTJ76KhcYuq
2ZkW6dlY1hYVRdMy1TTXSpV5epfrTC7ywRnkIl4ncrdPZuNadJPMpCFlpi3u1LTfpZMWUitJU5rx
+lyyIn2dN2fmkFrbLI0FTdM8o3ovp05vPmZRki6HonfCuVd9hZiaI/Hoq5THXtZNsW/Pxb2UZdtY
kya/HNuFCrxdVcRgGmmimt7qVLZYUmY0y+qeIouVmKakhjtOZHaMYapWujBOp1KOFxWpdNpX3PCG
hA3ctOjc8Jt0alapsOJF3lVUWPN9mVvESYSxidI6dMqxrr0h4mdCF4+ZHNlMUjlheTI5pi6NLDRF
QTkxaW6Y5LzZoOy+JrwKaV+Kls5alFK+VtVuGymyU0bTljd95JSZ7snFvMjM0HLias5cswYBET2y
XMWaFz1PN5Kmxkwz6tjNexEg9SO0ViqJSYVsMjGsFWjHcizHRRrVCZUiY3DSsjmLS3NivZUXVKR0
FLq2ITmoPbE1ifI0dnpFO5dr81YPRUijolgN0nWuisQrRHYtEZVQPYl7Ng1TyeaMnEl2E4H+pugm
4wa1x7qjMi/BEUZ1Gcv2TTyMulsqfe3Mam/5Y9vso0bd9kk8uH1WXVlTbS66XpecOCsX7ZA8KlU1
nNl2GTMyW5dFL4Uekbh1USUDjZJi8LUqOg1ncT4mxUwjQ65cpeVDYIPHFVE2TjamhIqZU9t6ipQk
DCpVfKl5Qc705NHiI/eNYqD1oDduKo26nxJxMxcF7Wbjxq7TTSXn59Ion3O5eSCWgDn2BffMwVqH
OVxeMgkeTONOkTsPnZI6iOoxYqpU965ljRWLhR/NcualqubU8nZAQ3onFPNLGSvzxlK6ic51LPla
c1vKJFmlirTWMlvysmrej01a+7MSP2pzNa5T80mZI2OZ28tSmhoHh/6WU624ZaqIM1PLK9bMOy1M
53MSgkPVLHTFKFTsQjot2rm0adMllZ8M+i61J53q5jRSOc8HOrdW53Y61SIi2DiaF9EwLVVJlncG
D6k26oWT5aJ2JCHVNJbnZt1Z8z4kZRpkdXZlmPKwtWt9GdVFQvV6rM+LMVlkmZX7hIANjFBmVhLp
m7YpzwY1NljRyQMVdl3RspVyt5Prx9ou5XWbqWD/RA2paoi90RptMOkpswo13TShkdLQUoWvC5HT
vIxYysPOM3RtYkpoVytNHr7Omr6V00a60ozWFcT+2pvR6PLG0n0zVWtPL0hKy6o8lXQjUCL428Se
H7JefE0nQfyOpB1teDmtQEpBGmnw40W8Ki39Ykrt0ZFCuXaIgKsQszI4E28u5QwhjlQYvatrs1sr
iU7H2GwctZwvmzqTXMHz07qAL5SmzvDUSg6dSLmMa1tl9gQ64/WYblre09SQjOXYFpkTp/HE6qwj
bE554YzKkzq2tW/Vxsbk8iISpuFMikbjmdc0K+Cgm4U9K9Mi06KBlbWB6EuTTT9FmEijOItZzq1d
KZUzU6abro0KhxsZTZMo2+hd7BSIn1aTKZ9Gk5ZQde7Jlvf5tDR7dR82XUQNU5ibqJdjSjpJ8XUz
s5lM+IMS6eO6KYbE0fMipjpWkl5WjV0zpWofRlNUXqVUXwzS3PFa6xdZBzcSoW7lcjuYKp5fJLzV
HLChpQyWU0vFdZw0xDP7mspTXntxXxI6yiM4ux4lV5Xmr0kXV0xJy21b6Qa8O1eYkpArlSuqp9YJ
4jevt9ur+lQOJb+yCoMmPIaTrxXiWdwqadrnrojCmcrVfB8PqUpVRHo0r8QqVbPIqc0CDF+XwVBn
jV9PckaLWbmVBO8QxLUgtiwaqJXnKp3UiNnJxGAoDQsV8JrSGLSSalaJXt7lY4P/3dAsChchlr2e
DMwoVTCtXNBIQgxSzemVpTXyLi02sWRfJBmXllrCe8dQJpc0Q07nblWk1hzwKemdee6dYtRjak9X
M4h+1CsEStXgWbnl9YoSsVJKVa+tUsmzKkSB5tgseduoSx5u0GCptxmR7+KkroIJUT7Vi8FmKTGS
aRXGeuOPkhxkZnmBA3uVN5ZWklOt5VVgTmEV2Kpcy25dl507FvFDISlVYORtxUYRXiYkvkzCsadT
3/ZOHmVRQS3SVi6v4phaYSIC4/BLrwweeJLcfvv8/CVibGWZtefaYBc5bYlVB00GMsXY1I1MrFeq
Em1mOhlz1xrGiD5fxr9Syp4u5F0jSB3AizTB87u3Pr713dirJrOzxKTPY/M2b1ldGDX77VOe7wsb
RZ2ZMYqcISLqX92tZ0WZ05+jOWJ4J7bymb668urtT6EiQ5tpY7W583O0JKkSjaJKZfh/COzLz7t/
3nO06J+3KFGMzKseDAYTuJsaQ3F/XnxZwfPYrBZQb02yXyZ+/q5qS4OGZmaxjmTAXUdOxSttoT+r
QqtFOX2+UB004PldlzeFE4VwZz8vtC3oxjxoWU7Cgimcc2YoM1QqtrMUMKtjFTz/CtNyVSGY95Uc
oB+o7tWv5+9sbYydqMxUWpTp7HORL9TcKgMhNWWQ5SOnPE44YnQ1n5lcNrGXF/kX9QBoXEBDOYqH
gV2MRSDrevHy7ug7QqyFnPbCn0zELSu10Uuf2GVAphwRoF5PjPcRFP5gO6qeNZinRfYbl6qOOSrW
J4mgahX17Hmen7+mw4zVoHyb9vlCZdhebs66HypFGUhVXwbR3EteOGTrxNLK4Of3fT/a3lSp6zgN
i0CYNTLuAnM+D7Jj4zxWysqzdWJnUJYmzGAreJxmCkdT+3bxLHB92Ovnd0cf1WkS3kxW0Oi1bid1
cJAg73jiS03XBpmatsHzOwsm+/IxrnuVWnGaOEY3NUELZxe0pG6C548v30HvnFBQP1ueTt4coORA
T9MWisYDiXjXsk39fECQFZ+37uBl65Kam+sxKGm0nLzG6Rzd7ye3MxeDYKnunc7B9eD53M2pQcfJ
rXM6pWs7dJV5GV74fRYU69xifnjRuvpZToW3NmjPhNMzPlF/DjrHoK17e5hsDXJuKnqatc51arH1
yLLldWk615bkGbvpHl8IBxPmNLzQUeaoHpTClbILGLZfrK/DC56jfJCA0llssTlIloiCzyCb4iME
OPPxbOj2U+eUtHGUYGaDw2k/OE3sVK1T2xfFnLEYezFpDKsbbpJmQ8odtmUu/G4+rfR7bM+Uye48
L239JkccfTdOu9Ie3Dnhi1gNms7loVtNnix5nWB94drTrplPDXMZRu44L2XVQJCzxdzhJueRmyNS
H04HD5AooTtorEnXebboW9o/lRZDzcLMHSVmsuJYwzXkyNbC8iEGEbSdaJ7TwTPgFJbpgGXNLe00
JmxqRS7e4KNNvHpezhMbY1QIKC9csotLXx5W9sSKigIEhASGvbGQMN9rOhyuhyqQaiyUuz508a1e
s3pwwshps4uBN7TRGOmCJPfMcovg/zDZuFVyByhUNzPxwB+ZYJi96lzJcJKlETkTKjq5I+9m+LWN
iFw7WUItaCRYOblGA37iNOpc68LaNUvL2uXhKTyWiz/kunJVH3ynnmU51RsnzJ2Z+9nVNLHkSttp
VK5ZyOqUkvNyoyqs38SBhJUGxKLDJTJMpWGD9VW+l8VCx15bfvxVPs05xYb1j03MyjvsTjFdhedg
RWqr2zzeC3f24sveSTI2fV10l7LnjmDWdbVM2g2XXLt4rCtHlZYF084zln8ti006GF6RXSmt10Yj
zZqNfC6o7SSOTO2n8B7Bog68ZratN7G64tvyS16vpeUTgeE0w22/HPMzri5MryqWOhijDpnJRmh0
H49OE3K30DQHIY6eB9rT+KRBclqt0z1UQOiSJ5tLosxO6oqLfls81Alrr5R0aXG/0Fg9ucApvTLq
M7sDPvWlUvhRc9aVtxjOWxqph/0gu86mUesAdQU5duGO452UO/W0gz4CMsGu50C+93FR3KBWcqek
i571SN5zlnUuFCmfF+WTnTsjm7tzpWZFucPc6QSFdPInwF+XCYwQd6KESOoNlCuKndg8TKkDWeui
nDfxFRaHR8IgYgBrdud8chty0OhMY5PkQfHneVOSnhqC4qFl63XDikgeyGBSn6QeubzYQ5O7dqkq
ji2t42gDpcxNR6uZTjx8KaYWwqysLsifd6nMgsz60tSXdn0vtIe4Yb5duE27rNqlLKiJwlbr4ZFJ
upbar10I79NS3brQWq9Q1z2C+z7vaKn4yjAtFLHXwtNeQwg4L4vmLJsaBq5oyltZ5iyvTtV6Y13M
StBwhUpAZMgrCvtWygmVlWWPXDxWfDwirh6uS2pXV13nRi0CMQe2h1qgTlvYZOZZFLgLjfWM3FsK
nbysXYr51L6zdkBYbRfY157tE2btON0m8bnuT/ewYEOhoCeYCWhhaBccVddFYe8G4u61M82v6ZQz
UHm2nguwJ94BDtPvg949cDc49haqhDl8JRD34NURSdHkYtAclE86PrgQZV1eoc40eSqiMUqw0sje
1zFTL6THFoW6O5hKl9DpXvZqt6ZduyAZYvLt5JELY2du4mdqSoSvoWBQuFoAJYQkYzDdcBpvsQeo
u6GK4c/kRiiOEbnhbvIGlUaXYM5kDeBK2mO3TPEFIhDcrJusdzmU1xq9ycsnTA72AZWOsDXhZBbc
YrhQAsU/eA4SOb2bsPrAmuUVyFI4SO4FRZUvjeG1Qtf0rWRt7KwMnhRaL30h3C+fpLsKzl3y+gBg
oYyj7gzFIZFbLG0TcSkt0rtbciFtHsfQle+xdcKBFJPiwJJgjofHp9eopIB29WQ5h7B8hqug6ufp
tcKXTFatzZrtzTsXuy99Mc84HW4sat+ZZ3B/wNH0sUHxfrjHG39wYNXwIllCs9zjtIQfhmOXAfTB
ExIH7KAE0pc+BlLQDa08rVVo5C41HTiz+WwGolAtyFrShBVrJPZQh5ZagEPDdiGUzJaHJTP5fg/N
g7swWUh50Kzhv6wdULLPYPUzPHHnzSxbm2cFngd/4F+bd0jD1jUeHA8ObgcpaL68kzbSFyUASPi5
Tq9Gdo9NMC5GBlywTfoGO463WD+WBeWHC+2Dg53qq9qNcyxSOYN70Q1Hr67yK/UCMFZruOfwwtxw
FxqtgaN8OwVlYa/MDbyffgYrK9Z4bLqPy5UK/JgaudK0wIyzD1dm0XqC0IMNnYGyICfFSFAl6qwe
WLS7ucVgxCgFVNouVqDKaFnOi2QN4EE++RVoUAlgeeiXrLEycMANnLu+ucUqtDusJkoofCh2Vqfc
7SQPU5l3t223TuBQ7/ALFc+JgVCjS6h9sZwi1zwTEhS6doFLSTXixftSX3Xwk0vuEgcsCWVFzwcC
mD52uGgd7Qz8j1HjQUmN0YOa5U8QC84fUyAVnxeiXdThaXcPsw5NH6iU8xIue8oQNriY2t70rpQs
EUVJa4ycjMVoXRy0lLi54qtQ9LUm+2GzRNF4RLBAvOE0f0It3kK0F52bGXZ0mscL1A9iFF7FF/hN
Dk5t7lqpobo+nGILqnVymk6sG3zRs2LZ0yxyy1UoloeaPrSe2w5RgSStU1aYLZ3ERjo3UQxcjNhi
XQlqu1uj+NGjVhJ3He5rhUd6Y5XHyWLWkMIvuemhqdXIrO5O25Zx47JG+yBXLTdVmL7ZWxdI0mmt
U1DDeCA5VaE2G8ZtZH45nZqbsvBzSpK7AcDLqAawSNJoJlUs0VnG+dIM5/Vh85XyOUTzkuHiOi9Q
WfQQNtUu3KrVr9QLVVkbxQ4UZaIsMdyPgTKhgnEoAtQMHZFbuNMBjxmSlJG0py282ti4oVfZm7q6
0jeGHdQAEQ0RxQ9Dryy39uiS/qAGVrWp20NtmH2JOoXO1jZuvWk6RWQuD75abWKoKyJisiKOrLkV
yB+RK/A5jzZ65WrFKi4eLeT6V3Ct5pcUGSUUOHI12GnkoPWDmOagYOsGPIJY/x46C3eOOBu6WyxG
2xlOW+J1t/3EQkT+OlVkP9e95mYSS3kZegBaiEVKvJF48IFluYqtLcfHs9HaKjLLBtrbjqG5vu+D
5Hh7Ln1pWw+aVt2Ar6ABo8x01LRHT9ibAuFQ5CT1hiSO7WZ+NbAZLABamdiMApi6RFMQGQailZHJ
D1bia7IryZdDv4LAyDigW35cOR3yHbhXxG5Ural1WaYMdUcE6fAYnVgo27yliA1yxCkIhAc4KKZt
xmmhRk6x7u7H7qko0fw7Q3ev1LGZXA/US+WucWCUph/GIGPkGytOMwuhMQiZBBqZaYgqey6Ppw0q
0jwkC/Or3SpI+OPbRjXcdB/1lCCVSeyLPA10fpX5GBghRfWS4nxuV9gKa1nc1dVyNAOiO2nrxoLG
nBUsyVdztkvOJBexpatDuRYIbFsXCsjbHMnTWkZAom26Ww5zL3w4UkSt/NxYoGWRG0xITKb11qLd
PUyuSl0YcWpSdJcLphc0hT2izYBAznbKconK10jta9SbJtTjI6ahOnTPn+CmzJVduhy+bgMyAbgx
8Xm2qVInkha5worNsEHxEc3O7kxO2FzcobnbBOi0oHsSezIKiAhdConNEZV7lxhuzKbWNdASG1Cu
NZaTRMVAJTa2aNRuLe1Uvm2kgwqNMOWC9uLBsmN62kh+TLxCQjn2wYpPucxKcTWg060HqXSTQW1a
NmobqVnhmwmZ91U1UH07lV6oOQTM39FkvBl1lamcdY4s3M5+NAyw0K3QmVL7aRVYuILuUcpE6cka
8rYzHu9seY+GOpZiJH5dLiJEz4ZjVq4hexmzLs9t1nnx9jkwUZG10ejO3sJwzHNb94vH6Mt0Codn
z+jQrYi8SlHZVRsw46JHIQBet5ASKsp1qiEM8SU2PUQo0p8L4mSrEm6QlteS8OyChpfhAkn3KDwR
a5VTGXkgp2aD/v+AZs+Zft6hMEyctPELDkviMu2aOxP809z1cwaskTnFDsJ7qaN2y/Tz8MwoqPaQ
a6y4Cu+IBMooaGvR9CLaoL6rn9siovVXq0ZjbVk3/oBm5IUyU613QGPKXbi2z3mjsIpbGdSyX6Tp
AK8ImEm/THxLXYcc/DIG4B+ogknxJGCda4vGXOt826LR3q6m/izRT6Phcs5vSO9W8eTH8a0GAVDR
pUlDC9JQzcChg7XSsXaX38+aI87K2+GuyZHKO/DAYMnVSJG/ridnCqkddGt4ZbVkPaftV/yNd/lO
/cJP0YjpbJYVFMVoo9/Z/RbHHkLikOH/UnZuzbHq2Jb+RZwACQR66QduebPT9+uLwsvLFiBA4i74
9Wekd1Wtqt2nO7oj9s5lp9PpTBLEnGN8Y5JYrBdV5lw3JC3HrIPSBvDgAyvGsMSVG7Ml7iDRDklL
siEJrsyB7dYjtt3SjbF433J7FVwVWN2y8Up6WAnntEV58BHtruV+e1SZWtBbFm0msUXmwxCmkr2D
Xki7LivD474yqJXR7yVb8TE40a0b4pgyBz/R7zz3cqyZOJln3bOM0uiaPUFkyQikYffaD9BhHAn2
2pdxzoWXt3DaIdzBR+W5W8UG/dW+yD3UKCJlTtzX16WCuK9OEgU9v3FOp7U5wMZgd/LU7eQTmfZd
laqdqtIAwtwNVlP/TV3bU+DGdN+ojO5p2txzt4+LqwLLWepVsXMKbrwUijdWBYWH2Svdwuv8oHHp
YvdJ+tf20ML8ScVbt3M7KAA7nQ3saHb+1XTwoMrePohzkBZX4Y0DSSEOb3SmT+4a24dyPzlZgSqU
XDXfFu3dTWdT+1hmdc6WRG6v7E2+T0+jm7rFsUq7Jx9bfI9XPCTVduWCRxiTzsY4rb5494HEF6s6
a3LSUdYPD/ighyTC6hE3SdXGbZnD2lqcfa9BYqDY2unrpftZE3XCseafzRiTQ5gNr9ULVlH3DQ6Z
3HnYyvRQVli/T9oHhxF3czZ176Z8ZGWKo9i77/zb1cReGG/+IfK+UXVF/R41gtsfqjJpUXU3jYvv
qBu/oXXC6Q8VgjNfmphGA/robeLAEr78q4MRW7zG0XwVZe1xy2STDIc+6RXWzFNh4xq6Cl6LPDSM
op2PN5aMyXS1vIZAEFDTRi/NVblrgiiZynXXv4BR0DLz62R2Y5kZ5wQzC10VLB1YbRHAoHgd4unO
j9L1mvBEwphpYp/FbpvZ8dBOe2LjPtwtHo7W6gnlJjr09VWRdFszlPomC/nt5t1B6ncP7aVnB0mS
lfgjOsb5H2qGc73mH9gLSIwlLmx2sG3W6r2NcUCMWXEu9stvWH/omtpYhfBNYvlUz+g9w2x84ewI
xCIun6cwl+3ev9axeLus3vJphDUU09y+qu/yZfqloMJAfk+9zwDqScr3ao0FT8R6cIcrtb4P37Ux
MQUxgXWcXzt4O12C4+KbDTHWONAFqDiuvC6FLQ4DigxXkAMIZJQi6+L6AJsJfBDkAxBAqBCwyoPo
ME5avZqHQiXDboGDsY8OKPIftu44JM19iT2jyoX50Hd9EYcGMM4J/BPEIX4ubvwl9tp9/RLhXLUk
UZDwMBa/q9bL1KGJpquBBjTBZmyn1B7Ltyl1oBTRS/dSPM/ebiJpsCXVvQOMCe0z797MMyTVz7G6
Q6Xl7Br/dhpT6Z+5PnoDJGEDm2nbY+lQRz7HwqmS+bCcvZfobXLiXbdDe3+FQ5Lm88P4wt4KrKKw
xHMtgwRnpcDuZXWrJtBrwQ6owPSFLYAu8Ls5E/0VBNim/hW9t6gnnsIwJvO1+iDoe2W2YRfRsZeX
OAZFn8Ek0LCXX8wv80t/8uvg2KOzh65xA1wAtADtHmoc0JNN5thmKFW+Kn7RR5bylp/pCXtHuQ+g
Y+yCG2vuJPSF43h0vW9xNf4qn8yLyS5V2Y14bOlejjeyiwWNPatSJr66wcfRclkMcEqqy7wlT1E5
xl9jTKtk28sTpIEwI2HmZD4WtxgVABbgfbmbf43xFs84fPCsBUy3k92PewsWIblsxz1WEnmH8vaa
n7sufjS5PqvwdYOMlrt+urVzDHjj4Z6f5Tv8qiKEr/rmPkBje/6AAcQuq+1z8YISqsKnjD8baqx0
0W3Nc40aQMZY9ueX8BzoFLr4DcVKrmIO8TOucoI+ftdcBy/2N4Hw+07v9ZM4TH4cvpRH+4g98aur
bue2g6D97MtjeP/oO3hvn11SPnlxeBagG4bEOaujc55wRsauIG7rdNzSbjfHk07kewNkMb5RxX4m
GXFftxNL2BHFGdQNRe7GRezVchj5Y6idq9GRt/JiAMnGovf/+XKhFy+oX1FDuiHP5aJp4o6zgmcE
32ednBCA1wzrY4ED9HMf78qTAcezUxcLq1i3FtboheoiPSTJalvW5M9Pmstj/nzryxncg/s4um2T
jBd37uf3f25+Hjr6FZ5pVUEB2rLDOvCfv69I7x3kcixdGDujw7q/buTl25/7hFlQohdR8MHBDGUM
7XA4Ff/20L/95s9zBBpe0Z9n073Qea2GB0wNBfzXFxmM2r3o4Bb93Mju8jd+vgxg2HvZz5dRqAYv
C9223Q22OP15+Pyvl/nnPi6d7h9P8XPnz2Oaui/3ONXkfx73c/+fb//6qmgKN/nbT5RfUBAyODX9
+UFER/yRn+/1grrMM4anP0/xb3/+522DCJXolVccVoNEAYljujF8zkBGQfy6aLhlu+az4RD0uuZQ
zd0+CMIih7Pv7gjtrmUDz6usoF1t9NFTDurR5WHw+H4yaP8U9Q/OPAbpBHyiZ0Eyjji1syK6L6Xz
K1Lj9eCTdx6Ou7UFRzm6kNEcDq6WvhS0XxIKy4I7HMCID/1ndXyVgOVtE5dXG7TmaDc3ngfFePbz
efb2bg+sQImQ72kATLZQL/VS2YQNwWFcezB47qP5YX3UbPGU9gkTYrEK6uphWbZTI1CeuV3Wzmta
eXtS8cz6qC07dVs1r1KiToHKsaB5wwyGgzNYlIpVA1Wu7nPel+hXyptiaHJkmrF2UXm7fbiRfwyn
DnRR5Rz9pn8ypfPhsu2uDVQu5K9lpvCCWvTNWHA4udn6VidgVCK4pAHJ2DReh5MHAXSDqCPCdwtc
NLFRewvUTCa6NwGaI9CR6ADgvuIsEvA3KQHrGR+Cjl5m57qoz4sIv9bRklQZ8hskybUrw1epgLCS
adtZ9el5R7nUn+3SN/HSbigCigH86vRdtNEv2MjtaXLpvNPuVuyKssyNs986oIlBgHZ6JMB0x/Yl
XCt45d6x79YjYJJD08Bn2cSVLcn90M+360riculBR7XHVcER6ltAWWPejCrpF4ZaDMu96EE1+uRp
4rs5emT+VsU6JNkUbDuPRScJzXMM3rGZfg2A/jxe33ik+uWj2qott/HmyYz4yWKgejTYZrTyvkw1
/RqkK2A2+Kj2cI7vAblgi60svBpDr4+dPihOxRbFYvR83A2vjneUpcbeddL4n5uCXSSC+2ZcXxvT
QwflE9RUWoMzar882TZxMTmnZdCp9XW7V124sw1ksGBCT+VffGoUllXlrIeiq37rJvFJ6KayWZ5M
hLPrOgYmbufBHmZVXVnwQOkQ2HRwehM3bm3O5eC+bYaotCORk84U/WRDnu3k6cPQbO+KbVhSiAdW
ZuhTYABOCjbwDb0+3CeZeDXIy7Kvck79L+xJmeeNz2KJPsaV3Qi40lsIVGNz7ZO182muy6xnHcjd
uZGp516voXwIi/bYeHSEYgX5gy7k3j73DQSdms/kUMHLNGQkiSz9JzpFNu4C8tF9upR/d6qZD0pj
c9luxkl2PZHAE/nS4cn5uuLkNYvTGJRz7HR2y4rg6BXOeXNFDsJXnAG/nng1fnkLJ6lA81Ab9gSa
vAeICfp27eT1NgcfrAW+YDXqaDhiW8O7zOlduBar/l2tTbYKOt0oV0eJ2s6An2+8TqH+6Fee+1J8
C7pUV8v0ihEfMBtdewxqxjKPwt0uVi8Cjc7bpG6++1AkI19wFo+iu14MKDJaFOTztz9sD6CdS3AM
aAuFKG1S6erE2PBSTuguGrKMMQhAyDAcZkcddSozz7XXBLsx2M7GcZ4LHJvYusFrybjJPQeKTOke
IrnCq2RlMk3V+7p4L3MB/Iv0o9y5DjrmsggQTlgp5KG1SMSwHOjAroPIO7GSDOho3HNT1KhUF3mr
v+be/BYjfJ4ABmRzpMXmpp1fhkkRyiQkIplYOGRkrqG1BeRSEsJxEWt55NH0rje4n4ED2dPB2rPv
awHFzJa3Rd29B2Z46trljG1+3nqy71DQ2qmCa+q4LzKC6KX4o1i622bbdo4xt6VPoX20ODH04ebG
oim/fftAtfVjSRnCEbq4JT5VQINrKPKuSirEQWMCwjRxghlEF3PjwFdj4s71p6OjAnD1+O0zyFtd
3R2kr34pLN7JSItfUb9VB6DB9hQKtPxYv+tO69goHzAiULhwfBim8nssyXrrjdj7Nwla3ecLJAic
BYE96LyJ5hLy4FRl1dC9KmuWZBjbG3pLoYQ4BgRL8xU0hCS/mQ+7oCve6vEXKzYc6i5ZYr26beI1
WwZQ/0iaO0f0Z2m74Qy6+kKVQlD39IrORvR7sdRwa8bm2SmmXwGhJg3Jxeq6aHV+n85NXSeLbh2c
npenkm0DqlN+A+yTxALgnIHvaVYA7CRzanN0bBjuXO3DBlZOvGgo5maECBKB7bVG39IW3hdQ3Db2
xfLiWr7GpR8dei1U0loygKkOXtzeRcXutthrpxFCSK8e3Y186rnI9DAdeZFYCbHWBKieasAloadA
EKwsuKIVlPQR3WcBRSzTTQXeSNTzofW1lyxDQunRma5CKmA3ubAZpOBgTWy991QgriUkR94A+gzp
+slrqFPuAMmoaSDRzhD0VXRuJi3SYp44Xi18kra1KyodD0K7ae+noRvy2Xe3mA2QACJydMWGBbG0
Ni2FE7Peq5IScFg2TObTU2z/7xcx+I8o0qc2a1/K4h9XkPjXt//rUTf47+eqBn/uvFyA4s93GFH2
15Ur/q+PwqzfywSH4e8PukTK/vVcf66fcIlx/etiCn8Lhv11rYt/Rqj+f374/xgpQ5oLscX/c6Ts
7yMQf3Jof/3SPzNl3n9hGpxHkBC7TB7DdP5/JsoQHgxJyLyABsz3A4r5F/9IlNHLzFjCLxF/yhjB
3KU/iTL2Xz6iZJQjauYx10Py8J9v/z8+RoTo/qdEGfJx/5knw/VEGIkQoqVYsAnBm/33PBnGcBV9
tAl5XGxWtTWKbdUZUBMMETNtxLXg8hiEW3+sQ/+xMeBptqgt9q69Kx3kc5zFHnBtjRmqcIUTXQi+
p+baQtmBaM0W6BI+bXwA1g06e4vwhKoelDMG2YKro6QuG9NauBDzeSkOS7d89SQvvWnD9J5/fST/
w7skWIr+t/eJLYVxIuCuMKzX/XtuDiGfNVAkYgfRb5CdgzG3pWrQEaFtEi5H6xVR6HBchsBIwNlJ
D/dJHflJ2A3prLZ633rucyvocQtcs0Px1CAoVyEw0PO4YCLrOZ2OE/ee2BgOiTfph9Zxf/kI9dz+
3IDOZsjnWTcTHBEKWMyWLIfSaYAhmi4Z26rNwLA3Ol83tZycWh/WzZn25dZ0GUohqH2CAOcalMRr
9z8UNR1YrZXD0eofI6fwjuxyw0enOzZgJd0WJuXlZhgXF4WqDg+bc/fnbh72lxJDtlk10nTgEKMA
/m/Hn5uiHKFuexwozlR3x5+buZy6IxXizpbay0UwlrDeWVPlWtA3vTch+Zo1xKrVh36A6OR4lHBN
tVvyrCrIeCwmbLOWh6DvMevqaBwpdy3j51KrtgWSHQVHOnVBIoN6+/T8ZoWkdFcrq47bUkQwvep7
Vs/iaHQDLIdRkwVKw/+/fLuNLv+3m5/7HBOmg7+Ge9O0xa6kw629PGrA7of41EV4LCCw1StyeTVF
30hgLYUeHhxrtUpAOEAbJui2XT0Hx5+v1g2e/vCinG7ORw8iEgvECOGwToDf7o3cImCRSzEfBV/n
44DDIV0cENlRWbLEpxvH6bD7IGryMreT2CIeHY4r9e7cEXdtLskbpMyuOIPBTYrZZD83hgFWp1KX
p9kJSqQPB5sDGn7+uevnRkqLHzabAwqV3m1u4QCmnybn+HNjom9PI+ZQt3wA+v9uFM5berliAXYq
VIlhWm7wAQqzATtaAg8GE/jAfjuVlE/Z3NFTr/sLkqoTFGPvEXtzp0FltnBbdLLTcHRcvA1TogHR
FNaZAwIW+Gl1GI0P9aMEYWJaqJpbdezn03JRW2S4gYuYI/juA3/mrGpy0VbYVVH/j83GDkM1IvSx
SpZTXj7KqqdQBmuEY26nxish6qnremrKXcdlCns82mNSwBLj2NiHFSoKp7aAW12OP10ykNXKjuvO
Geur2nV6uJtAo5x+XQ6teJ/8yQMVEaFcgEi0m6TujxRgwtG6MDS9DhYQwoR3jmFIhiKrGhcOsxnT
L/j98ICPixw3Zqu4DyabFV0N6W5FNVwE/rHiOESbGdaOq9FLki6PJnjfPkcQjQ0n1ekyJWZ87svx
A52Pc7TT3m6RdxCRhUMZzqdpKWo0qt2DNOt8CmDrzL7JnaV96poNaQ2DimAY/R7xEDhRTZQFEpY8
q80bXQqaE6DNYRcM4HQKcNgOhdyGTYS9mEPz8LDieV373I6sya2qt8MsPzWayWN3ualh0S3uelAB
vHRe6yH5WShxwuz2fjNDMkJcYbPN3YBoStq4ClljH9Bn0z729dCh9QbjMOp1TlRkgFtYG4DTAGJN
TX3jDHQ96ojQA5dPhbH0aFV7YqP65hJ+7AqwXAkH+t/8VWk3XzZZ5RGprgZvKZCkRJAt9MEWeh4I
gPoZ+U59KBYDYEagIsQlQOI1KMQxKh00GRVDrplCg0f+5Vh0DkmqTj0uElZ/R59aUh+3NXKAtHdn
PXWQ1iPxtYYPvmzfUb12mQHYetnN17o91mU/7Bh4/hajxbOulttRcgCKfRuCaZIDduGevTpsw6uE
dlqF/oj9ATrGPKCVmAoCXF/GhLAhlwN5FqXT77FO3If0efB6gGi1M+RcQ7HGDnE/qwiPBei0EVgD
eDGZQTQyGwniV47bHngPmKJQbsqFG6ZbNwVnD8KaDy0J6UJXpysQTXw4S6CCfWmgkiIXmdUOZUnL
NwLNFC1O2I8Hf8Lu1dL72vo2bZl73RT0zQczVc1g98wXW+FSRw7i00PF0h6RFu61wTUDa7E2U4cW
Auk0Fc2wLfAbdB3Ds0edIqMlArJCbVtCekS1tTtkUMJMHqGYj4UiMPRW/stWOi8dJe422U+xC4kj
5cF8Y0KJRJk6dOiW8orVWbAhA6OKrt0PBOFEQICjWfdVAyvI4wLWX61SXXYvxCvglnCEOSnA6r5E
+VLM/a+wBxtBJYWNbR3wOE41ZmU9bwflsEssc1/QZc0iV6P6LiZvr8V2bXvEc1QHIBNM8kDnMKFm
sNnmcKxHW70TuCwbeEdguDXvloRP0O825Mf0Cliv1ABYW8e5Y8Pl5xU764YcidmSCLitwz6FkPjX
QE4ciJ8GDI/3RiORrS7XfdiZbFK2zeqADAjsYt0KI3RMoEtLF5XZco9eBcEwTTtw8OJ2YaR7YKa+
9kOkl+uaJz3iP1lPAX9hKcvpqG8sYc1TC2ybqBfM/Ea1x5Y5LknAsrnvbzeNWKNWx2KDmdcqSBKm
SpcQoN9mJ6jrfb1zJqNP0/wejMFzWSMygw41hLiK3dLzlZO6o4f+iW+I1gNSL6cl0yM+foOoNzRo
NuVdi6LQhcTVIVV91aFie6n1TVDcC0iqN4uM3jA9oE+HrZkyyLYK0SoMLH2tuRkTv3WQKRyovyNr
BOAzCl8rwgGETrAPi4Z5t+tQk9umWHa+Fq9F2UQ7Y5bHbqmqlM7+dx2iMllLOHaRm1fIbiBE0E3p
eglq1V6wggNq2aEy0HSGb0eN/mlqZYyU426MAsj2E83atunirfT1hx5ArEKbqnCOqfjeam9AykjA
PqkHlTQOSuBJmGMv5XgV8g6nkEefNGTPTIMMencdEWyYsuo4IOpDtHigzji6cVcu7yvM+SVanyNA
4pGdQAZMDqDwAftpsKUzM+EphAkC2fD3EAG/Hrb21Q/guxkACszX12MNAbB1hhaYQwQ4RdE142HB
PkLI3wBaNrnXGOzQIpge96pD4kKvVyYUaofyD/4YtPYmwI1j+uYaJEg3Tq+6b35FPAI7itq9Gn7j
Q3/QdL6D04E4XN3cXjiQum7afCAV5H3uN4nxnoafOk9WQCu91K4twGi+/touYImnil0b0LzrRMKk
fxduUI7b0Ns3reslSsFHUZbfSNHCjKXZPNkKDUMEYr6dowQpnS/4jl4n2d1mI5ZOLbl2ouU6YqrP
9dhHyVjwnIgJcnOEWkq9ItAYO2H1wUaYooVPD7Mz5iNecqqYj6BmM9x6WsB/XWQAdQtsEQJ30044
MKpFF+uSlCgcihJpjUmlpNcv4/p7bZHdli07rx3vMcyBFHE1dU+E2GdkeV9bIx40QVSRjzD6mBPm
4db0e26fTQtK0yL1RFexKwsnaSsoawgeJ2F/QMIKziRtTUy8JqWDhQoGnyte/CCKUeiXOJzGPFhJ
lS2edVM7jOfZyL3Ep5y3Ud3mCoqK7C7jDEAWBsFwolv93HXmjCtkZULCP3U9uWX+XF75rYT00ZL2
5GGsQcGjLz19LAN5wvlmR3nDUhZM34bMh26z2F9L2PrDtoGh3ZxvzD5YctlApF4Q5HYQMuFanhx1
t6HMvh9Qjmnas7Qtt3uPlPdV34iYuXJMi+Bza9+gxDQQMVAGzQTkGQpTGZj7AkCFU7tPjVAu5oG0
SNTUcDBN9dK5oEXZDFFLRtuhreDsrQIW59j0+QQ1J4ZHuhYSn623nXDeN3dCnb3g0Elo0szQX4un
7nukc3dNTdHJBeW1WKM1DxS7JaO/ZMvSYR3uKMGS0h7dbSnjTh4s4vr7jfEpX0IHjVOn7K4zmH+i
AojCwsP8j3BZYqTgDkQBL1xr8E0CIFJKXU+npZxh5fEuJrLCpnZRSMqoeupqfUeDZTn03u2iUI/3
eM8BYm07vw0BbgAoYTo4OfA7tm5OhLx0VQEmDEDygkpWAqIZ4CohYW0t3VK6VV5miuE11PLGwr4V
mG3QNShi+gJv2jY+BqxgLRzdrc54zd99asj1IGF6AagHK7IBub5pbfdMGiljmDM26WWAlRzSAM6Y
X5OzXylXqWkFB6k7x61B+pe7vkVn59wXwu1z263RzuF9k29hbZK+9x9Vd9mkWAtZVCaDMED+7ZiG
LZRYpYCrOi270Q4tEYRBTTwN/TmakBy0mEwek5J8yHa2GfXITbth9YqUhxEuwROG31y7ffQp5HIX
ViZMWI1Vwq9JnSn1WXlhkM5l8Bb48LjdolEorADtegjitah33R7g7tZixgrAPCqTzgB5qn2mc/Rm
sMX9+YzFcZOoHKUHdKocz3VLUQquJnHs97SWb0sJplES75n30EDW4TgVy6cZa3MASQ6TotzxJRCx
QlI+G6tSn8RyKUo83wcMWX9OQ3HFG/6pgYjSCS2irrVM9XSYFozo4Ej9YTPxG+LRUzhVB09/L/Ww
PjoOag4X2ZZyOFCJcFnTsH7X1/ozEMGSKbbeOsylUACCzBtgsRTBhUHe2I7ZLYB8b0FPkzI1Ylvi
fip9UOPQncuqPFAC6rhwYSoK7qkYopVNIoUSPmxArNNAlZiFo3bjWIy72Vo4oLy/c5h8amkZQdqG
/qjUvWnNF2VgONCLwCskmZv74fo+2wFgYRXioF/e6yl6KHsP3q46k2rGa6hho1HNReKwdwyIj92F
4hRmQyinwnmth20/+Ggc6rBN/L57wBOjbKqwgA2RenWHJUNcnycY7mJTjJUFzapVkY+jZSc9vpX1
0h4aCUNvdUiGw7hFq4saWl4xFYZZK9YQRZE8T+jlkmoxU9zWOjUF3LWqYsnqggvQGIoDwwt6/4zm
ktUr2DW5wMNFhR1wM4N4iqpU26lEbMk8urKtctYQRHwqQC7FhBpQbOfL/w1mSJQcFIpSiK8alY/B
GxRE7K62RF4SINGEgmSdtkPhFq8aA1Zi7ugT7JYIuc+4NpgXMlitUDHgcEBZMAHGLRGTaUIc/pcN
CRPmJbqazYaNETJQkDU6cCKGxFUA6IPBYgmgLHY4efc3JO6EqgHBaIOxHTCOTc2/MVvjwcAhLeov
B1pAZ4MqriiBRu0Ht7gWFiZHzCNSJMEGO6NxD6jtnysd7qJAPHHK1sxykNQoIhPaC0yt0OIORg+Q
COjxuGjTiIRMjchk9Fs4pZts93zmyVR5R7FqlBtLyxK3An7WqkHE5WVugl/7HDyiS2adDBAecXL8
LDFPJNUEzJwfYpbPoAh6eZwnpLV2Lxi2m1hcHGwwzMQgRLKs/grdDVSGa+wS244F+TbRC7hHQ/Ai
hdyJgWeGAqfjzPzCjCSROkV5Ly5HpJwH4PKmOhViortVFJBPCE5I1bOR/nM9e2pneXdlFudzWQac
Y8f3stgAqId7Pc7XfeAnar3GGjJPzgM8Opi4ZfO4yhvDfIBpIxy3meNhy55M4txbAcEOkVEV0ffL
gKY539S6fKO0KJzuPqiA2EaB3RLRbZiSYV1E8iMOs5WiDzn1y5avFBsQVf6T9VqkxLfLFIAeigyO
q4rhs+sl0pojFtFNYKUr0QnUHRziSCOAs4hv1FUzBiKt990o5L5WAiFfjpS60x+nftgPXF8RH9U8
qAW75972RDv7APTgZox8Ny1Y8WUwCovpQcXLGtwHdffsF/5dBbMkmJ514N8MLsPYoia2qClCW5/8
UD2MFEfLjKq/aMg9AiygIHTWNgLchwT+ZdG1bsgbArMjtXgT6G6cqYRUBci0deAjwmLtF3QtbouV
tjlMetpzZ7xxL8ca1V9d377oEL3EZtFxzeMnBpZ5wIABdqMrvx2nwWQzHx970FvCe3CYDyZZO9/D
uF5HMkIcwpn8BHuPxfSzBmfe3n5iPNg+xBCsZPaAqPTOB4Y4jIDGHYsjg/5CwZYsJWDaaZCvHSsP
61SGaKInNx7n8nYAFVGxbzKrc6iByRtPfhSU3wp0nKU2N6z1vx2nedCX9+ws4xMDP99MWMgjtwQU
6iGNhE8qCSsfvlutj10bgbQElVYs8IwwIsS3hxpb8WzcaytLcqCVOSiUqUnbRyLvMfMqD10MzUEf
nNemXHLbQziDvo8OpL7Mulgx9GK4TL+oL3MwVlSSl7kYAUhLUmJSRnGZmSEvwzPQK1xmaUDqe3YE
pmvUKDnicvPQdABrZw1iILYHn2AGk0tXuTeyNckcYkKI8HUaXGZ4RBjmYTHUI7xM94gucz7sZeKH
uMz+qDEEBA4kpm9d5oIoDAjRl0kh5WVmiHX/m7vz2o4b2bbsF+EOePNKprdkUhQpvmBIogree3z9
nRHUYVKs6lPdr/2CQhikpMoEELH3WnM3ex9RwA1LbEKY8/AzaxHj9V2ydAskleXA3tzO3JoQQczq
VWVPdxrM6muy0gSzBMWHvlIj86sreCZKr9q3Y5meqoSUuQH0JBX0k4mf0U0kiCiaYKO4QFIiQUvx
5uSpiWt3oTSXyk8NZAth+jCqOx5E9jIVzBURfdqQrn0p2uzRq4sC5l3xarLWvVXuUzs8amXM/+m8
jhZh248HVFuvbQjByoxMbV1M5AQrI3GOPot81lrAiTJv3Ppxap7MmR9C5U5kpc157+FPgk8QHwHI
4fkl6ahPvEN4gmYgaELBokkElcYRfJqihFSTGsFw68/Qa+pNKlg2kaDazBpqJcG5cZGOqYN51Luk
BBCBJbnIFl6bw9WaCFS2LC35dxsEbUlad4Kl4wuqjjebOvndL7ra+YvZTG3EABFZ6D6+mxTIAX4w
fhlAFywKQewhOr70BcOHZ5x7U+VcVw74GXMfsJUNr2oU9J8MDJAneEARBp0QQFApSEGsknl8SXqQ
U/+IsvG1JCyzc3Jr55TpXZqjMu/nvlyVvgqFyLaHpR87P2qIU43j+l9z1zg5QfdjJPazrwpcd+TF
mtU4KDdeI3Ryeg+UwjdiHG0NHCTWSDaMjB2R+O9xgmug15HYs3Gc4TJlv+LJSpc+aMMb3WVHYPrI
PJUyvYfbYx7thPgc4etVEmvpmn/Kph3T8jLU3NwjQKmor4aTqoRf/VyJdm45fm/jqjrUOQ4INyhh
HwkalCOwUIIPFQKKmgBGmYIcpeLobMl0q3o43KQ1qzgjxms6TcY5qpx8naME4651xk3nIJfOQm9p
DvCe4ticLlNxVnq4PrFadvdRri7VGkGM3VYLS92GuWlt8/qvOlCGA1/e61BBxopBZAklAzk75eCo
fbR33GeDnMi6SVjiO0o1H7vGehx0ozh75Sk39IXJxhlLyhqDdHGbBUm/HApSTW7YlLuxr7lDz5Wb
tjs/hcpI4vRAaLZZGYL71QAAc7rpEkzxpZzCYwsgTOXtkQAMSwQ5rBr4Rh32oJ6kikW/KkEZK8GN
sV32d777V4+2OBU8MlSPFQvgCrJRMmCq6orlJPhlCiAzE6AZoaNhzaMQoQgO3VxQzyzwZ77goOmC
iNaARotApLXskdD/8IoHFvh1EBy1gltS85rveWK4uHPhVUWCuhapHpqY4osmeGy+ILOlINo6wWoL
fHYcamLez4Ljxq6uJwkGMcKPoqeSLMEqmJ6COdm3AUHUGRxcpxmXBjxcKDhxhiDGDYIdxwqiEyy5
QFDlIvByMUQu9kAYuTWn3+iCQdcPB6cljpmi5LstXURAoY/9NUnCZa2jvXG08DjibbcE3c4VnLtI
EO9Swb5D+LEpgOGVbQUnIh1Ogz5zT1Yna6eYHm4av8L/KHh6gkNYHhNB2WvA7XkOIXBb7CbDZFzM
aNHQPjsurqLml6nw9wxjVM19jM1ENY+1RjS0B+6XAflLBO3P8It97lXP5iA8kz7xlcxeFUpi8Uxs
wo0JNNAS9EDWd/NCF0RBR7AFY0EZDMENukAyAniCDkiBTEUoVeA0d8jZaZ05Ea9LTj7sQjZX4Rok
1wpmzvexBBinl4VOKLHDDwH60Kl/pUOPiDrCBqPqHuJIxUQ37d/VmWEe1Cq/JAkbvERAFbn1zi6U
xQB3UN+AXZwU96nK+u9FOISHhGz3wovJdurw2QSGsBf4xkmAHJVW7YmXF+eEbfOyavy1G9rqwsBH
1xvttEWdUtz0+C748sYvjvWSwIyMBDyS9Fu30wRQkleJLgCTjkBNGgI6GWSkpQ3BoRRAylagKVMY
lR2syhJmpSfglQQW00Vf8hDICM/EnYjbz7gX0gb7XOKTrrfHPFl8A/tVPIW9ydVNt6zV3ltGXRac
YKUO+7bFSVYL1epg86aHU+knxSHThmYxR0WDcrDSFno0XIYEmF7ypU2TeRlXIXoBDKiYIsdVq4Zw
IjRFv4f5trQn7zFJzWYzRrWOfzdUAbkVa11Xydyo0U+WDfOiFfRQHYxoIniikSCLRoIxWgraaAx2
FEUvi3tBIh1mmKSkxRDygikNoNwC8lQusDwd/r/AMnUE1dQVfNMU4Vid3s+ZaZ/nCAJqPjsXCyTq
JNmokpIK6q8X3FQqnyI8ZaE+CqaqL+iqSXuuu798wVyddeirjTIj8fdb/tqYPRKkVJ3e8XO7LxxE
Y/1UbVqfsNwQGM25U7Uf2TSlyyhRzk3Xd7es+A+KYMH2ggoL2W5j45xUTXixNbYRTRBkB1CyOUjZ
WncOaR8S3gY1Cx7AwfWhcjeVZmUsAyBiTmFuAlCAt502mGvYsJgZXYXFv6DZaiFgCsG3bQXp1hTM
Wwq3rrqnGBBuXncskdv0Nq2Nb55V5K+Gne2sbAlqozjGoYMHyujWDiC2da3weCkh7s6gd0sFBu8M
jDcCymv1Awat0YX4wuMiQ0Fzq8yqvegLl4h0hNdvGC6Fz+OnxRMK5K65nRp0EpER/ECgm8CCQl1a
xvMxURrC8IIdHAERtuwgXMVjdui6pLtx2TiQ3hgRkwbKNi27fq+BI+4El7gbn2vBKVYFsRhk6xJm
r3pIBM04E1zjUhCOSxPWMerjkC2pwzc1KS+EjM3dkM339pBMi36Yf7DawBxXf08FRbkFp4yKGGOR
ICyz74ayA3Q5EfRlc4LDbIj1jQ2MRW3qaFkOsXMCeouTiBdejBb3PPqzQ4yhXWN71pFykVv7GQtt
lyNUXjFyL13ovjShAPOQgjlIwgahDeOPb1Zlnl6iZr6b+6Q/dwpBCtPh64yr+QfpyqNjpfGv2VG3
7PF4mQVLsNHTggVOc5mm8KCWzaJEGP8jbhABdC60B7UITpbZ8e6bcWoFhraMEwOLqx4deWtgGJzb
M15Yvj6NWxogTh3xZ+o8KxrVXRAksJCNdrBQQkInTqQYy7Ryo03vlxuy7iSNdaLa+QigzOPOVbT8
mxfnZ6vIMGbrNckXSEmjljw46m6OxvQgD4oSZwfL8dlZ9PoiLPktNGg4WMQ2ZCUTiBEeEYI8irtd
XbCZjzI9InPkFvsZ7aueOv3KKe2XqHDI3YazceepFU9N8oqoBshENJW6b0frOWjzvZeG/SIOg3Nu
xdlTlvJdtyTfcxutb9Ba6EhEplMjX6X3tv6YtDtjOtekCJGbsuCaPLghBQF8PrlAgG6DL4yqL0Y3
4QQsPWVBpC7rvJ3SEPRyLSjQlo03FPTtbTQot6hPnBvDSca7BOadMcIdsIrxbLtpsQbmuJo9Y1hW
LANZxP0a85m8JXHMoev6peGRPbDLAAeajb2/1IA/hBMLFMBwN6Y27NGlzGsP/3eg9/EpUNxLomZE
redeYZnsEbhrTYJfdou6Z+yHFciRRock1pQJpCFb34JRrk7yoDrxMoqsZW8Z8LhKcyLoH6rrcuQx
S0zORBcW16AlCdtPPWAqnyhOheGjy13/1KmNcTemHYi1cdglBiFXo8drn/stmEcHsJVleAcDl/2c
5/Vd0GNEGO1dYbN2GlsyIFOwcfNcX2noCaZg3oP9+xpUlnXQKQ+7JtOOoUZNv1OmDWpyWibkdgLk
lRNabH2InwoSm1MK8Kvq9cM48mAqymqrfI1NtBsgMfsVcedhE6HZvNENkKfl3IfrVBvJvIHOCEZW
3sHQu6Sh+/ligPrEhmccgi5xHrxs/okTvtPNr6XBsrbEWp+XA+r8LjvErbvrhEMQ5Ow6srNsh4r5
LmCPUOtutfQMTITYbJSNNZZ/GUn06lSqu6pUG526U5tLK5ocIigmt8BcgKrl11To1o808xDaZDFR
TORnquIcmhopSh44Wzexv+VRRHQJl2KXzcEDDhFYnhkuZpMnY/pYac1wQvylxyC5rACJucGOLnfB
e7Ae0Hjwk4YV2mLcHqUIFkKOwdow3jZZvCl1vvSG3cJN2pNQi2ou6QJ3pY/2qp2Du44EGeG7qQFh
XSEPzDMSHBUk0cHGM901+2DWVz7BwptO7cNFHRJDKdvaZFG3SA1XXyuTk670buRvahJ9y6YtaUCS
1SwPFDK7gDcvQeTPKy+KzI2a4ydVpvyb7X4xNFJDap8citQiX5MT3SCu7sVby8izlyzV2W0TA/La
6cKW39+2Ap6vwbKZal9HjFzXF8dV2Ss1W6ItGArigf9nurUbCo9QPOkI9sgQ6RJ1Os9h6gF3uS+a
nJ3SGO5C5HxrKg8Q4R6aniwom14bvR8Og9nWIFTE6rTQ0vabnbjKRsWJ53eRcq4s5Pa+xXN3zgib
qa69LMwy/NLbA4Shcr4HiB9B5/BRYRY9LAQL33I2e/usi/yNCHmPZRyto9Z89Sb29qmXb/qh0Na5
We8Qq007DKFfEy1OV2zgp50nDvLMVLtp19ohPppZ7RsM4CRMtbFZJAESFnmQagykCf18C8WCJHSI
xqg2YjiZOiqlHTsOEj5RwYI1ZD+FOizHzAWPsiIvxJAcl4dmrIJVq7iP/NUFFUngF70xJ/SpNXeh
aMkuwNmrqveGTSykbREe3TB1ipWZziSpeGYQiE/aFatOkIEQIJQQhJY4oClEABJbKvswlNfj1PU7
Itzd2+Fr2vKPdoX6DHLrF6fu2lXc2/NbF2WeB2peoUb9XRDjDxHuRzXzR3Hz/89a6p8fK6/8p+qJ
kEXrJsUs3mW7fyvO8ammybVEh7zut5jathFT47ahSoena67zrqbWHMoGe6aDNNLSPd2zUUz/FlM7
2v8YFix629BdkijvSmrN/R/P0AmzI852kJDozv+Tklr7szSHqAii6SoiakPn1cij6FNpjlRj06MN
ifWrMoqjlavG41ilLFHD2VtrYmFAsFFfZHPtreWoKvRUclSvc+NtNE15D/wfr71O/qdrNe97FBRA
Wvuy2suDm6akh65tb4Se74jDpz6yaOSc3jqV5mDnLX5sc64P10Naeh+bkZkpexJQXuUZTwH5qINh
ewHvKprVRPRoILS31u3KfNKd9jXJ0fYE48xqEacFwmPECcOE3aZi66V5QATGlYU9irCW6swmIo/Z
309T5e/lmV16/j73A4gr13bia8auR32TTCoAAscn5cfjB3TXMGv7MdUckp4UVNnLdmh3Z6Xw1R9l
EsWbiRIfh3gOQXOJQ+iPBERUohKfBmRTHuyoLg7A1kmnytNy4wWAWuVYOhIaDsIRUnIw9SsS8e4p
xim4CkrfPYXibCYhdVOzW1qUBHMbo/nKglO5a9MCE7ISQtZjo4p+g4OvJBwcEuZWmSMoaIegg6OR
2dmirAJvbbTtSQva+RSUivmgFWC8sJ4Fq3qsrYcwKIdjIFxMWeYv2CpbPTGJuNkBAHRsq7l0atpe
+Hf0G1YB0VufHBD3CgtTwA+yac96cPlvF8kPSq1+YxDL3g6jUcDyirppP5Aw/nCQfaXujJ/7eEc8
/v7Oib9Ocb9hSZqeayMKH3xfsdaNaWu3tWmHD2MzkSkeyFrGGNDWVdIae03TeYI7Q79xtSo6AT63
l7k7Fxd9JNpjKUn4lJArvhlG1kJlXqmsjMaU3G4Tf5Vn6ftZMxAEkX3XM8fQ9U2chtjn8DTfagST
1x55vxAXIu0h7611kHmgeLQJyu0c4qRvhvDBQce6meu+2rAqdC9lAz2vV7L4lZUtFPwwe2l9tl6h
qURHq9X9A/oCc+G3E4CvjmVTVvoBYVwVkQs/+mJVpnpxCqewOIF1AZooDpUzgLj3auDsYqB2JyEx
FiNKyG7LrcqfTjeCAkpf9DgbsFJ5lbITzTzvYf8VzqwgtS9euD35B703a5YF98281Yw5g4TU8rI0
E1PbYwwhwdImRbs0BmCzsvNtPG60H+jZwo2TWREEHgUFT6/gZ7aUn0qbjUdqZhinjPyeGzvp/LVP
SRypVRQISE9AREuziBQHVjLdebM1vh1yE8S6F33sCUb3pqjqee2bTB3T8RZz7bROnSC6L/wCoMZU
Zz9xB27GuBufLBQkTk6KSDxH5IGnnr+3xHNENjP5MLm2+QLP/gy0VOyxD8QWoMHXJoQwx5oJz6oH
u9HtV2ovPZizFT1lLixg1fLjQzEjkIs87/fUPp8PsZkVTx9ehf/gYNE0CoZ9MOqYFG7ydNPDKOTZ
Ni8sVbx9fn5/L/yEBjPqSKm6vxI7SjEBCn63LnDRUpjegokWYj006p/bn6d+aP/t9PO1DVaUW6Ud
TYAVs/rYVcGlsqi1kRFfe4S25mcN1I2C8DPhYeMkD5o9mzzDMrCgKbho+fXrBTs9eeqKK0bKNi3l
vOtl71dc+y0d8c2NvOLf/4wqr484NwEFuZCdGxLI9xGa4wNOQmBEdlt+J9dAOs4IvmYeNEPT9bNV
ULvld5BoVGH43mRFsyJt5G5swAlfybhus5jM9dw+jMFMuQq7tS5Z2B2DyemeQYqHqMHI2+OR757z
nuhBVjfhObMaPKWBA4ilhuzj1VMIYLkBoKWq46HP3ekhS6o7AtHhS+OO4VLNZn9bRVb+NIM/kf2d
FzuYDWN97WdJ+KK154Ecz7M/5cqm79j2ye6gN9mklNFj4BGjapFxLJAXRS8GIKV/+fW5f9qn+PUh
uOGJZxqusInxU/zz1zfHhtvYqh29xlrCNvSWV1dMXa8Xok42ogqdNUPpG5dudnmVF9OLmnr2rRK0
zWFuJuMSBsrTxA270gZy11PqJ4caZfchK+vfZ7JPcbO7JEea+qlfzh3xpDWo6rj2Ohzb1V1t1Pwf
/4ePk31qE6/LkPosllksx45KPGqbWYekdrFfFnPw3Nrx2RE3N+Kpu8o21Sc5VQ/N31P7mQDD+9TC
SZ1XpGp3iIS1Jxu1ylIrNbFTbSnGdaOYCpH1O5SjW27J1RCbMZ5hztTURKwddFDt5Nmfo5/nKWOE
Qq3gij/nERzVdnqNAsHNPfWgTPPHg1dq29iwa9Rnf/Rf5yZ+qR5kk4DQoR0zfxMlE9ju65TrtbKP
+O5ZH3C1yEvloOz/fFnmqRclwd+LLGnlz+n0hZcnHAVXq5/tqUU30brDj6Bsj3MSgOuOMdZGaCnA
dJAUbi2vvmhRRhTRyh+1eIzPBBL0x/fW7AXGI6n2R73P4rMmWmJMtnTeVNeZ/1fXzeJPeP+U658X
8CfI1vvY9c8TY9fW+9/MylNnm5SUHoi1KDy6SIFuIQVSVc0xg6Psk2fXQyIHgtQEzzz+nvdPk8PR
9998vOwt/9nv6VBy+ONrhL2TYZgu+xNbo+4wm54/b+QxjBQ9rA3lNYrVh3au3XvXieNjkyDPkHc0
S4KfXW649yx9omP13u/S37z39yiA0cPpk1hC/BydyPswX/YbgfMz9b9HtXfx2hRKEze3dvDff7Vv
Z6JPnRsqP0W2CeOuUZkofrxyWB7kr02eyYm8HSGpg88UMRxugbcPdzVkAtUcqgulYFFcpYngUHg5
sjUWxVmB2DdUjWghmyrq6PuW7I5sFWKG4eMGisas2EdAOQhxuf5k7dOqbc6DPpS3LWbRn5UFG8i3
x5eMZfLyOsO2Xn1r1/S4Sx0Rumw1m0XWtV0a/7IaENVFP3+LYrOr6xZZRtf4/C2W3VQAQzLcVyXA
taCQKqtAJ4ldJLEdwqjKF9lIks1glcoXwAsFWIfvfebsgT0ER8L1rArfm8gi+AvHg/826kVOfe8R
H1V531hzpR8MMw02TanqB0ucGaJPnsm+6yiOYeJ67/Pk2UCmT8vn6DA42OsdUye9V9XNOZmD3wc5
UHQersb3Pjll5iUL4YSB0kKHhIiI6zTRKT9GzpYTPWywN//9nWf//U5x2Byaru6hz9LZ0/95pwRW
HynqGBqvVo4+oYki7dC9HzD08EuVbdKdrA5LILltRKxJTJFdVc4Xk0a9gQPDMk9KlJinBOZbbITN
0USsctLFQfZHSLeoIKGZt58G5OiIT6etyV+0HUq2bTFHTnpSyZYvIj17rsZI21qF1ZybsWvOhjgT
/YVpT7gmxNwkNpOz2SX73uz1x1kvvDvHiZAIlsajgdzmTowRWP4wRupGfzTN4UtRpNOy0JVq2wwo
H+VZPEy/z9L3s+vo9SwYnHif6E29/u/fjWb8/QZwHRcAheVSlJUyqZ9s66ET+mk8qfVr0uYzSkun
9FZ1OClHJLJ35Bn7rWy9dTlkym5ISANlMFx8W29tMVuOx0k07QYcF1PuKkcjC62e9G7x4WPkgJwb
4S4nKSqismVNLq6YlW+Wnl+KstbATx2CqXX4b0A2Q8+rl8EvAxCSufqghvO4zLHGkrdV462OOGPr
2qFB9jLRl9oQ1w+kN2JynGHwIj4xTBxVfKLpB8nFxaW/NpXSuGnhzfw0VXVdodF4phIe9VEUZ9hp
qU0RDTEjre3hlMYwZVr5cxU/z9Hs1IMjf7NDBQnEooDQqnsfuU6kNF+6MAKom/lgNPfeCH+Y+PWD
WXnhgz5ABYw8Fx2e6Huf0Y5AdrTRv1Ri/2jNYY7vwI8WpAHqe9kXpU62qjzWfo7ccQbv7ZydGuUp
mCj7FByHVPCKG7hSDFw/K5Mb1xxNDIr2dmdWYBNbNz91wch+WJw5eobC0YKHjiGI6mJ/9MsZclBc
KadeL7LElbW48v1j5QzZL6eRb337WNn16fI/PxZV7L+8s92//dgtHaIEpDbBj9At49M7u7UBvk1J
7v9MpnyhaY5NhYK5Yoeusk0ne5DtZbOyyIZadTwvipmNIHF7hj9NjN3QoQKCuLqSk0YxSc68Tpcf
KZvyI93SOqe6kYEpa6cTwBv4Pq2fdqeSEn30zIMxUdRMdDslFIhgUKGI8lKHkvU+TtQW+qqDMmHW
oun0Nvz7UzSiSKTPM2sJSLSs3Y5qPUpXH7S4QDAuT+UBFaW/z4KlbJBsqQ8fJl+nTWIkVF0PhsIy
Kks+Tna9nZJX4QUEp2XlN2lxbHKocCVrdv7ufXGUffJgEVnABSHmuANaJhXsmh224e++68SQjNHb
J8g+yjB6u3953JmfNv+OauGgYfvF/p8nlCGQJB83/4E3xxgMWuVHgu++JXZhgPqCfaMVHRURxZvl
+i5xe288uS+yI8pLpsp3ypThRMKI+3u+7JNXztE8nvqfPEnEp14/68/Pf/tDI0pgOnzlyZg195k4
9M4lVM3q7m3NIBYObMGvPYGbJXdlfDA7KMR8L/dJm6LgVMifNWZhrqHkWJSCsUFMVTpkazE6aqP1
IC4wfZ4DsouIKxeAQE2bJl/LtQ38pm7BPVNsZDPIsHHqqVaAzmMZFPr/GZWR9+uojK3LUVVM/nSt
hiTnsciGbDuX41/+pGd3GDDyt4MS9K9zmWjCk5HfyUHEdv021uu/Mq3J71IVNdzo6Qb/kqzIu1Vs
YOgWK8e4xxA66ZN1ria12zuNBbui8YMXShoDZAuN53mGihFUxdofOxBQZR0+AF4IH7RkXHpBq5xl
1xiNBQvZMsTRHfOO62AjeS3A8VCJesz1hXeuoMecHXFWWji4iKak2+vAmHjmsVLmWznt2i8/pGtz
SumJ6+UAscL5xiB5nJ4iH11xX1dENxJWc3FZkFS2f7ZgSZ6nvshXDt7ZtV2W07PfFWe7c4dLEob/
8iB0yOH8sewlKqaapmoiUSVtY9ifYmDd4Lvwm+bxx1gT6SfpO8K5sBHEHlmn3RdW5gMAbs2/0A54
+zlW+wfCts0mQRJKGU+a8tCXX2zS+RfZ0CN+N6i3/JVsUsnNopKwdS9bnZ/3D33k/5WkVbfXewUi
flWab3GuaVKWxTDAUhYhrrdYVQptfhX2KWTX93mGjGJ5nb8EirZAVC8XYRmeJgTsKdwysdLC9vSx
6U0e9UEd8GmObh2NtHiQwX15wOGLAKIuyeCzccG3RP0sw7ERdYlsQFzb1/mFRoWzntXozoxHXCfi
LLNH9ws8zMMg4jSy35wSE2yM735p3fJzvzGoLIdioF2Dpgb+v63kLJEVY8kYFLnICZrIMNGAYra0
gZkaJvHNPx9tbqXjrGjs4kczUX40932cr1l3iscJwPKYh+MRIMd4lGdwYpqtXTcn9nONtZOTRTMb
fNj0nnFJ1dTBfBplm9LzQniogzAvz6hB82x84M0iaABR9t3Jxn3SlZAY6tTFbZ/or86EUipXrZNO
TPBIED8nwuVO5JVYkVSz6mJ1Sqf8LsdB7jkIJTIff2ivJ9EvnSqYi3wKs1uQtfXherBDnOauOFz7
eiQ5qjbi8Yf/tPRY3rWXorchkdSbTB+NJyOmIsVUore2ADU8tbZ78HWvvHTpNFxwou95BCZfS+fs
OHNy4K8C3fz94M5gcFGRtfuiSbWNHKi9ngyRHqjrt20ziacvaYmq9LrRlnvza1NurOW++32u7JIz
bNAJFLNvt00ZTPvrAX39tM/SbJNllDeDGlqCAHmf8tZ2Qn6itj9vrXgwzzM1sDvc9EdDtGQXnu1q
r7bjUbZ4xvzu76EIraZYHW6vfXIKOZwXrZvgYxPjrX/EBljxAc/f1sgB1qflFHzLjBwesE2B1WLK
8icN6pHsL3wfxBImgiWROcoGFGAPQQh4ZzPL7XvNxGgj+i0CJKvEG/11rjg5SaQpxDbpV6M27ftx
sB9yo4ge22IlA09mo8mGjB+ZoRuKEdlIxbSg/zANDmsVe+Hyv68WEO/+7Zbi2ejotuMC37RsW9xy
H1IFozHk1HKejR9ZyP3imKp7kAfFneNVNcHwuvaZYTthXCQQ/jYnT1M0kKQe36+Scz815XxLnaAM
ZfyTnKp9CJUZNUnvERgVh8nC5gDo5nTtsoF/wrmE3FHphfk2LTRsqlOrjXsr+4whoURS5VUr1cNZ
Uo5NtsXi6H2pbEVd2hCvVrJZzma9SVpMq7IZTzn5wKJsUZoxGZCUdu7RkcsW4ujiS2C9XSh7cJls
/DhGZ+VFP2MV43pmE3TuTISmMgU2iQ3Ipz5V9MEn/Tjv2qegQQY0I3Jtn67rDHfaW4NOkR0l+NYl
lA5s+l5ZanrIK2UK/KONwGaRWgnM7jnYqlpnv/45NcHauDfFVKvqKVY4jgP8/9Ah89KHJ1cc8MQX
B1UNKSCUhifbqpA8ylHZHtyRIjsqBONaT9Ub2ef1VniqQVzcGuGULz9cByDHWae4Lg5VGKZnY25f
ZsdTv8Y2yzQzIzgmm3WJbthJKEshm0jsUCK5g79+m5z6GCXSvkZvybWwop8pItyd7aDWQIRSNsGw
fnU+WHw8xtbDZFXREdbts3yLyS5yc3v2t9HZKTznECTmxZwK8pxyQ4YRgfo0GrGk607tui2To3pF
3OjTfo3i4RTL0SJ3580+T5+2m+JdFZnbcASxFeuiXq9wt4lDkJUNCUPOZlx5PO08OLf/6ZJncpqc
IZvyoLYONjR0S2uy7hgiAqp46r5DraUiip7tAsJLNE+IlofA/+pN5xDUy7PqW/5+9nOKjYim7oHM
c4B+bWWzQILa55oPOCH+5jf290SbRAkQEKAeTqzHNkz3ddpPL7I/Ev0A8v6x3yGmvkOBOyOCIh06
2l6ylE2ZE5XZUDlwTZte+7q53ZSzCi5aNY6+GhYrXn4o8UXzevDem1itMgp54oGXowGxD1E/htk1
ptnjHG39sjKOMSaIZTCa+dKYDfc4sg1HSjlUUGAgUUSQ9fY9kcnHEhOZNkbVNyAz5jrW03bVzGr5
rdLNY8Sb/cE1Q+/t8llM+3R5Bj9F9rNUErLJ+BBVrvJB/mAUAHfRvhs7KX9gJaCdm1nje0A0MeVO
e2uhHAbgFSRnp3uMRt9xkfCzTAhJNi5GQE7LPiaBJfssWyOD4Tx6XfHHtNx6TnAGF4jiFe8e1xU0
jZRa6l6uLBIdH7JldOGD6lW+GKyE9sHv7fN/f0NologYfFx06WzhkUiBj8RBZbGr/PMN4WRKXvV5
X76UvglenvXXHvcWFgAj0ji+ndu+Ze17p1Rv9dA2by059DZBDr0dagsf2EBJaZKfEP2pvv0WiC5F
0+W3uZRbLr+wy3VBCcyl3JDZffF7NIZ4eO9xq0r9gtQzyLOu6R5rp4u21/6rFGL4z6CcLzUR12me
OjzGc3Mp0HLPeRI9JvG4dKDjPetayj0VZUiug3p69gaElR4x3lPiDW/TFJSJx2wEESYXPKwuVECH
GnUHRa5B9l1XQp8yGtfJn5ZTn5rXT+Y9hWT9/ZPl8kof+wMWaPcMIOMk85JZNNxrSjI8mcKwaMZp
e0Al6R2UYAqXQgf/DIcIsjYB/k4GiHOYEBdQ0GjzMWqdTYu176CrO97a07PRWNmmmYAyyKacBkJp
OJQaDOjCnyrC2mN2d/0tB1P22Jd4Wd9+zIZdjhsjY48rp8hDK374oV08dkOh7q7917nyM99uGsUq
3j4vRq9728yoRtmkJhci0fCBGgv7vWfh8BMHPYteMN9Me9nyB82985Nn2ZDXhI6PnbmFa3jt+/Q5
GJbUf1liWUI1+OkGMnSPqAwiI0OE5T7tWmBSNhkq5fKlDfVsR1wuPEInCKgbNGW3CZuPhdVYebOQ
nf80LAfa0vrWNGa5lxvN1jt3dtBfZCOp62ahg+VYy6YCIv2o+uPlbZObJOqvqnCCQ1+71mbSrAj/
/2gNi5i6WwujomjxUFOnsYq7p4itz7KIQgQ88+ydLXOgjlA3G09ubsY72WeLcEE8KeTioFfJ1jxR
lAytHdqmoS95AhYF1U2Avpj3bjiDFGJnjKuDUmeJHS7lbtkvuvCeRPatXQTDg5xRmykJHEgaW9ms
HNvdDSLQI5uaISTcSTSsU3PODyXouZbV0skuJ6KKVUtAEZrdsAw6pYVw1uVQiMRQo6gvXumam8kL
5tsgCMJNMeX9Aq+1dgkd9NUzwZ1LALcEVzhnsegrfBc6lFy2O/9L2Zktt41z4faJWMUZ5K1kzZIl
y3NuWHFic55nPv1ZhLvjdPo/fepchEWAoJLYIgjs/e31xZrLOzIklZ4EFyvQSZvMBxTp9Vn2s+m7
yNYUqivy2O4BppS4TEr3KqeOOvendUdlwAbYgH9om8imRta7a5KhPknJWqNn8S5wqde05yldHpTU
u4tjUZ9k62uElLzJu359hhwR+pQiGDzxi695UU52ulZT/ur9/KNbNkWnBydCVbLxNWXK+VFe89qf
X5OlPCtNbDOdCjwdL6vCieKjQa4OH58aMUxk9ScARohlnGQg3heE/FCt6KkNwB6mTZl/L9Pm4iam
92E3b102YqqoaMUqR0H4s260byBes1c/tv1lRsJjX4C7x1LbECfQVeIUiUacQqvOd5kW3zlxBsUo
mPvkhcy5twPWgJ2qzBvwwY+WWadTx/crNDdklD263YlvwZ3jB+aPXyeJH332RH+fzJcaTZyVoIsP
tpo4J+ThLUgtYBlo5xWqj+dOV5tRSkAvinXWi/AujCxrX6hDSIFCg51sbVpU2KtACeXigNmnuovG
c6I4mxIR2/Fr/hP8NNas9+Dby/VCV1+bwMGUUUNmCTwoeWD8i+aZ7Rv4HyCRGskey3TrvVALYwWr
Ahu+tMYynhF5q4U3TVXFp7RtqRmbqV4YNOg7xcl56ToufrjsXA/VfJDNr0NVqpveSILdV1drx/3G
AAU+PWkVJhkEvFcE34JbEEDmZSCTfXEUQAnaMGEBLEwFfKMD3DEobXUpL5vzwHAIInYePonMMsIm
mcIHozPcTZRU015Lswyb+4bSQa3iy2Oa5rK2PPFcCusHLKLsvcC+QLjI+AAtjVulrIa3WEFLobe1
dzMSFF84XV7d55DlYLHYd0ntlPd51IYrxP74Ys8XjbARZ09x1/Ki7PI1qGMNAcmdbCpq0h8sHxup
tI9xvJz65DGJjOQETSqj3g097rqs1XRFCTgeqAnpEdW0yaHIU9kpD/F8+fNM1XFoKTKSL19jZJPp
1t445qDsYy/QxWKg2n+Pr+vLkMNy8koQ9918VuohlUDUya/kBarHIdZQX79g9yKWsRcyrTjD+KLr
ZM4G8Vx0unfwhwIbQUI8JWZp09MEhZQvrh5d5cFXHqHUeReFoPO1sbLhoI3Vt6/rRmU6q77AP0X2
6Wr93cmHiIWC6Mdhk2CeM4JF/d5YAN9cW8eTt1cheWojBjazvvJ/jCh8CkP7wnwx2J5dfeKflH3p
j7IVWf5vrfkaKw1SzvPIXFNWX6352mjb8XtKEPeQ5G10adHMfT5vZULQfyAS+rlcl8LjrO4Onolg
zyvS27HRlCfLweKxmroHT6m7q6phS5rkypOZWcOxNHAi6OdRUdGLDcXGxUpeTaKgvgE9gLq4QEIg
P1rPkwT7hPa3zUFHNd6m8gDTyCc+8o1004CTAzjkGMdh0q9tKqaE30yYrKgdGcjoOvVVHsiX3gJr
s1Z4mpwtKVypajJkELYJ3s+Lv8/OZLTyTaeTSvX8iFeYrbA3o4b7AjckQwqr9Oco2Mmer+6voYFm
pRd5IUm1YR6qCgyIuoLaiG2Yqzq8ZgOemG0n7zXiMmgV7yKFZ6PZTfNoJS6Sfcjrx6HQtINQwHFT
+KRTTjaLfIwk3Lv21D3it1PtOx/vll/95kB5WD7lb9gbGFdePks1MdwHGWnJQTW6YV9cZSvyxIvW
ed5nXEYnCLrs2hKK5Ry06XwcnknEJRvZDA27oRRf6Dfy0+yxGvdCVyCNOpTfdTgdEdJ0yRV7lXVU
TTIrlcBXo/ea4I1n7w4Wk/9oGrzAChA8cF3y8jTOGS5205u6UqikS8AfMwW399TRKps2wMMFFVJ3
TSYHktQ8JIqJtqAC+Zb0mClS8od4TU+7/0cM3Pwfi0mhCqE5hsnXx9D+2I0Z6Dp9Cs2SbzNWwO7K
9gI7t77GjR7vizouF+iUmqvsK0QNF7NM2o1sygsT9Ks/7hoUbTvmkODvLRtEH7zZwU3BueFA/fcJ
2gpKkVVfXxGNQhIgjKY+yIOXWuU6t9Tvk6LUB2oGBxCUQq8P6nyQQ2TTzCCVfV75uvm3e+TnDGP1
+v/YvUpxR/5bykAXvIeo/kEHjTL1Xz+vulLroE+N/lXvsnSd+tBdjHk9oc0HeQa0jNd6qDbXKhTR
TvaF86KiLy0ukAeoN0KB5yI72zh08G41xDHuBFug3GczamvnP846GJ6ffcOvs///cb1eQXvzp43M
U1oIgheBSWBNbotl0zej+CATk7IZm0P0W1Ne/Rr8dW8DTh0Uyj8GfzX9GnfeIFG8pTpo4ujkeX52
xnibzkoOeSBej5svPhEbArDBfTK52dkWeGDravlWxSOufiihADJ0+raI2UQGjhmzLzCMRTR09s8Y
f1x+2z/tuFVgjA2weTSmZBvU08IZkuzFH5nylWDAvHRuQvZ7UHKR3WU6yTjUebcG5a4vIaDxbaC0
lBrIZjTNRhLeeOqjbnyC+Ep9Y/bSJ1iHGyYMYPlZVBqEN7mj1nt5dTSVJX65FYJRfHzkv0B+mJrC
9pD/gs+m6T7kTpfdtW5WXuvOuk19KuUtCxBii7AORBfobcqFvUsYzRrZuAzfeDheIeoa94YaGTs7
xC+3tqLqmyPelEYEb3/c6LXa839//zEA+mPzaUAoAvqNl4iu6qYjxVG/xfcng1lTce30yR5YizyZ
moPlehDZ4xqaNKAI76DYhncIuvIu8H1zI1uyn8wazgJfbappiLwjA9v2vZnuRhsyThaY+HoJvcW9
0QNMbHTWcC1Lu7jkkC78KhmvsivLh27dYX0EmI4R8oKpu/d2RRm37BIU5xzrAC7cPEAeBk8rKO4i
qgIWAFsInbolMdVwqFpvWg0RUkkWmcGyUmH1W4gRnocQVYKTjo8o6fxdGcEiDrrOamY5FHQSUzg3
8iH+fOTloxw2+cY0q4PfqvrC4rW0idypPpskvT4PGCbpCxM/gd8uBPMQeYeY75CDs8J+0wzPXhZu
QX1c57ckp9y4hMPz91klr8g2iV5oFsDnfwyFi+B7HqgM6m2j2pc/4gCy+dUXgglHxXaUPVCk/NNX
yKDR/ZIsmwdHA+OVPRUgypMf4bnN3H+WrbY5J2ZO8azupXeqwBZuHoNH13BQVRPDN6tVnihSCjc2
oda6R516pQAnuzJXR3c1vxBqlq17JeJQBn2+gHBYHmRfWrgbcGXjxouK7qB4SnugyLqDiKCDo/pq
y7OvMc48WjbZ9t0GBJn1Thu2n5u4gODFPvCKRymjkMIJeWYGLbW5uYvSfCzY7PmEkr/GWTAJF7US
4Z43aOYZYpi1tCtWUMbclAe18a1zZhZ3s6J3P1ZWKODrxd6p6qDx/HNYVDYjSNi5Ok6dPPMQ11Vw
lodsqOJbUGqyQTSQsDOR5ae81WENTz3WxvKKCOfkk6kRtp1vdfkyHZwmOjHjRNehFkAR++QiW4Ud
p+Qvwnk2iq7ykAKLX0/UV7G8+LuPum7W8gVMpLgLTlk1/qy9zniM7cKRrZmg/hgp028tcm6frTrV
4U7E3m/XOoqibgi9pjd+QTGzFVDfLM+afsCz4FcfdZgzahX6Z9hi9CIsp9gbueaRbhMt/oGf55pJ
nWIazX5q5Lx3TjmOuyFtk6PuYNSOgyIMB5AoK4VU5zVPi/AGMGTzmFklmH/YZq9DF75H7Cd/WJnG
13nASS2aMSFdyKajrqqFiP0UJ8OkPaal4uA4Vn/AG3JeMjcHIlto6SNWwayNHYqR/ntCBa/7zwnV
MVBUsXlkUmUy5fIf8qrY9oKsL2vxGDSeupCvXgiw5RLPzWQvw9f4BZTLQgU4JF+98moa1n9dVbXk
r6tf98qrujXsWj0v7v7X/fLj5A2BjsLYqip9PGQlHM+sCTKQOP8oH7BbJPdshjtsrmUQC7RIfzT1
EHPdsMV/sfKqpe/a/aPJpr1F7Koo+tk0w+J5csJpP4h8zsjSJFKorhzfGJkkadq+QEpfNuVparT8
2bLgcoxlsmmtxl35TWBvqf0pNxZw7sd2sq5yIzg2M0wUwfN91FvWFldKqPdNJB6VzriGlEptfSsw
t/jf7qEOZa+WgjQ/ZJl7goGAzbirWysXiPdTWttPMsr9a2haZ38NFZ2nfQ513OE577HDpmJSnEyH
smRoCdRORXl7aNyANV07+lAvScGejKZ33vR0uto8lG+qUb6LYLBfjSJtF27qTc9UrVESadvd4yAo
wkhdvb1Pomy8KVuCFKrSdCunDMxzlikdsO8quPWqQt2A4W+Odm+Kra4MLmwXgfOgkg87sN/qwSnL
fDvaFAO6YR5u2qEQt0VkKSvbGaeLjiyYFGDfXrMoB54fOs1DXWHrAHK9f2LiAoSSDtpLKCBF1kWv
fBPT9ML/pPrBAuAkplK8Wz2OrG0e7H2SNtuy57/TmVlyHjFtuMuKEhsNQ3vVfNirta/h2VRTCKkl
8DPnfrCOYgMKB7inL9TXwLe2QeIED317xuoz3k3uCL2DUmkqpXCrIKkV/zBB6gZl3L6PJSDZ1m6L
x9BL/LVuKcahKTMfIircpwRe9nPc20+9O7XvShyt29aCtZlH+nZkT7PMjbi9prhErQ2oHgeBmpUJ
0S/WbRUU92BDmC4DI32zygkWZ9Uc4jwEFBEXzoHEv/g8yKZNNo41CNbK8gLwU+zU5amaRpzKQZ+n
7ny70eCdGoe/fYwcDMu7Xwo1T3a64tY3Q69Wt54a6rBYgMj4qBYfEDziHquY2bsRvPZTMP3IZt7S
UGXqHcCibKtEgPshi+sXJXB49EpR4s5agSbmnsxxPlpdzR+L1IzXLV89zHuozIZuJJDwBgPh6Erl
tRile2bD+1CuPuaDMa9SZH/VTvcoP//q+uonK3kvW72nUxSRhPXnZ/xf++SHyL9h6JKX1EAmYIeO
dUOxkP/QdmV926TORVei4EF22Vazr0kmn9W5ywHkTgFlqG7kxchygNREJANk09VH4nH2xhQqgJJ6
6EAGpbdGMjOhGqW5B4d/AK9HGEvrkm2JF96qm6NalE7D5NTd+lwaRnsPBe23YZjR/JxS9xnc6bgt
CNOlbo+KVy+d6jhYaNfkQTbTeOT3Z1nZDeEj4+JpsBujcE9pLvFK2aX01jdDdXFxl32TzYOODABP
tfkGVhnF4b/fJ8QZ/nifUDDioPIktcrDqWnqHwKcEqDMlEez/XsTkIxZM9cW+35yNjZxtzvwocbj
5Lobyjb/as3XvlrzNTmymV/rwz9G/vs+ObKeP/PX3/DrPtBx1aavsgmwtEc6BZ8U0ivuUa07NJOO
Pd7KHnmAZ4tFVpSAIvjnhdpO2AXIQLHjpHgNYXsczKaW6BmjKw94fmtV3la25MGsQ2vDRFEtNSvo
YxSIDog81xk3Aai9yRYONYCtexYjUM7QiKCNRu5ZdskzJSRd0/qTwhvj7wtEt6p1lvrjbeTWKzOd
9JmShHAkLYsbG0M2ZCeZdQ9qXT2wfsASItXfKuK8D6HmvE+NHjxWGgSrMfO0vebF1q2JcyuKYb/e
FXnvrohGUb3VWFdRpMU9aOFNnAI5tDMcda2W2KBsDugVmbWwD6yGrHgep9kPBOO9vGhvlSQDteuC
eSMaZvOY91Z+61crkGRIRmtF2bGUaFYdJMR8g5Pcd4oEwUDFXbMiMu08toV+NUi2/kg7UihDTkkI
0iB7mxhk0v/HCKKb+U3jafqGQh6w50VDUkNP8aNOJ9yNCjV94l32k0IR713XX9umrS9AuIS59UTl
s3UqcHkTiXXpk1zbR0RKVhRdWC9qoawDILM/NCX5awT/enU/F52thE36qi7MeomfAkvwWfJLSL0F
BsheWS8QuaA5DRWnxz5+lsh5Qesfw3E44kEE5LQmi9IoNfWgNWhFcOb6h6+Zt4SZ4zeceCE7I4V9
dooSrH6fxA9jF2o3Hv+ZSxK6zRqPie5kBem4HRqkLCCpsakfrHybO7lzItyYrKMKJAC/MaAMBgnl
0U/x2mINPp2McqQ2Qs+Nna8qI963vAOKwSVm7lWngfqDhew3vRojjWBg2DxxDZjjfA1T49JaNPMM
BlaKT2usv4bFMSXesfvBqz1+NvkRAlGoXn1wB6vEdoIjFN/qNtFib+lToPemQR7xVftHqKr5cmpi
F2WUq+/rpgK5b+vlc5ynt6kd2z9wyX3PlL56ECWGUP89VRnWH5UFjkkO2zB1jXCaapmUuzGV/RZL
aIZYE0mbj4+oddxrZT45RsvECy5jb+FWchMncfmahhEcOaVpz11fGneDroHWoB8riFWHQy+ERwdf
rCHGxJsZSzbD2vq9Ka/aeXMow+LOBT119DRA40E1FNekirH6INrxakBVDKUu13V2hSXKj9ouvhtj
4jwrlHgu015LdyR/PpqmVg+KWpO8aYvxWyAyMLOufl/N/QFi/BvfNHCcOJaRl597ldC73NHn8TSb
yYF4lPt9GRcgwTWcQr2wdjYmp83GyvE1LC0jwq+5Y2VJ4Ti5SieDXCaD6aKHnNh43RGnQZ8Fkjr0
VKHS9vzZu2awWrISGAL+cUEOsQubW+TAxq2GGQD2CGLvIpWEUntIlXtynLsUigbugkIkICac/oai
SvXkiAbAsTpvhlS1AAESDj+bkMpV3bc+hFNeI89RXgAKWMs4qrQL/iuC+V8jFvfr9tBDMyZv5yf3
ebtt+eZHFXbXycCMoMU/eSvCITvXlBUsct/OXqoqbNaOsNONUtXZSyDsV1yF+ktYTiGEu/wgu0c3
c/AJqEH8zDdlI7s/U6+8oxmozXOYb03DS19cmOMHssQVjpg0B2W8p/7mHM1AoKzybkVklQ9+3ySH
XjMAL879fuafEdVBTWzGG+Dn2kIFv242DUtwVvJHxOO/H776VNH0KzOvjIUc8nVBNlGKYhtCXuIm
6+vZGCJN7twyc1csN1RelGG3CaO0PPrlmO9iloX7FOXCweAB3RpR28IISTUcCDtKJqIJe/Y0Gq5Q
1rxl4WQ1JEg4doOmtS9qgAlCGo3Gdzw4yAEX+XtV1Osx9rB+mSxMM9CiLrCBWrSxDzZUzUnCeKL5
0frhvdFNWfTRIabYyYzZUJMX8Nr4DlIlFb9OuPeY3+7kNTI6n9eMuSj+1zWZk/v3fW5cBRBMM/2z
esA18aDxcjfYSgUmtbHGPi8CirPmUoPGF8ra7JMCqSvfyPbeVf0dy3j/g0rFXeDl4SuxEI2JYohv
E0yu9ypom3Ua6eLeqchih6BZ3jFT4ekXPyutVBdAcZWro035pmExsB98cEl+yXqz1JPxNS/9Q+gm
zalWY2MjiOQtCHz6H0hO08w0PpSiec1JLj8LwPQ3pdNOZ0NgCDgZerEzPHD/Mc4pB0gp4ToJau1g
VFp4UoHQrRB9xc9GnzzBAWjfUbms29gMvo8x3I7CHoMLhRHMNHjVbf2qM+7ETM0vR916E/03lsyU
G+AF1J9CWaZg46J+mPOT/VyvIC+gCPrrzNTGAb5BPi3U0bIvXd+8VoU7vHTOOK5FZhJrnHVZjWbe
qK3iPoxJXx6pawqXwDfDlzaPkKvx9djKpjtVJ2wk+muFXd5dn8f3WFaFPFNGsk0b2J5yFME7Ip9K
8COz+vaWfAI/ioJipC+R1DSDI2HKEMv/JbaCi3ejgJw6yy6RiXBbJcGGXIFxwIaXggtfuBuzqJkZ
1ES5qbW2fYjtwV6oVdd/a/ziLuLb4S8KjDvjeLZRjIrDaHT+WzNpFPb7ofmoTrefCwMl/sFE/eQ1
pvGMh9S0bXHpxTKFputCO1YUnrTPq/y3+sy3b//75Wf/691nGwYBYh0FP14r/6rw1vqJEmm7VB56
N9PQNhnGciyn7qz2abyv+8pbUy6ZP2ChRepMT8XPAl2g3/AQf40dqWvcjfEtywKGh0X2UJRBAjvY
sL+Gp/gRfX50QoHr/nPs/NHWXE1Se42+/CzUzqYWSX2SHBoivu9Vo+EIm8ffmrozl2ETZRczrvRt
zr5j6+dadPGpGl3aSu5/S6nI9lmUy5s6cM9EQdFpwD9c6PNMUFhp+CBmfOmcnQ8AXj3E+JrJygR5
7VdrjKc/r833oXIRN//9C0Ay9+dGiYoTA4aBahv8QYH+z9UH4RvPRE4oHgxSuzdxO8bFc4JhFhKz
eINQrAY73VObKU8rYOOHZj58XsnMEYtL2QbcPnu/Oks/tVCS2tNJ6lykHEae/aGJ+aPZ99YIPaKx
zS0lUrCBWozNBvJp95irsOh0uvagKaU4NjEGFTVojUdQJf5i3gW9p8URGIP1U96UKiE3iaiFj8ye
X96EKTGPZeAYj7ihsdRPzrpeBD/bHsa4XvOUlD7GyiNiGKr7vgtMS15crQHkSeXHVR1jymLj0Ibt
bypb6g/VXazGwQk/c9CXU6/s3cB8CsCGrxJENkdCdO4BfWi0VtKpf4B/Tb0RZfrvM126MfmCoMdD
79FFj33s4krgVn/dRCA8/LyJbWv566ZRKgUqUF1VooefN0Xz3zRvmz7/Jk9X+gfVs0mRIADadKab
rjKEneHT1PjfNcvRjr0RR3vcRPEOnKOMYIOLVT0M/lbGIEsDHrpVju5nDBK81GLebz4WiYWRD/pN
RdHsl6L7qGede9M2w7oinrJ1rEjM3RBq8wtGpC+pSD3waNTq1rX+DMbQu5Vd8iCbbpqsCbxHxz/6
zVrXl23aV6sMAGxrjIdgBiCSAaGYeD77Osi+2O+KbZwdmaGcjn2bep/Fs+A48ayjNpegChs9re5k
9lFSoeXVsVWtY+XeYxpU7/Q0Np7jyV2TpLPv1UEEd1XQ3ydzEVhu1u5WS2P7Rpl0Y6W08IDyosq2
PfH3G/nUas6Ybd3RaT+b8mpqFztPGzdW0XxY89ZsQKi/Joxj00VTibRTif7z6uU/jVEox9odxUku
cANtHQq1PH2ueXXHbiai8zrmPnrDciaG7tarEfS0OkBdzZKMXSa+yHUQHPGtSe+tKfq9f2LXN2RW
ej+Pt9rUfTX1YzKi8E9xoH+M22Blyn9RmBY7lv7OTW906taeLH4BKfa9adM4pyYO8kcFhzu5z8Rn
s9ilxIeXfay39zji4N7oGNFaJgq9GDemNDbdY8yP7DmLLoWq4V8UNw+f63a0XsbNZCgq1iuV2Kde
q5ycrmF7GTXli9XEF3+OdXZRsbfTzHrFjhHTWNZl59ILvZ2r1PUmxOz5mmSzMxFalZ+Nvjbj+iOj
1uE1y68Eg3OKCP8+UZQ/e36/lKFewEDutzFZ2YhXleI+mXJA+zLniIDOyxwBVonlWg81fy2vdpRJ
lvn45ohFNrJX9/h1zibdzW0SCtj2Vo6tj6hxCkmrVZ002o80x28KU7/pLmGRhBDQdtZJ2LuPadM9
yBFVGrJhDZPHpkjKTetk4U5L2vLazsE3OUIAniisbjwVzGk3zcwbqeZDr1JMg8OiduNowci+HhD9
uRdgzJNWRI/pEN4aelJe5Msnp8UNxUV+jedrX63G8H9r/brP8/gi/vfLx1XFv9//s9yGzI9Gou7f
LCTDUrCmVYfxYXL3laL17S5M0SS5rtlhQxDZB1kYIc/81mMDZFLjdBPVAPj7pvPWbQb2h+IU6vCJ
TRxKc3DInqsPsYgxrWCq2oxmgwWglxEVnqXFUmQczYybJodPVFKwFgI1OtjMrE/CdJ8yJ9bPsqX6
mPdk0UMcErUBFe3tmbcr7JCE9UrF9U+BUO6ucGvlNp7w+UmpMLsdcYwkBjHcBU1XU/zX/rQg1b5W
RNbQLnTjc4TJ5DKskks8+v1tHlGFHjpOflu5wttGGHTsKnanKXvI1diW3f2gq9MRX8Fv2qR392OZ
4ZzedP7adskqFLzrfro2rrT87LaxFinb0mveoGUb19RMC34evnHTa271XeNpz/RCPOMx4m0oB842
dlm0d4FdnBKkvK9JatzIvJLaUEE39nlwEVF51ytBtBuG0D54GbUo8sDrE4ViXoJbm+uE5rqq7qPH
uQvEE3U/7gvscECbhlodHDE2Z1JivErbcFwZ1lCuq9gzYfO3/rL3Smft4GMkFlRtQ20C1n51PPVs
IIP7riGYWeRFni08URRseGCcq85zYGXdm4PVyKLsq3oVTW20sSu8ipkB+mfXtsNFZQbdD59y+Mov
+2DRGg/YhbkfVqfcsSneNmTnb0ZBxcIY68um0ZpFnwYO/hCNe8iHetjajrL3pjxbaSNV7EndLVTU
1c9T1g7rDl3cOvdaduCYCOkF+r0a0eFbG/cXh2TrOyknYjbCXfpe4KzBBTX7BFmMrPZjwN9lgRmO
bpQtJMfBD6I7eShLVcO0Fwnf3BUrCvao2G2tCivXTr0YqT/oi5fBKS6lnRUPCG8ftMpNzkCU1Ec8
9J5yXxNYeRb1abSqC4UASPrTKGIL9x6pbXbEDuPqUte980U6e46GuXlUCEC7qymw09feJmpctPjH
yqYy2menYHto611/29rNsPCVLHs1lSi8qdQ2OOhue0Km6aB/hiImy2gClzNcBX7GBU6O6dj/1S8v
YpYAs0kOkW1oY98UkWc3nTc+khnJzmUSPbI6qW/HIeJJmnptj49j96RCB8exOEk3BEl+8t7t71Kn
M064O2+txAzCJUAtAnomEvT5ojp6/V034AlTTPEbOUZG9BASdm4Il+yzHULExTEWYwJvyLpVQWT5
iWVMu0J6z2ttbtqG7S5VV2t3GXzmdegW47JvagX8i21kh89TYbZsk1hx4TE498Y+LyhHV5ZBf1v0
gbvP6vFSjpF1dlI8W/tmZbrGz7zXWOFFzVtvWt1latICGxanWlfh61Qh9I3Y6YxtVH/05n3viP6x
jgP3WHrYZwkMKW6GuKWIJGJKB+HnbdU+TBcFj/MlxR/+ks1nwtQuKZP+QXbJi11ep5u+x2tXNhE3
pbeKVr3hRXjIa2E9VLHa7foaMxHZFKE/EXmLv0dKZj/AFu6vaZsvk7lV5FRsYqrcrgZ1UI7TfEBN
9tdZEhvdpsPu/Kvra9jXWJeKYlIb/O2/7hR2fUDF+1F6hbMfyjraOa3nUhI6pFuM+PxTH4b1JqiM
+JZU4rg2CqM8T04lVm4K2qPv/YvLm3mLfUl6gEfc7PFOc7dtmDtHA1LqWh/V6TyU2Lng7qVe2ykG
PW326kOR3FWVherAmdI7uNbRtjOrahf5bnMewzYk7pVUr7qXndSSJz1O0BZoWf0tqlpjiVIvvRik
XbcIqdRtV7TxssR1fKURRd1pNp/WW8r8yuixWBSG9t1mY6Grlf3uFOm9xhpiWRMVvPSGsgIuUnyY
FJUFzIWvfse/sA/i/GJlYbutxubW4VHaxLrTbwYLrYwqHGILdqA/q1b9pttp9JHZJ1SaABZ4mC82
uedXERjFsuy0+grupV2XSZMfnaHCgYGcoOcr9YUKo3aZ1WQCyhyjMEw53tWAbZabsSaxHTNbU16I
gctkWCcdHQnuZ72GJdh4IgbikKh0NabsNaai5fcwsKZV76jlnjCluGZ1/05tBRMlWXt2xLV9l9Zt
dDBCH5Jf2o23qTtvXyzrLdIKn7KMZtxqQdNubJ8lEsiiuxaV7g8XmdxCy9LxOqZmj8K8UvHP7Npn
whMkSBgRzgtnp8zTO72vc3QA9VYVfrITk2vvtCnKj/wu482oNvbZNUsXT4IZVzVE7nbUw/GINUi8
GELXe7DwXbqIatjHVKb2Rr/AXpUUxdAkpxAA34YMcrOS4i6fn+WN3YflTkq/WsDmKEWcBqgV0q+6
dRYtTNMHVe2yq+rlhEwb62BVXbI0zK7fta3mryZnNt5JxDtZl+FSupR2YODyE+dd1Buxuyg6pViG
OnHY0VXtXRd242bo4uzqzy7Pat7WP/CCBubZau8KKYtSDcVjqZrTStPiV3x+ips8w9U0nQ8U2PcL
PeKL6tmKriwIBGk3UyWKVeBV7kUOdF3b3DgRnr9ffZDdqG+xmFjmT5HDEmuwL87nZ39+WGJrGx9V
A85Mz6PiBysnL7KT4hMApGaQ9XNnJEc3cr+J2HBPocH+OqjvJwP3cX3SAda6VLlX3l64jjZ7aGId
B18b6QlQfDep9V3WJeO5mA/hNhvTbM3mONwW7BRuTLvVn8GdfjeqYfggPzehVGahwm67UmbT5gaL
7J7YN9Nl4k97JWGiNhXrbmAe2aqjguVYaWuPduSLrRdjTMVXnudVS17QzCQ3k4NRr6EW43HyUI+k
hiXWkW0M8IDifO2oozjmZdt2kJTaeysX6Vb2fR202vl7SO3oxNUE8i9WIxAJ6/rZqft6kQkzfOqA
ut90qWVcYjdgi4oWAj33JjImSgQoSEDfAwiy18t+MYXNqa8MtoBEqO5T8kwLirKHnezTUlymu2l2
u1KcS2SE4p1cFC4Iy8bznSsGxITYdfW7qijjHuXptDcVKk0WHuzkcJxDE6XSsxCMX5Q6TF57NUCw
jhzo/9B2XsuRG8vWfiJEwJvbtmSTTTeG0twgRiMJ3ns8/fmQTRFUS9pHO/7z31SgMrMKYLMNkJlr
raVx2SUBHp7oSu+hOTPsbTK69d6mh94KESpKgyxCzmrMb6MZkWK3VJVd5cw6pT3Pf5mc4SWwgzPY
6CCEHEghwZJ0R1+ri2fyaUCSlSoHx9YCG7e5awJSW3+xiyk+j+Q1SIW09ZekLNwHLzE/8/6xP6Ma
qi5w8D8Q4s7CFrNCwSqe4nZVTwFYAOLiiNH2e2jLHzKxw1DdF86Q7Bynnp8SqLFQim8RugmN+eli
g+3jqKcuvRdLiDh4WoAjBfnNxYKYGCooVs4N8EKgNnpOhQ5a+naUGmWyhzbSguZraFrqsMRcDvkm
4n2Vqv0Bynx4ES0oJxUVaHemef5ZBt4G3m0H0gpVqfls1TY/AFn83FYotqgFX4vcwTrP2jxCjsIr
c2vVlvMsttYtTnqCfjticjoEUyC7utSmCj/CBqfmcKpU0wNVJ+NJnSZra/hh8Bxy1cfJmdIbhUfL
Sg9m0GjTkkJ4pIN111uqyc80nZteqYPFic2fe0B957D/dTIKCq3dVB48l8RtGSXOqfEb7sWWIy2B
PudilLkMrfNAlXc69F3UogKH8u9cgoQclPRnPwmTb4gJLIwoSvuV73tt28Z+8IlelGhvxrX/aKu8
KaLkOw9XFOC7mub9zuKnZZnKMHg6XbWWR3YAXBsufXTsE7pwypDqT0bzEpkIS0FRA/WKzwsMJQLM
yapXp7e+rQ/gNxDO3ZYz+QAzsdJdNCvGswwVuqY77ra6gxaob7a67ToKNnp1O6a1eYkbNO2Bgp59
nxSWdyjjpU/c0cxTizz5xoPD+rMW2s3L0AwbFRLcz6bT771EVZ6XG3W/a7RXg47VexIE/mVqlVm2
jachPmR6GaPs06OAUUL/f4SCKaUWW/xw/bhAOWAYTnzW0JZvzfHZgkljO3npfLQ8371LauVrGBfJ
ywBC0uzq5nMwTfXngm6k0mi1hzJQ6s/Im6EHDkc137BMUWHxj1pPasZv/QeroKkK6Jb/kMf2r9o8
x69BFte3kRpSEfKC5NUGLbM3hya6ES+ICLg7Q7OkewUvMhOw3CbKJ9U11Rd+P2hjwTw6PbjFsLDR
pgrbO0eZaRjsLePGMpp0B4uIDWIqaSBsonsMHLj9JSOVgH6Fq+7I6+OdVO1YFvy8K4ljkWIJ4e+k
TXQva3WvD46lVnb7y9qOpjN+7cnzLcHc4TWHYqYzXrxJT+7PnObqMqVNix+saVQPEpwPSFWaowmd
4XJeNUjyfd2RGLusHUd/51DQPkqw0bf6rg5d/+JNbaTHqelWN5e10UDhrackJH9CMofKlgprckSM
58ZyvP6xh/r+kEVzee8md3SfRJ+VBs1zdfisoOP0OavHr6CovHNh5uNN1QPeVIxxeOxaKOii3gM7
pET2xdZq36sZPrWLqYes4MGk2OyrJTy3MU/MNJqHJ3dwh0fZA1nsFM6TPDq6OaprTj5wi4eKOu3T
6V0QAPwG9fYjJzn1vSxDfUOXh/WY+VZ8E43uqW3n7AnNxy+dmgSv4JH1E7oWMF57Y/BaJ217INc+
HcRL80CzpUboncRbmPUnZGj7pyByja/d96bKghs9LNRdOVioE2Z2vWvArR6bmCInmhbQIHkl6iD7
2HL+OEyXQ1PLKn37IeDDoZlp5SGZSB8E1osPCPMrIsBU1k3aeEcv+Grwbnv20XaXmWIN5mMcTC8y
i+ccCtR8+CGzmj8a+HZUUW6twq9zDXeQiwj5RnaN29k4+HSm7GJbMR4nX30bTOXWQSD1cTVzw1+e
Uj/4IkGrPTU7DRVBKsVXjiKI1U3lgxZYgyWEfATPOvCYDe+n89Ek3li1pn0BD3+Ihnb62Z1tZMJb
mponLVfPqk66i97pnQvXC/j3OtxGi9iJDOgqvR2lhuXy8UaVeXbQPxGv9n6UFpm3H3sAJVcOCRbv
0CnBBy9gH+RX7KEhK0Hu9bJr07gwT8407nWAikmwTDPK8030NsTcKpzSZZCj1bHGrY6ruH8Rsm4/
0xCfbGT/dZ1M15j1TP8i5Gqrde0/XuU/nm29gjXkavsGgcm3y//HM63brCFX26wh/93r8Y/b/Ocz
yTJ5PTQEeg9dGL2Iab2MdfqPp/jHkNVx9ZL/91utf8bVVn93pVchf3e2K9v/4ZX+41b/+Uqhd6i5
OzSKLSwg3NpFy8dQhv8w/+CiFMWqPHXfVl3mnZkUl10u88uCD8v+9gxilK0+rvrnK1rPusao1J3R
g766nv+b8/Mww6P3YMbcna9nvOx9/Tp8tP6//t2XM/7lNWnBQFjVgI7q+1+7XtWVbZ1eX+g/LhHH
h0tftxBPupz0yiaOf2H7FyH//Vb01He7CYWfjRlPzUM3hs6+piN+K9OwXygDzLyhcwcvPVrWVq1c
f6e4DXL0aYOoX1N73FEubgkcEb2FGm/u7wGp1ye9QLNpJ+6g35tm6p3p+QVBJ6Z+9tK7yuMusNRL
/ahPhoMyNbKs4P4Q2CWjLnJtFzE30XUTSTcwe1B6yqE1zomyXYXedOdt4WpapeB834hhOW7S737U
KLcmlM/bPMuSIzUp8lFqVrzQlXljVnn7ANlS/qKQfbm3vPZJfBJV8ck9eHaN6vUSIWF6gpRYSLLl
JCG6r3KLlHNryq4SgLw9PVxmrG3Wjf7l2XW3f3Is3SeJ+jdnRmL4HjaOX4LcIAOXu8N5phNr2thw
f5xljthkuB1T7829Osz3ENtEVBzqD0KK4W2ZrJVB4rz3XawqCQ+FCXhXK0G0GHVMFUAOZSBLCEnp
Ov8QlLjume7L6fhhDZ2nf4R/sEKumLrb0VAHaPrg8EflzX7otch5kKMU7Yq+z7vzlZ0bomjH/Snv
oasFYxve90kAW8Mfe0iEDCWPt7BA2f1xtclRiDT3DTDI367ssknZuHd1OdsncYrJSYdDpk7DbUW/
PT2T1AkRcrJ4iZxtbtfexS5OscvROtBeZ9/JdBYCPDl0Kab4dfy2VpY1ZuTvIqNu0TzLxgMtAP02
imfd28Cv1zxtKo0kCaJGCu9aWqhJ29njIfaK9mkI1Pap1krn5PTuZzGtdui3PlsZItCrPaMd+WCb
Qb+dlpXiuJxDdlqNch7XCabLecShlvNPWVE3R4HpyhE8UM9veN0r6C4kfF65ufgux4LZFfQutLB0
O7Q7D17OkBruSW0NI4XXvMqak1IpNse+otZ/Om41o1a3Eu63dT/etZpub4Kmz3ZNbLxhpxOl81yy
G6Cj18EoG8g6yeaL6UPINfJa/EHsAsf+EGoo/iDLBYgNfcEmgucf4TRy1qYBULpJXfsuXJoiUIhU
v2UF7ECLksYaEdqaBmkwms767VXTT5LRfH4Qo7OohYJ/tUiA7Ir33iA4je5yO6BytGQA+aS8RFRR
Ia6EFk8GCNkzdOXa/kKaVwqf9BLXUg27xNFqMexhPWmgjiub54Wh4BC1dbwLoXpHCt1JctpBsng3
+F79XA5T/Sw2bbF1gLqRHCJHe5C5uK/2GdX4sen84La3m+G+B/t87w1UiDcyj2Ghv3P1h6Irxnx3
cZB8oh9gdLpfQsRtKNzrPfzLQblbd+jy+G2vK1u47OfrD1dmW42Uo6KPz927SuiH35U3FdHan7fk
ELQPvzCXnx1KgHeXGJl/WHn5kRn8SN0GND1tQfjBj6tQMc3S6HUAF3bMF7E5GdL3o0lE5da5uPsh
uay4ssuUJ+j+SOf/T83QufOGxCeoKQ8Qc2ZGynkdcr95m5pBu+loE7kXp9gva3vQONtgruf9uoys
ur/ry0rbXthuTQCHwKAGyABNI4poAtaqveI0PxtTlwWnNneG+zzOeTCNmuo2ntPqNjFSV30ZLHIH
6ujmW4mpl8BEoAqTR2d0R9WNPOSDmNxQL7bcjA7QgzSamm093YaveHTmG37mtEfArPqjHGXogOpz
1J1Xu450232mW3AXEeqpNNVutLG0jg6XDcQP4zqQ1uMvoet7FyneUhlY3JHpQVX5fjaxNcspx0Kh
JMPZ1gsI67y57xvzcrYP9jyt6I5BF2+Y9ds5jaojeWr1k9dlEFUqvv2rjpxH2GXDL26bD9saUP+T
/x4bGc58FTs4P9WcJq3gUw40SgBdAzla6jWkk/LgxoCvabi4KzsiI0mnw5utAFhVjBUKO8uKy2LZ
ZwiXpF4Vuptm8dTwmKFqv+xoj+GNhFwvWfYGWhvB+s4K8RZWtUt1xxntR3rW873bQDTMv87+1Q7B
iWhJ9T20Y3g9rCZ9rOoE7V/EDA8WOJfPEit0LX+OVfvZokxD64Oi18rG0fhJEsxAg+oBYJiE6dJG
rBrwqolX0AbidVwaHcQra4uOOqTqGaZXb3322ZrUyTf1onJAvp4MfEX/1DoVb7UoUYk3K1CVqU0a
mhoNll+v25h+2jxCVAKCZzlaHastXLx0cGhHOwatIHEyDLAxXxxgN36dqfDNw0ARdV0gp7jaSU4x
wXYCIzQbS/B67nS5KLqvmnNFW5PhmOXenmjHi+wx/hkcFHIw6s8BLwDFwgiq4aHTfq4sjSarcvo0
FQP4PCVJqYQH2s9OrjoUP1X/HKSzigAib9hlueyat3l9O5Lv/Xe7+qMON4aioO/DzeOtNbjWUfN7
kNn0Z23gD+vvIz0KXsNyvg0qsv2tG8+fi6rYjgsxGvi54kHvkI0KlihAi9w722jMiNdL9Io/hS3F
K1uCyhvuxRuZ6oct8ymnUMweblv8SkkhpcLgFXTQO92LCuH4beeG9gGxK/urMkcP8ju8RqQ0ft6W
kWMdwsaCdNmEnWrY1LNVHeU+eY4j48508u3VvTKgSu7AZ1U17qz4zftmE0/U1B8808jPz+Zyq07B
58Yomk/JIt9opCksOmZzatVBGR7epxRFg7MMc+7cAo4uz7aCnh0bFTeN5kYvMng0eJQJvXgyg9tC
P1dme2f0JgIw2ZSNx6wber5kWTDz+X9xsrTdLvpbxwIqOkRiWvVUtp1zlpBJ94cH252P6wLdnpMb
vkFB1csCXy2sbQt9+iXmct45eSyLIrxsYkDv+BhOFD7lKhza8JFt962NxMpA13S6o7dpOJjL9rPi
ltsRVYRPSrpTY4RTiq4ZPk1BrW+jAeFbsY103N7TFfWrt/C9iqkqTKiCMvXsLKaB7vRDUtvcRS7T
koe+F8P6SXwSbsbgSL0MyE6r+uZpyvyf4Q4Z7rwgGO4mf6QLXQ5l4OtdUdC1eA+4jqrePRIjU79o
g2ojc6jOor1uzf1lzzUmK+LJ366rZV+rnt6u47KFzMvM+awOdXC8CrEblV/UwPsSWjVKKp1nntxe
iegdnFUOZVjn4pdIcTtQZb1FytxeIy8uCaUgMW21AJ4RCZI95Gg9JdoEirH927NJJM+oIayDdCaq
ejM+OhAM7uJRS/Yy7b0QW2+Mj707O5sBDorDlcMf0l9D6i231/ZiPIVlpt3VeZ3ayKmwyeh+0qdy
eAj0oKU5KXMOHk+Wz5Da1xu/nodbmcqQdO6LavbxvcyqONaeO2vc5QgIPRbLzDOD4Blg5rqkgoXj
3HXWjT81c7T1uhaWAS/7rgH/jrZwvMx8RHTI/mT5cuLRDIdDE2X0KVX1lvae4bl21PATQAD6Kv1P
Mhix3dJBZPmndLG5DY2q86wg7rJMqdZ3j3mgnyrTe1ug97QwWAgJigkoWrZ35h7a2CWe3tv8vi+c
39d4oIG0d9mo2y0BVV9N26APpxuZzm3Z0YxmR1uZKm5qvOTl1yxJ384GK1JF+tJ2bo20Tei6KQyS
Nu6iWwaXaMxfFgc7KNZRLFtsUWHRRLzOzVsDoBxc/QT4S4BEyVQGI7Jj+miKYHflWKdot5iH0LLp
EfxqaC46OZMRIJXiUmwa4bG3aHzctUMzH6jCQ13vRuGzGrmbeCqzv3hlrYkkj8Smhht8kvWA+6/X
S0QIOe0lYj3D+/nFue5BUzBcvjShe1D9H6wQDq+kRkJvYwPeObtKuweZEUAkYA0/6jYOTvHSY72R
6M6OnO0UGuOTDC2sqefSb6C1b6en3AbkkcV+dpRrgmIaSQarvr/MXMpojWKNm0RejnevXF32N96U
lNiHtd2ydlheulxNrBtq1QEIpxToTVLWJ9oF4ZaiAfZlDLdptBT8F0uhxh43kPnv4roE1X63Tys3
2q9rgqFIN1MfvO0jDsiM/z/us557/N+vp+tndWtYMJRVqWXcF41+7GPdum19g/uttO+N+6liG269
UuM+tY34NAIBRhbSuBfTIN5LjIRXgHL2WuuBJVmWSKTsLVNlRD1iVwUQPrVJNe3FKO7LGSV8BIS0
B3xVbyI3St6+pcuJPp9NaRrTDZoYe9TvInNLUsM8RVVm0brNd34b8JOHxARzT77fxU8uZ3L3ZdW2
N2/3Nf4Y3ZLlUx74gASPbpe6h7FoDbiO/7CpiwP9O5A5tX6x5zDvIJa8hCBL/lOvW+WtrBeTLNB4
++x4p0CLsqwXx9Bn7r2tT8ohzkbwHEN5T69EdT9rVnn/d1NxSMgEq7Vdz0Br//dY2SmNgu+ODSNa
bX8qFUPZypFJ08rlKF9sZaog/vfu/c9x6MEqdAWTzHTT/RU3lkx12niVPKJhdrmPE5MMddgHH2S4
U1oLUt+Ati0LzpoTlK9gjTemmdHjPJoGDczxJ2Mx+1mXnCaepbcytSqg93AkKTQwz8WrrpGEJwsE
4egSzB39ZY+Ze5qn2Ak/BYCVXhkSPrYm9zEoXNgZem/HonReGt9GTXKdAg657QMITY5K4128AWRl
z7FtWvdQhI9PMzQp1mR0d5CgTU++ydBECizYVaTvnL7ky2uM7eR+dt8WyCoZXCO9LJWZrB+tJN47
tNLsSrdKyXV207HQIuO5BGi170ryZKZlIam32HzFbLdlYTeXEHFMbLCBmS0/lfr0WxdY2onUsPEM
qelJjUP1rHWtG22L1wms2HO7uKauVc6aPd60huNFCGln0ylR9N8vkSZgLbrTzWIr51wvJg3g+o5p
iynpYb8Te9p67bZC4uN42Wq9GHHLBcZOermQdbviVfMS5zaP9QDCBB7sjOV50o2U/oZWf3BbCo/0
m9WoTTN9t/K8KOH0fBMJaf0lZt1iday2dRvUfuLNzOcUrfvxKym0VwCVyue2mKxj0ZnlTZvV6WeY
/H7RaXz88eeAMULwog5IyyzEGuOkgpMxIPISMkA1tI2dXWUfp+YylWDxSvA6Fe/V2sKmPb2lx3o7
dJZxzhL6gUbf/Yn+Vs0/BRp06YB4YPmqS2UiTRObZ3K7xlmim7HdJbUx3BXt72lhmacQiqc7kKT8
qyoFnUqQoUUNiRhWdMzHO1JC4p2WEDmSoW4ASV0813M7ao2T3f9A0swGF73EyXYyJ4nUAYWuTvEU
QNceJH0GDJrBmLVQuRkrEvYzvyPb3qpy9/c0NbM7uoFLUp9Rlt01dERtE8fXtrKocVNvH3VdxL1V
7ijmGa1mUOvDBAJwUUhfprBGTY9e6HeIkHtvXkvt6+cZaYAzALxXnjqLn7osnjdaEfmvXUc7ktYX
06tfRdbGa5v81XeQHSyKwENFoVE2igVmtzNANFE28E4a6rQXnLYZx/5lqgnVA2w1H6arV3B1/3Zt
mgbR1hl4JG8X9KfR0R5j1JHGvYLnnO2F7YTyGV3sEzXDuyGo9mIbabmcdxf3siTrC21fLzuYALr2
nqbXe7dWyhvoU9x9Amz3Zz2JvzZADJ7VvtIfh6xKN2LPs97cZSpt5N7S1Av8mVsz7Sd/rlr0KWmp
o10r+Rl0W7NpAs9/oBdwfimV9lnsgZ5Vh9Q3LRJjnCRq2kNn0k7UwrP5Gn0zwnj8dZgD5Ar4Wnvu
y3a+Qf2kulHNLHjhcZAeeju3f42+6S38JxIJvdn0bMfQwrzdWcM3CfIJTccdFBYpGKh3+XkxAjVI
99PkpGe68ZzHvFKUrRJY/Jq9HwU5qVKxRe9Hq/dyFI/Fucshx4oC+znk7vWW96LxIAMgdvPBin1U
G1EO3Fw5ZDrF/nNZZu6txK4R8LyTCbPoOe3T4AVyv/yTVqfx3ldp+y8agGOxUpZbq3fSH+0Yb2dz
Gr8FqIvt5zr5GNEsJZL/GCE8UWkcbbMoRE00UAB85FBtHmG3yfgUKWr46C8PHE3oOTtLhRPsIqIc
ysOJszyGiN8PwDcokXXnwRna7bzFIV4vdfnQpPV5UsoaUMjyTPNh2bI3NeDxrqnP7SK1q/ckfI3K
K18mGhNvB1fRD+NcKl/JYF0iDEA/m2yCeMiOgUTl1Ie1hW8dFfDvlJ61O5h12xd4FKcHuM9vjJzL
3qrFVBysSR92EiuDoabfobDT7mRWddEMprK/gc+9eeLhctvPNWVJHzE3EcptG/JwhUF2ZG7a6Yuj
5zuBQEOPyuMwcio7QTm7uqNtXNtWzwAUt2mo9cqnyJ+mPaz7hQ1SBlpcGUJbVU+KtQz0mmd8i3BI
b62pAynofsn4bqRSsHgkfMG0/9NhHiACWQOHBfdaTeNztHxfQ/ZlUcNJLR7rAS7kv81+mx9WSc+Z
vlvU/Sq0AifnRuzXqp8SksfGeJdOobmZYeHYSaA41q3kKEiaY/y+1VVY4j4qnpY10RHKFT3etZm1
a1s7f7LKlAdNM4mPtd6mu0aPeNJUU4DznYrOqFn/MpSZd9B7dUaKAH1q0a4WW+v183ZUxuZZHP9o
U5e1IPyApq4xsiStm2HbTaO2k8LjShB9KVt+qGOGqBcd/GH4IlXLi/vCHf3X40t50zSQpLtwTndF
Zx/6ovviRjvILzeWPqbnYer7cJ8oQD2d/C/TZEEZ5wMZurRvjzJ7D20XLHK9DO922VFmYpeI93ix
m4tA0nu8nFJCvW92BQFTubBWy1CUvr1v+nrerDY5Wvgzz3rhQWMrMZYLLyF4/bd1rTsACpLIIamQ
0hoSZ19UyceYdccW4rUj1ahfUT6wT1VlPVxeD5nCegUsmhdg/Yuosl3CxOTmDlWA96WXqXiubGR8
v/tBXW00fVD3Tcs3m7ALlI3xKw31/WNAazE9rNpGOAiaoMruTROeUImSRU7Qw76wUJn/dVHbJOe3
UokWaSh9mzlwtzKZ0JBCnnmTlPZ4lnmAPM6hnyglik1ZYj4Ggrre823lXFaLm5ywRmWR/Bu91wbE
Q/FvJpW3WyWfjCcZ5rZ3ds7QBPvVVgOvo4SoBpssV00ei5FqHxbhMBnIVsO3WpPzzkcfBsdFOCy0
EwMx6m8S8MHc9doBOttsK7Z1D3Jy9D01jnPZQxx2rnlnPeBWczlV934+uoDSwzybw7WDe44flF77
23XzyuNjUJodbz5Pv4FBCUqYRbQVUsP62dALcNaO+djkqNAjDlk/LwFikgAZYuejSUKXhTQrW5eF
f95r3f7Pe01F+5MXxdrJ1cONY1vNiwyxVqB4r/ndm65NW0CKpM+eedupafvS95n31GfhkqNCS2YI
0Ff1VaIvcxJX1OJz7S3aAY7zVPAocx29nk9WqMv+YpvM0Xsa2V9mXam9Rln4OiaR8zwO3O5ViRHe
ylSgO97s3IFCa86C4cliL3iOtTuZSFAIMz1YRvNztOB+xE60f0x6uqZqCzDYtkM6b6c1fHJkhcSA
QH471brVciqHJC6y21yM1hbhs1+D81v2UEFe3Q+cJvOWypbq54dADWmyoE//Kcz6h3pOpzsxyVDC
6nRED1uHzJEwMo9wycfEqRbNA4niVKdqNGMHJWFkt2/kUSKRnzg5lAEOR3/Xapq2kccUscljiRyt
tnXFlU02MKn6bVS36PYhAFBahuAL+0AaBljUua3V9O5CJwbc9Y0wrJjqvWXpUGT2iAseFPCTh3op
kM5JmR2AGSSHaqmmrt4p0H+MGh00lPSiLTglZ3/VJi9T8ZaUHC/etU1e2ump0oaXtVeOy1aLN5l5
J6NtSHYLFBGaRl/nEqYuX4PR3+0166vf6d8QZMofxdm1+gaSPP1zldXey6SHRzGHGUJ8xgAOd9Qj
++tYqM1trpbJTrxW0Cj7wIupoy0n8NE+vpzgsuXoXJ2AYuKHE0Ru4x6gMqXrFZhLe2+FyZYpaReZ
ZhYNfZOmb9OkP0Hg6d53/hTtGiuKfqkAcsw6/KcIwZmHQS9sSC2K5Muo1M8SQAOlA9lFYDyuK5EH
DH+pNB6CPd/8KZ0z64C4C28rC9b6dMzgh1l6Vvql2WUdxJYjvAK9bX5c7V5UD4eKRknyXIiDXS2V
qSLNlMtacLroRb1vPL3EEW8mqwvqctMt+hQy2EVHokoO65gWrHYZVrfYpjkId/NAIkgc11tc9ilr
CsVkoXeGXtv36zB0fXPqS1qX3u0B3Uj3xgjR3u6PQyCH/dx8iCnaaDwmrfdLH4zFA1zJ+rlWDjKB
GhqZZ5vb8Yu9yo5iF4sctcuaIWn0M/c2qzlAUBJOO4qsf9r0w36r/U+bBghi9XkTuc5WBzm1PFPI
A4jlu/ZxHJNvl0cUKZwsw9XzB0DhnxD9op92cdJfph+ieCRb/OdYZ9mtCqNvlycg8V6eZ/pq2NHQ
5N7FRlaR0snrT00KgE9VZsAoWeXAI1w5nycbZDqENb8jYed+0fj+JIen+fdzXNd3ukEjJPpFxide
82ETKq36q9I+is7Xssaq9Lc1vqb4900QIc2dFNNeG6btlBU8FZPR/tby/bzpIXF5rJseOg814Okr
zOZvjQP3A3yR0zZt4HJ0hqnYUVGJH2k9Hm9td1KOutMUz67mVTz5gMMyPOiWF/KwKRqexr7Rf7pa
pLW1AtuqWTy3NbwH7qQ7t+bgTRmqE9xAgg+qnUNi5cbXpB4f0slNfyRGApKSu7cX+DVrMKZEhIpq
fK2H/kHyZ38X8b7HP0YAYnO3OSjgndslX+ClyJ6k0aHbq1S3vlpTUwMACz9LQ0URqvZphGPr0uaQ
lQatnqhhHIwR9qoOvt1jaeT9tihM1LaXTog4jy6byvp2J5tOdEvKptJDAbDTuWzaaVO3jxEtobWY
2xTVGZ4Ctcrv0TbgCQRxsstUROqFN1bDRO4EhpXldkfsi6mO1fxetnjfR0wIem6dWNF4maHvt2l6
BHgFyUdwP9t68tgsQnpdGOY/upCOqdbzvk2z6u9SHrQuEVar9puQJh2PTruD3cQAqN7zqdABNI9F
mWo4kJGbJH+6Gi14sJG5VHh0kdUUbaqNDufD8oMc2LtinEmvTVn2mJVwiYqueVfFIw1Vf3XUtsKz
xOIIyKhdViS9x7t4cQRxad7rBjzE55FUVVY0avPpLb8zGE52GClQi97dzu8n9XubvKIUmv0g06du
I2+aHzT6m+4BsEMR9haQ99G+ThX6+ZTYPU5td7DU1rmzJ99ydqRLkkMOkSJdRmjMiztSdOcu4u+B
fgi9yhTo3W2qA2KXv4w2671B9/9rN8L0sdrhxtmbaRK+/k28vdj1yCvobGzgIiug90iTmk/pkpOU
ueoG9YaysYWgHbkLr9TGjWlnLZKxlfHaUHmpW5KQJAcewrorN8KyCc8KlFYKfIcyNW3zPy+qNJPm
vHw6k6QqoL9dBgWeStoL0c9o5z9siyNGpgxFmIG2J9XeT7Abl5pb3cfNND2Hy5CP1r4pC9jdl5kM
NPybUcNN52Lxsk597KgVywxKR/g46OxDEjm4W03xWGd3Q6/+LCYZ7M4rbl1Vby8rm6gOb/Pa+g2J
nu4O7k9kjLox6REHLbotROgWNaahJN++GMUjkXJ0CZe5GWS/5amq0i+TjPc8Mmn7au6HjfRaagPo
G+7L8chcYuRIBljS4C1I7lcz9L00cJZd97agbpDYrmb1MdEdpIyU1nP4TlZ0Xrmu9vdTFbi7ODGm
z00fkke1vGddpZcrHEvYQ21NuRPnPKgqgEqE1sXrQv90g2i1vxWvy0/N2Z6c7yCLp88WXNCfkAMo
6rrutkWtPFYD3GISWVigs6spV29lH73mo9NYw7QXr950w0kD7wobJldEH0f8FOvlSbaVCDohIexT
qheZRTlElDxyVveyGzmrDhL7aoJGy0Zv1EQPz9J6HsPmUP/iA2al4BFBE4US6c3AG/nWgEb3DCqb
r+Y6KD9XkGNs1AFltoIXzSfhEyAX1OzUIB5vuiCn4WLJqfI4rW2jKKxgxWOa6UVobOhmSM78KMHX
UpqAbRTT2cVtrG1TP/tTYOggAuBX2UHNK1SAlxKcspTg/KU0l5ID8vqxfRCTOO0GAhvVM4eDRIjD
7iBykvViWzfRrI4e3ax7ELvaKAOSNGhmgdfX7uuuym/K0H/2Z8WE+ksorYJMh8hKgyN19uMfGb/l
kKssnrDxOEQLJjnYaAdvxAh3M+FyeAmFujLfdx1lKeSpd573Ghbt9LimACbFBBbgR8qNJA7EETXm
iBB2U+/4gjWexJHqDTXvQnuFICM9OUWR88Xn6Ucz67yHskXXILMiBBX8ed6qtRO/toNbbJw5879X
bvUwDCTkN+P8reSBj1e1aEGQ9NVviZl9tYYk/9Yp/GvBL09feB7IdmGeNs9dX5AQMC3t7IbjfDMF
TneqVG9AlVf/y5mL0fx4Zms5sxKWD+VUkGcp0m8U7T+eue+Sr3GZqds4N/vHOcoPkJjBxj2bytEs
JuW7MfA+97pEhwy7dvdQ/Hv3YP77E3V07WgMsfqUQGi2dZqq/MlqutelaZv1v0NtRKVzTr4rmqK+
Br2T7HQ+9E9B6itH8NvxKUri5jy28by3vLn47IQ+hNGhqf2CkMbbZWhchuIHwS+dQRLw6jKm2fvL
ZUSmW/zpMmpubM4G98nbbuTzXA3IV1CEyD5DBVs8Gy1fK8vM9FQGevlyZ8ofxMTdVrPzGqM7ylSW
hzO9SjJtjfGyHFy302yXpQADwJhDiuzMZrTrjdD65Bda9syjFo0JrfUJPQHrUx8sSRhEkO7EVgfB
0vW7cF1BcvyJDqPs2fbfliMJRj0xssgmmJ1637Xm29AsRwnt77bS0126zOyon8mtpAaJ08UDOQ+q
PZp6q8JSuRNdB1Mju0AJZL6HDRZNPfWHmFEXRSpmiRKdGonK52m6Lyv1mfsWfxuVJXyY02DW9/3C
oCKD/j+sXdeS3LqS/CJGkADta3s/3mheGJKORNB7AuTXb6I4mh7p6O6NjdgXBlEogGO6CaAqK7Mb
BuyPQQYdg/5xf+2ANAK8zQ/vUTXrsgt3kOvslxzxsz0l77IU3FdgmPBBhgqcNfWC8zrYU+IvZxPk
eH3Qy7phuJ6BA5MUYhGG0t+WsdXwFem9W9oITQV/S8LuJBZPd9TLwOK26HRv3QE708sOqusgCbuZ
BH9kg8ueqDW65iNR2H60rn3a0/zw/H0cBIbnWSrecBSSARYWSmdcpx04lGgLOO8GyajiCjoherNI
qXK6zN52x1Hli9T89RKMxrgeK+x+pXB3iW1wgBTi8Q3ArlWVBenLGDcVSv1gJ27aNA7AZFFns90f
NcOYH45v2n71t5j9A9s3iXcYYi9KM7bTpUsZqkVkHyPcBtu1N9J+uddNADvQabHIcnGJLCxcXSdR
aTF66jUIwmileM4OlN3xyttpGtuXP7ykl+jc4iHDCf7OwD+t5y4SF37s2Su/EEhwamFWyVt1V4/4
l1JaY2A4s1F6TXHDu8tskz+AZWdtYL2BZorTn4wM5zVSqmGZhe0cEygi0jo2kH0pAE0X7ZF6u8w5
jKCtuI8iYdMcZB4gLXoSOeagKTniYMAjpfkiF2UKBatePFRjXYN+B0ClmsfioQRxP8ha/OWkwD67
rPkATcMw9Da17b73pjhW01Ay/W289qBODwV2aweaNKgdaLyu0r9KOxOYe6Vdn/CrtDNnuemI5kS9
k86MUy+y43AW4De/9tK3iZrCY5/H/s2Zvmt4q6UneSxiTy0LNzAejWj8192o2LtNftz94Wck0HJX
baO2bZHyo1A+SHf0hxY4iPuxUuODM3T8WPVjBlVDfDgb0H1znF4+2enDHP7ylwm4QKehlK65rlwP
ASKQmBynVrDjyDp3BUl4viDbteNvTcQSWL2gcdduXkzuqhNQyP6jw9LzZ1hxV53PIfFlWOKGLnmZ
PaJ+1QPi8ZeJ7sDrFizBKZ+tS9LLJGOVtKBNcX1QoP3uHQuA3TP329XMxyi+PiH3yvcneA6wW5o1
LliySGRrGnF1do38IZL53jDAsonqpWRR5yrZdFD5hJacz/bdZNYXU2d6DZEHR7MHxEBnerHStvct
Yk6QWaih26o9qCNv7b2FGrJ5EMqL+1ULcbPRmsIL5Ei7hZEF1ZeuQjrSYbk45uFQvUCPbLY3I1SK
IEhkr+u0qb9U2KtaVlne8yIEW1E+Amms7YMejgqo6Dq8huTqQ+T2zxC5KFfQ3ksfpIlwC92RTWrb
qG109//jZ5QILxQmqMuVEtYy4BPo9vUbzdlOw9i92kyMx9EEZpmsaZZbSyXxRqkEh37Fup9Agh1A
hMcAQd6maRNrS0IXk8cvjlWa92mu0tu4Zf+Qmbz82De3hW2Pr9rLDLwtz4GHKQ37AXvN4mg5eAkg
H+88kK0UYqVQ5HjHHe48JBBqXnlAXW/JgwbYI8KdWgD2gWx6wOCCvXWOA/gsigHiS9dg7RYvgEs3
+3Bo2Fro0JcHu9M5n+0ljkVv2v9vdjllUJ+tw4VQor+khfQ3KRvKdVmI/Ak0hnwHXcpgKcIuf5Ki
QdGyF3kLI0AzmUIEJSrQY5KzxcHnM+TyQp1plUz3KUjIImydJHS2VnlUskfWy/hOep3cDanrmwjD
ud2hwmKZLaQVhXubby2nbYd/qMMoQXd1zJnqDrM7ZPugNwMRKqCnarCwTJW62HHZv3QrV9nyxTTa
DoJTKltQM6p6zTBpQAZW90KVtIK4AkpZqJkrKJhFjnxAZjq483v3TGb8dcFQFAHkXqUNpvShgpZD
CGZHvZ41voX22G3SDOe763KL6Eg2LmJESKAF8GkZptX2uviGaq2Lej85UJ8gBRZ0TpB5mddqGsgQ
g45BhnSywe6OM6QlN4POsuW96u7jKdx0vYhuyNSbPvSORfMP9ZHpOuhq+31Qp6b6aPXyH/L/vw6K
e6DFwPaAH61vfcRJPXUTJBGgHlUref1tbKKjkWC3+VCEXflYpOFPS++6aq+JFz42k2fQCfK56f7e
pN6rMyJW7fnalCkqzqwsqleBsQ9tXVmsuD/dohVRnfHw1xb3imIhM7e+BySELZ1csDufWeMGstLN
CURww0G2EMsJPL+9QXyZrwwAJp6mGkIaY1k33/xa7FsLeNtFCTg3+AkgFJrzb1DeEa8u89gyRbpt
nnIwNO2jV7xPKScAlnrpvE+JkvJThM9u3LXy1SjZAGpG3I2owVtA50C+Fi2eSXdS2/7qV/IJNLEB
CEuXqsvFhrTBQoRVzq4HiosaxMlrajZ9A6FwKHKSUhhphlU5884fdpIWcxHAwGKcJtgLnv0CssEL
3Ngh1p8FpDrmm89d/4uPCcDPYZhivol63q/E5IX7OAjGVw9y1r0sq+fWKpNzBobohYKuxyu5xXFq
7MERDJ1N21tUbAh2ScrCrUCx4gqFyfY6lhX+11U29SteZtD9oPbY2T1oRWx7rSAqBF1Qd1pz09sC
y/RP6IzRnnjrAbrqbujuw341kX1yrNmfKO7J5GjAiIIdq2q0JzuZqPO/2v+YH5/xTz/P7/PTzxkQ
ouNjbsmcTYCqto1luDY+kL8uA4hsR9bf9EUK3vda+khdFMm3hnthuga2HfGfpgfJiB4w+/ApgdBL
4kEVJsFb+t9TXS0f083DE1D6uiqHQrhWQ7BLR3+K2moZWH62IRtpJ/RgPr3IzFzwgYEXG0sptyNr
j9SoOePGpJ/ZC6f1+7MHlvmnuObvC3BSvbvNMDLtFnRlfwZriPuU/nKbOvWv2X53o+FlGOFf7OLT
zyccjKHAdNNVDjTpee3dxW1s3wHtKVE/jA96aZ6yDswW5NnavNu5LvfBlchwKNH+zRSD6lA04Lol
n9Fw3EXTAk3HkGOZffQTwL7sfHqCuZrdMxlOJ9BG3JI3TasCvLf4nBwyW3VQHlArdmjkuww6mM9m
hZRE6IXRmZqg+ts2eRc/GFCke8hHvhp1jWuacYaqp7ZcUHOaLL4DGbM592ZKAAijimJHvTSlgODG
mZp6yjEDJx9NWYBeJ+uj7uxEIWhRjADBCrFkFDfRl7bJAROHHNyJYil9VE3QxIujDTWtVMgjM6FZ
NNSieIyQN3qwszmUQg5NDcrn6/C2rc1l4PVrq+NQKYyS4E7VKFVjWi20kgNoJ7wOQON+APvDvz2k
3x0bhaX+Dw8gpxAW1ymPv8zh4fy+UjGHPjz2LDlbA4mDkIrLbVwnTbs/JMaGiPRn29wPUn2Q7NcN
WGCdwrC2Tm0jK8HAaoo8WH3yqImUydwkhA1haoR0ZtMVU/MxiNA65PVhoha5fgxkKEc4iQil1Akr
b/osPUJ+0HsANNh78Bh7RhlXcwZJrAfJ8tpfI76t1tTZeUZwHhGy6nQnmYoiu5RexsBKi9Fp7CRr
lNQ3Gxrum62Fk2jzbR6tB0FKYwt4f3xLJtMfsKkC8fOWfgI1+P1RQA94Qb00B0MOrjDZcEcmWRmo
IJJeuqMfAera9cFhrgkAyK+fCKQ/UP0y7snSmTlUn6ZvYRIPewrAtSDI3U51X80BPBnz7oKF9o46
6UOGbCxE3xNxRx8wkXYo+/h9eJtX1Uq4DPTNRervY6wDwO76+y6o80eHJcVjjn0SV6m6iWqOz7jD
7KXDRLujTiCkpx0HUcKSBnwMx/sqB4nr6K19t0wunD8QaIJhEVoB0juBfQd892mNpHIjVfwNNLhf
3R76PiAaCfa5gBqjl2XWGwZSPw0cK8NfOQlAM8XKMBO2dzQE3zLqcYe0uKWhF+0d8sLOIqyabOOD
tUBCBum1T2MOttMMGYxMK0lpKRdtB7KWfbL/7o+c4ZkFjej3KF1WgLCmQCroyN8fMcDKi6slj5HQ
uHZ8ChY2FAn0JFg1ixjv8GEowaUhwzuoeIV3roUsC7bHwXaAjO0dOAIQ83dR+iX94EQeLEysW9V/
nUbHSZZZIFxNH/4j9KSbLB3NDtzoKcmX5qApnbqBZp9+Qj0wBG97qHeHA4re9MkO7yUXMn5Rt6dm
w8yVACvsU4yTB7Yt/3ajpWJwoKAd5N1f3Wo9GwGZP9z0OWaejez0UKO32+tDabZ+AKPykEoAJyBM
tu2mND1CFyw75pZhb0egEG6ELAFjLy3/oQ8Ruq6ZU35hsfgSC1n9qBPo3aWeEguuAIFuRPmjD+ov
oyGKL3ldJJDGSb2HkeHLXBkiu4FAxftTakt9foprx8kaebAG9MdvNTffWWOgNC2PwGwRR8wnM7Qh
Z1qZv9lokKbg8CMLEhuBv84Qe3uASEx5cJCygTCPYz+QLWpfO2kP99LCchA4kB1uJnBhXf0hfQVI
Y2til9pYzd18eRm6CaKlpX3rjMo9cL1ZdYHd2FjpmCCNPbU3SLYroF1/N87i8WTk2jNZ2wfV+v4/
ZWqeTHCSXG8815otwa+b33zKJBif465+oz0y7ZZpozwOEJtvQ3NPdhn4N4L7wD5k05c+guzANbxL
YWBttxnEzm032lDlwSifqwhKFZCKsFYx8oyQnEumCw9bc0kOTvCcdrW9FAWK1Zs2ypbtZEabKXbs
iwHE7XyxAiZOQWuvhzxEeIs6yEVCbmlZ4Eu2IduA+r+V6cQRhOn69maQoAvpnFRtyqLF368uDQQg
2/GATeP4CvZcDxKVjnHodZOxTR0o76UCec3R8aHeJ7R2tJVP3rJvQeE/eUYBJqzqRzVy403f+Gn1
fmOBHzdtIQjiWMguFlZmPdd+161E39o30oK2QNrE+QEJAzA6hFOwrhhUERIrLJZZBfKdSMvTFfqu
94H2BpAHbdNC0i9RprX+zz7kSJckAduJ0N7XyehO5F+Logtw3OInOnIOpZhumTGdSIYsTdh4q/vo
hEl9DcOnRR9OP/r+t3HgQwHLvbLfGsgyLEB8JB4ED/3N6ANjI0FjeGZJEK/7urWeS6P/mpcKauYx
ePCwq/sOume+UHqQwX4NAvhWnVHQk4BZ0zCfJ6XmQZBVnQc1JQJagJsY4ZAe49oxltkkkyViTukx
ChVI2qmnC5Px/Za6ptREAMXJpwNXSKAVuqyyNFAIHlsQXocWWHwKQjBoGHnb3Bt2Ui3LqhVvYy5v
PAe1XotBfh1av/uBkqmfwnf8Zy/j4GH2lX2TemYK3adWHPCXrc7pyNm6tX3vgSXtSxxG20nnj+gi
yzEAtkagbpzaGUe6OHXUwaIM1Cefj27hi/FArc6E4nw3BtOWIEGlgk750CCiNyOENHwIlCx/t7Uu
GChIlJqcyU99jCXUEc1Hfv9xPqfBHt1PuxP4N1CeYnrG6hphGWzzESzpwNzoIE1hAxRYOi6oyjQ6
Wl9oUAhtp/XVNiXBxTLeahy7D7EfVDglm4bC3zBazU0lc/dmlHmCyt04QLgAxEmxvlAHmOzCBXcK
sf3kjd3yqhmz4Xx1djxN7J1WD5/cIOQer5WTN+ACfwFBTHBuy8rhiw7xgH3Aw5eKsfAytji3rAC/
37gcDGSzC2qupkUShwbeLmO+Ap4IogbX95NiWQUy6zW9mDqy22NvX4qsy1dSO1NPmCEDtzBbAAST
dnb+4+VHs+eMWyBbRFm6Zjt0NT1ixArUZdKtScSH1y4ySiuxgeoDNkMPIQ28T35isEqxIkcntlAe
xCuP75ktZ9s8Ax+rXQOZNlss8iqH3IRl2bdxOtU7J+6yfcGd8WaCECQ04pL6i4Lco2dExg9f1ju3
ZN5b5+VqSYNyN6l3MrPAPBL04w3HlPOg3HTP9Eawi26HGJE7DwqBa7sNknHNoNC3yHWlgqsrFehS
qXqJoFVw5ra0gKvRR3twbQjQX6H0AISM7344NYG5pK1q4M0R8ll8DDbLWG6hjwZ5Y6RzboAZVjd5
Kuszc6FQ37LchfgOKFDMuBkPZWDeUcvVJroDb0m2611dnqCH0iTUURhRujErwO+8sCneZwmyrFux
HpHU2PLDeF3YOGiqlIGQ8Poo5Jbw0wBBs6PZ1JjswiRpLy1IFda+L+M1faNK/bUy4+IBSm7sRK0m
DLpzUffg/UMfXYLalGsXiIt1UgbvNlSu3oWl4c/fRVTVFudq4jfkT19FkMe360jIen2dSIbtLYds
8ZnmQXAY9BujlyDIBEqVSvNfWWn8s5WJd+sMEO9uQ7DWk711HW9pNRY7NlGhnlgitt3oW18yaUHJ
umjGLbmlSKFnFg72zTSww3+admJGtXAlaLho2jyUxYETLLAxer5D1WC4zp2p2xALGTUTxNY/NYVu
EmWZ2dTh+tobSgQlzOJnhGXhaYCm0KFN8VtS0xaIlpeuj0IE3Zs4miNSVMAl6qaZAHvYapp+aiJl
EJ/TqkvnZjRK8xxVxo95JmQ8LklUfKVW1DrOZejMZ2+apqeuaLsbAzpi1CcsLm6bLLhQnwJy8bYZ
OTgD8EQwatR32GDtQhCsPMXGZABTNG6oLx+Yde+CMJDG9U7fPIxdvKS+aoriRzf/WeGTt5UJsO59
WAwPMi9S0HJlw9HV5E6ADfNdwuwKWjrgi5pdUE1Tc8e5o1ZSZAwYwNjaUHOwgOEu0uBCLRpUYIO+
QIBgOFKTpvT8/s5Lk8dR055kQ5PeGzpqW1TC3mKDMUDuRlR7hdr9C7kgKSMu0KDYXwd0eWtuUQgA
BIWehC59HrfzJFFeD3sO6PICDBMBUtmVu0jqAGjmyraNBTMcAZGtNljZ/RTeVlkZ3qJaMtvFkDda
mORTM5TZFVV/oV66kPN4KILIvZ2d0gYvlwafgXneNABTkumk0e466PqsQj/GSkBhG6SFs0LBFTAk
QWSyo4M/zsdeIJcx0NrU/rT6q3jM1r2HIHjVmdukz4adi2qhh0g4/4hkyr8XZoDMgVc+5aBL+5tD
2nhPwVhWswMW3mFXjTh06RkyHJbuPfDILGIXmvaFFVVnLzP4C2s3U5jHL1Wt6ouKI+C0tbkvpNim
AI5vkIziL9dB703s1hNEsqapPM4ro2IBviOxKFHeB3mkT5c+BOBNDCNUftHR6LWV7iDz7l1w4Im5
ClZkCRjDPicty22YFVDDc+wAsq5Zu3Zaljy1ObaCcRd1/5SIVRnMtn+2SGNV3ph8cToENTLgs3HS
7nE8xPb7YFUNiu308BBiN/PwyTebJ6Q8hnWSYbffaCyEq/ERbWNjufT6C7U8E2wKU5e2S2u0gO/Q
vb0v33ujCOXytVMCMaWHfowPfFVszAAMpjEorBELQCH8oGtUMg5aFXxBHpC398EVhbPA4DHzrZeP
1B+C223FeDAdaWCmB3ZU3DKpxzqLx4Onyyrqzi8ujr6jZuSG+J6Gw8maoLUNFg7wM9alPJEbeUxG
VG67HmSxe4CP+qXv5DUynqMx1waEWVIuYsuUt9bgVxdgXwygWZE6dWVV4vNZaXHSXyN4lAZ3IAQE
h3lmf/davz3S4tQ3cXCBDNq2E1jplw2Lhg2Y9JrVdaunB7gy645kkqDp25g+B0ga4dE2cdVbmFV7
EO8YPyzHOkG4dPrSgllg6aHe/wa8WcbO6c1hh/JSoDb1IM9B3WJi1vtJifJmCu1ikY6FOGe6KjWN
AY+WkASaWx92p3WKdpXL/FBwcCleSWYAC4Wuj9F7YFc1iwN1ZPh4rcvMRo6fhVBy7c3xXIMh7aX/
WUmrf4mYisCRC1a0oA74Swv+r01iSbUhJ7C2vo9hbm2/WN/tKNvJuojv+pqLB5ZzAOMzE/RVTRI/
ZG3ZnPDG+UKdkxDVGRTV50K52YmPabaCMi4EFnUz6LECLuiWLqGR4BWme0aVoseDcKcW6nHXZByc
b4DEZXf26NWXDPjRRTcE5qtolLEqa1bsqZkiYwF1TPmUWvoIBpztQoAZ5jVMagVshenvPeEnR1Sd
uktshxZ92rbPUx6Js2mMAQh0AQOAkGy3Mko/OpS6qd1a7WZGtTgjXglNtKhBMgworBWobMSBmh9u
lp4NYDFwoxGoYGq+obIDDFtV+TVwEVPXEfPEbCSQVr1/UUFRnlAR564+PJCSQAlAIuXS1R5hB0p5
8oAmUfk1qt/nIA8DinPgIgJHMl5I5n2HZNp6qlEDosraukcpvXWftcGmQZTyhjzyOOFAHARqgegU
eHa9xJ0WeNuMe3K2OWqy27EB5gpDaUSj50Q4slnbpZzyZeUaGzU4Xxg0tfYp6JgWnWaGcaawOlIT
IjX8yenb92akxngTo1R5perW3VUFBMPorO7it961pYxXdJCnXmrSaf3qbHcyPCKokywoq9XZHaiC
k2LYxI1vAKSc94fW5v7RBGprzo6lISi5FDKsNIDslDprRhVvR2CA5pmuA/6cE5EiqBKuUoFtD8sA
dBP5kN4GKVY0NXl3dVjABAzBUTH/7WoaEheSCHYul1GX9cnSE3m7Sowu3cztKpo0Z3nM93PbCrH4
1mVxoSnK3E1vR9XjfKgHA283z5+hxBYkdeqQxcc8kukJu533y+QnAPv82RZlNRzz5kh2GtGFAQeN
qklUM/ziabD5NIQQDPZQS8lDgy3I5ugO/PvLZQFQ1PpKA0J3CKMjjQqknYjzh8kZnUfVAiYzxjd9
aziPZOHGtAd9RH/batPAzXqRVL13JI8CGYlV00IJrTEaFzsqlEq2NTikaKiAlOwBxVjBgpooibUu
/+VJHq/72xgQlwZZ+KDPHFRKT3V+7PQlVhztfhQ5MENTfqQ76i7tXoGcmCvwNn6Micid+smzmirw
+fx5S/1GM9RrSGnFWzuL0hXphu9zXR1W4XOyYo0pzz0A+Gcny9JVZjJ+VG75ow3T/mTJ/v0SJXZ/
Ipvrg1/PsbMjdU7aowdbA+JoHy7Uo1BBB0pn8Krlxt01TTUNnjiaY/2l/agst5FmIBOlqehidKCo
1F7UIlcaOIluHjhntH7NdZ3+97nI/vHE61zs1xNpZlYU/IhabLw+8TKqU1TeEoLX/2jiuMOekg6v
lWsvthOfm9SLhLjIWHO2HUOeFWvDPZa2Q8cSIHbINt/6AKjsE8s6kI0uhVuhnllfUGYAktIX0eEE
Ad6u1hufDMDv/cR4qbq6/FZw/8XHB+EbqKDnG+BJ55vfusxQec+Qyjjo7kKP/C9T/L/7QAIMVV7g
7147veOcauXaCyJ6yEUmNg10amd2CO5B2aWqTOfS4Vd+Zv5jPDH+8rdBoc+amR3i34NUUvGXiNvx
SRYovuxzQ93SpYu9DFqZy6tlQiDu1o31hjwVWvTV1GyWRWVtrRhnVFda46ehWb80wroM5ykHC1wd
ptJBCf0EHdO7rUNhbdMQRLBks5GhXDSdV4AatKjWA2rq96HXZs+jMW2LmgHUqu0mT4OrXUblu90D
Y9u+Br7u2SlxhvywX/1/t5c16tcoezUnvnT2CpSX0GQe52RZDdraUx80j9f8WTawejs4vlpe82cS
KUxEYWN/c02K9Xb0JYtsdSTTbBfLMkRFGeXcJiNMT4JXj9dH93jhbOtajMvrNE04fJ6aOkYrm6em
iUxQOd/2LltOFioEW3dCYDADJOWSVa67NJo2Rx2ACi9zD95Q4x51LU+5tpFfw0IoKAJBsqUZ5rE0
wccsEuw+KGjSk35csD2dZ7qarnPWcbrFeuMdqRM4sPvEyfrTgDL+lco97Lj1RmbeeWDhq0YbqVlt
8sEzvSuzEVRduknbFaeIkGuTYXokm+uD4ACg8BvqnN30vC5S4ZurrWA/r9Mao/95WhoUGAhmJbJN
cY7CNoimHcBoTZ106T6mDVscFcYKuyrVGc6+6rCzo/2MHwEHQU3az1DT9QeJQiSkJq5N6kUtG74v
6cmPcOoZUEG8DdX0NehwJIo8cziBUBx7PGp72kh3dInDAhKxabOloSFY1rFs6CHUvs4QliD450Nz
/4d9nvnTQ8YsiBeeX8gNQhzDXnnRA7MH882DEGsQOvH3vE+GZaMS/wLB3+4EGg+UE45l8NWqz+Tg
QJV4WXrglK9VVZ0L6IisqMPdcmhMfYOyc71yaxmfAxHlFzEBe4DUVvzdZY9DZU1fOYrSV9CxLfS2
OdwiRYzYQwvhTqy541tu2u0iTnl0WxSufaEOHAFQW6E7DJTYzR2VAf7lkKGOQtUHzxKgVnQ0BEq1
8p5ssnOAshuH8b5GZHDDI0PehJlgN1Zj3rV6U5sglUQt2RliY4AxH4rAEHmMPI8dEFXZU1HLtdCF
mlB3dg4gP587yZ/sdBmRWjo4sbv7066nBTu0cSitbvfJX9vpAelkiCMKcubOP4ajehf5Y1POP961
3obcAIksjlOVba/TMmDqz4kvl7XRqrPrIqGjgMm/GUIs1yg0i+/bNADst4Rig2qCYmnZVvXitQ3K
+GSTvfk+UABSFt+DFORJhdv/7O1ilaa5B/3QeySDEpxSsnZZBTz8idQZYNxZ+k3F/6BGr36y+35c
C7waT7VZlEcL2dXN5NvYVIJ8YBHlfveds2hpTFn+Exzcz70z2i+BoRDcR+T94hqmuS9tlO57OJPd
JYU/LGVnWm+jPeyla2U/TW869GNQvwG0CYEusB96fbsQcpgeTFYk29Cu00PttemN7YtoZQWDfAOS
fjtWafbDHMVrnyXj8yDViNOnVZwCq7dP+GaXa2/wyhevRzhQu/Ju2seeL451EzvLKkp6UGA77TH2
remha60H8HQ4b9BohppTaHcn6IdV96Bp+0Z2/DKIygy1PBegrbtrWgEgdeyvjADFdSDAjC5GXsTn
2hI47HM+fGuctZvExXeAayCTpR1Y645b1FCKdcLS4hbFL8VtGaLACwGHCvF6J7+1oL3mL6ocP/GU
3ZAJNVwGMtMy4GKhjHIXGV2ykRr0gX+1ccf8LF4gbCwPXK97c0eIaoEpLG+pJdywPOdMnK+DshKr
/ihikHh+TFQgYbzClynZGAQRwYb6fWLy8YTVLnK/+U5kb5Pm46zSfjx2+aJwNOXbTPw2X8mHLp/a
lYqmYwusa2/5B0jYLBwXLB5lxi8zZmGCNAaCA8mGMA5RwdozCjSeqZNMrrDOjA/v/i0Q7kiTRc7R
aHxnSXQUdtm8lrFt3TMEzU5/sQ918dmesO7Vydp3/xoAoCWxV+Bz8xqECbtXEaqp5khWEQ7tO78r
kiAnzwU3KGESqFQtB/9C13TgngjtW/xhyqcBkky7DiXcm27k1uuEF2/Ue+IbljDQp7SpcRp7Z7qB
SrUPogwUJOuRyOmWT0qPbEsEhiK3mkeSgxOiCIxGciAqbvoEouPer5H0TNMDRJFGOsI3X1uAj8gB
Oz3UXkTrPGrseyDEkw3+GcFJpjH4hiFeveMtr5AXEBxq4b0JPWoOelXO0u+QLtqMlTdFqEkUa3B0
Wd8TG5WFQMwmz85kylXAJLspZWRsh2noDm7djSfk2SE+7pX1fY3XPMrzhuILthGPYQpw70LcT30D
xrDKq7SqiP2lNcxi+befber5v362qDI//WyxYUBkV9d+UemWUG2+bLnoDnNxlm4CNd8dqOyrZcY9
6kjafSXTVC4QWQWFHIXr/Mar1zwGY8BsdJG2XftKGAuksQucWjtvoyBmthQqxF+djG0ZY42OnNOk
VbyUvhS96W3aCGLnXqW2XHnFwQAk5CzdXp3pji59UoKhLHTd1bWjrsNvcWuGi7zx1IYnEd/7XiXu
/VGXtI2g+gXy5IQSz+qFPEabM+Q3+ROqf+QSeuzRQeFVwq9p/U8x/vmWnCY4UQrAS2JnI5XAsR9s
dCOCu47nowYlzNa1hhW3vO0WVgdk4ABY0KPrACJtp9MruYUmaE6dqkIEbsBZI4677tJptyFCLZ8e
/jc3hW/+tgAUETJWXv/U5PkWpdzI6+Gbt2GOmLa5bsqsWibQDXlJi9o8pMyF7LgxmV9MR/0Yk8C/
RaJZ3YBNGxXr2p9bgbtsew+ZKz1t3hdb8h8T733aEnHj3ZSjsh3U2mDY3fjAjC2RXYz3dLSlZmUm
yX4++OpeVGzEn5qIZcb7pDaRia5RXeoTcDWKnWFhWYOzDorAPDmEdsUiMbgblGfcvj8R6jTHqEOc
JptYd0KRCeglchBVnyDQGbJNVKGovPSU3FA/XQwv/pq4FduqgvWoYcElLqLhXLZ1iVL+zAGDjO+q
BRnjsn334W7fL6u2RfZXe1NH70UK/JdQWkgrJG+htd6fexkCTAh9qWVXQqJRpkDzI3WPW+y8ug0Y
37qFj9CkWpCx0T105wMpsy9r7+ZqrywG6o+5t+crqwLQUGFn4GAZP7b0RcNXSJy71MZ3jm6F/1Dx
LIHCGeLmdEGOKpMI6f5qd+AXKsDrT5ZPI6k9pbEFzfIlzXUdAyEhhOL1heUeX9sqc7ML6MG6jQku
8Etlhfxs9k+WhnvRhcx0NwnJl24yFusYOxUPZ5DQP01RviSXlGxjUDTQ7xH2+jpDE5tPOJ0I0PT5
fbEwoEp2CPSF7qLU6QowKbgw4jwXrMnaTY0N+K72cjwbSuftuCMfMtlO+Ws0TXltkw81yzJ37OW1
x7W8cmW5EJRsJBJGsojfLwmikQ3q5dHOlF+DcCj6Mdsy6iF3p/HKzZAbPykC+SlImcYxVH4EyNM7
oNlPODt+jmb+Edykwb4TPRmx8QwUND8zA/yAkosRSvFjcq7HrAD3Um/8D2VftiSnsmT7K8fO88Vu
AEEQtN3uh5znqsysQaUXrKSSmGeC6evvwqmtLA1nb2uZDCM8BkgKgsDd11pngNCMeVH7Bnw8sTcD
Y2T61nnREkmKKXI/AgjXWK7/TYXFl8wT9aeyR9xeEz67YMEjwT1ZMfwds2iLl1YDFpwSaH47Wgq8
XPE8WCmuRdj2h2lXM5W200usqdKoAJJorKGNaJGZ1YMWr8PXYB0YAO2BDuMFiZdniHWWVznkzgFg
wXJOdk2BfDEr/eIucs3h3rE6rF/GDj64AhAxyqw9B774QWaQ021Z+uhlQznrwMh3oE3fasmBjZub
jYqqVdXcio1VNiAhvE2rYyW87NFBFuylku6cGaWPvJZFKdL40erq7BGeV6Q35upCDb0sPiFLSt5R
qQzLty4t+mkQ6NWBVjX28RyOY2bjBy0monZLxXiwhgVygfiairXMER6Eg3tFxT5wK3yNlXJhjgcF
V2iwRXTDnFMtIvHarshAb0G1UjTBsa6xQqVa1hnlHVwGZ6rE0jWY5VbPNommmQPYlqMSgIxyV2Nx
AFdSErlH3Fvukfa0Nv8Evux2Y+iZNcyMwm3ggO/BBK8n+DBMoMw87tHGgyrAzg2wuRX/1O7WjXpQ
E+p2K/7vh7od8pehfjmD2zF+aUcVdtWqbaNfXR8iyxpUQrIZ7d42IP6wFpmZdzMIJcT7W4UdgJK+
yJK/ulD5Vi3HEW9F2vv1AHGNiKRug+Xw74fxix8nRkehM5mMt6OSUZQFz2aC6+dBBfh2G0/i1oWK
UxPapS55Hj5DebPYamaQ3deQhrQQCjqkI2MnbfLeQhaI5ubz3jDfbS3thdFKg6jRsR+fAORGq2pV
qghYiR99qUcWIluus43jzT4wYLeHGDMRHfVW0YNepxVtdEqlj5W58huxjPLAmU9H/DEwvFQAboPD
u6VjxyrFV3Khh4tpKOrsq5fYbv27aahY6fnSD7RiauJozskECdEaDBNqJxRTu2nPjpv3vT/YqEkn
uR3jwUY/2qQ/9m42MQ5zG5UqbrYCLKHzkOOJB72bc8kbG9xUPpjUqehakXNRBiS028i488cWBeTV
Nn5tNXOqLLh0Lhn8LUnRsuPUqVVQCgSIB54vpIimqkrvpGmeQJNSvOWDddIEy9+4sk++jZ0UFumG
1cEOYnAzOczd2mX3SAnplIbujbno8ARM9puJWpA9KYY7oMxnrMcHQWyF9yDQ4+cwCO0TJqQllWij
DWBzjs36rem9CJG+Ghl5uVNUcylcsBjYibcvYz5+zxfipf6xF4X6u432mpiLF9/v4xnLEvtlqvXW
THeukVLR2bKs6Azea3Go6mFPJohDROcaifh3LuYyqOZ13pyaNc3ZBxnTPbWiTV1Wm8jM2iOVuiCM
zmWaPWd2CiaNcWQydRU4K4RmeNubrcnMci5DFq2pCVXEKgHoIgOIh2w0pl9ATtSrebS4HdWzlbmO
OjBQ38bzzNjY2nqHfC1d4oTDbJB7LuozdaOfhLyIAkql+YfR9QI0vOF0CrefEOGLsgX71+lmSt3y
vnNs/3A7M2W7wUwHTSIwqbhg1LYSpTvTNGF/+FWF4SKN1ABdFTWhjTOAA6TSK336VTSo3TgQ3UsS
Nb8dltWp3GgF8tZvv7QpG23HZPvpduHgIAXvv4q3t7PrUsu5y7wXGmv6GzpdPnpd+7upOOR8B4aN
dgTTtFvbgEiCliXda1jVD0acRA8hJBt3NmPI0B3t0LMztaw+DViHI/lTVqsaVEZbmeT8UYHojhox
YejzWrDyGJiWttCsLJkpCPBdm05/aus+PbZjSeTOsEKuCJiTC0e/lqIr7yVIr2oZ6VcyNTqovbzE
C/Zk6xov3yRBxuZTB8vwrp2+cpXSwcSJFD2sq5twS4ODEzfawSuiz6hIHRzcLJrQuzOZmgGuxLhr
yjUNDrRJcgjN9BtV0ulqgb5HCNe7m45emy2yzQKxpMGkHbUnxvMTtaeNE4avWWTrByp1WB6uXdto
QCeCHzRonXdGpsqCKsmUQSJzxku321ExGnJzYwdw1lETOoUWyDg2XMmg2dB4cYqBbegEQOvBdp7q
8CmJb6o2eGaB2ZwHbqv7fGjf3NZxPkHavV9CEbDfeB2KvtIWIN1CjmboOIe8TKDABwT1J/AUclDi
JvU+bwKkrhnnydxAgU8VBfhC4KOZv39xg0JtM+Xp3XLzI4Q+9k2azz4k6plhBTFx3bxoOO3cc58p
fu2x9IuqVPaQI8i2URUkfuCldR7GBhTaxhrwC68+a3ByfgktJEBGLf8emfFdHffGiwrrHnqgRnoW
ZtCsZWF0O7cQEfwUEQNrIO8eoh7KuCkEOr+O3aFRyr8H6G4ncAbjFnVXrhnj1ogZIAkjjjyQGpgt
9Ajgs9jvnqBRAS5n2G/N2hF9Hjs2wohwqE3NBLD31AzoiPfR+rHZbbQg/OoS0QEkj3vQfAPeoc2S
/i2xfWSXOsYzZIcLJCXqyabq6uipaPjBznX/C/A88TxHevRJ2QY7ZnqP0JrZB19+9GxjiFFQz0x4
SNs2TbbQwhABIi+Nn2gv9UQ07bV/sP2pncd0hnkzjz/E2TRh9nswg20+RPWmGJvVXzVrEFsKr021
NqJkS0srADP5EaOjxjRKXFQbsndhPEsHBHZPeZPnawH6gWcjySc+KxFLfRmZstwiCwnivHE28Vlh
LQ17WINA23C0p7G9hJ8MKDWkKVh9Bh5lI2+N5Zg7P/eFAx7swo/+Q7mdh2rmBsrdOxFkR5AqE2Wn
ZLAQcNHbBVUgTpidAmgImotw6BbIoXL3t2Zub/mr3ovteceB5myRqLFXSdM8+K2RLsFS1q2m4gAi
Ni5KnJJhNw+q1QcQuMYHqqRNa4MwDKCuM5VotC7S30fjevs+mmdq3qpRaQ2PlzSiGXFmQX7o0Eq9
PFGpYnG1CZ2knFORNnDygpjTq068cJCwObaoQCA256OUCNn+MMbUYuzw8xh/OopZQPs1b8A96fc8
v2qRviduBhfqpJsIWKtlNz4U0OgLRl90e1dAtPvK22HPIP66xORo7/3K8+e1HPihijLziYEufaKt
U2m2AwtlvvCQNfeJmrlxwQ8689bSyBqA6sUXemKqCsIVBXwW55qxel97jVwwLwq+qOSYFabzuYlA
uzrUQ7BjSZxex45UX0YZNHQMpAuZQSS2UYxxRGWINw8OH9+v2y+Ilrbzhjv+fSR1HWKuA1hGzWyA
iHL03taCIouCHGO60BE8bcDQC+4PzhYd7Zn4VG1TJeEuwN5UO+6Z/qtVd1Bxl4AJjRuQYipvXSGh
d23VHEFZhZmoxjIC/P72sHYwz5wLG6H1kS9t+mP4db+oBJyu9LeM/SY8Q1lu1OC6txxmfY7BtQsx
xfazMXRsrqKwhZae125q0WgbhkjnXQtI+BxxueGl6LoDcWg7Kdg7g6z9zIoYcpDAX2htmDykgN4D
uo09r8whG4op+UEL1bvtVkt7KWPVsk1LMANxTJSAaCQ7OmVXxPFBFOXrdMbjTxE5yL6oReKrDRQL
wkcnyQ9ZpjkPIQifdphRxqew7T+P9pjhbWH4Pt8JG1QpP9sHBDJmmV4VG0x/3REL/u44WKKFPjTP
1pGRB7OCdWE/oxrbD4ZZXVj+Omt76Jpp0EGQzujUGos3mx3F/Qa5beW5GTcViPURvYCNilRxs2WV
Xa0K12jmlOVG+W74Bj7bXLhbym+72TU7HNYMucOzmGhab8pWjlmeEVurlqnC7OFpunGXRpa2DMY9
T/Tve2T7Uy0SS0Gfg1zJdYi7ZycROlhVg50/lmX6ZsLL+BYU1QqOuPaznrjRAvlT/UlJCc+enlWr
NLbF3EgHbebKRD9IYkQgRzGVLXjksM7xdmSijT16kWkPYQpoueYDhGiRvLoKbQW08gi4oyQusoEA
APo3pjjCkZOdnHH6TZXxYgw124TcwpSca1205UzDW6KIoIHeVB6HmI4evrl4KqQhrNfc8cOFblnJ
yYmY3PtDVi07lSpgvYEXh5rnG6+S733W1A/SD+q162bJ1kssKKWNg1GLwYTielBZr3DthwvXHtKF
zWS/AYUg5ajTxknTYunalrGkYgvw3kW8N+CmtRZJgnTxvr4OqQtofxQkW8Q0ADCEwsMZyiDvtsI+
am64TX2x/JNmhWviVTtWDmMo3k59tkDKYqtd4V3DVWgDL18Q9j9C6GqDWK+BVxhUnkCkWJ59OGMm
GxWpAtnt9cacazYIEBreGI+AgTc7buQjN7WE+7CENMStKECgiOtqHkPTQ4a0FM48GhnGIdX6JKrS
u9pWHR+aPnLnxOgt/rKrzIwPmTnKM8EDvwSXbwxRwnyGx1b/Ar4NhZx/I763lejB9YI/RGwFzZXJ
EoRD41Tb++9tGx+Mxqah/Iuvg7xauQhk4dtw+MwZlHk61T9DLubdTokY4Mic7NR+SEN36WkDMAZ1
HW14G/grBDkQ15MD5kXEysFuA1BIFMcbPUrqT9TCrwO+DiHON8NiK5lP1PO1xrr1H8tEPI94GVAy
lnQ2hgA1nC8qqJ/RJVXlxyLVwuPfbun6F0H7W+0vfW+Nm3GoQmpqPXjDru0RdIUUerHv4AFYpaVu
XlOkhEHmOB3eMvcu71r3mzkU301LykcV6/iy9Dr3gCzwcuqjklxbpj2QSvS8sZ6X61DzM/iexjWQ
Ghc87biJncGcM/Z6w0zfcNU5yCS2SQFxHw7kdSuSCgLFvXpHYt/aQZMBa/MmeeSsYrhP2xLcNIm5
ii0kFwdRkR8Bgk+XSHsqnkpb/0rQRk18xbQVvd36sGDwF5prvSiBPyah1pBhXKxuRafqihXkkf1V
bHveweoBvbK6Z8p+z7IG0nS+258kl+3BUPiQCQpXf62iqYHZXVmnzxAtKJAhgkciwwoTbmGeH0iG
JhmL1likWrMBtpNq8a1oPFLtn/pGwkfkIklBoKqlJywTsK6EAK1RdHJfKIal5mhvSwHCgL5+KZTM
zO8qsuUFerQLMNx6ydn3RgCDCg5g6rb41xQY4gVoNfidlkP1r9fs6NGLs3IJJanhCMhXvBN5JNZD
npn3Zphb88YS/ktjpJckzvh3APuR3+ioN7/4q7vtK6RvNJEBIn+8K8CP4MAV4yQHq25cZA90T/T4
k93gqVjbeTmpDzm9kdwD271PUwgj3QSJktyv15byQYY7QJDoVqHnHIIf2j0YbMBElSNrH86VWWEF
7Z6KdZ+9Fwl6iLfDx9r+5yLVhgzwsP/YNxuQo1OkyQLUtgerstOtMy6wkI0IRTZZJP6RyrQZm7jZ
kG7DyA4OOhafxGcQqvaba2X+vWg7fmFDdCIyBDNtzTXSRsMVteqT4RtQet491rZTKzIbvYlWXYxW
48r1x1jgr5hapVUuVkpW5hIeSiQIdyV7Dkxww+G5ds+pX4GPG5P/ERgZxKDcxofTpTWPA1LFIY5Y
mZc6q+p5pqfdp9AxXxvHjr4ZRY3uYxzKigt8KrHoTTgQWu08i0GQzcMz7VXgRml7hEkaPTi6uvYa
ay6fFpRNpCeHLPRfaZlGHwgSKNeZNJtoR4s1h+MeBBg+XxKbF/F6qc6Nj1qJV8XI/EX2ulOAdox2
3sr5rSnZIdMZ48XgFDMQ9g5rgGaSZxvy4qku/S+JCxi0DS62Uxj77UkCQI1Ug9r/EkIawGLg3jDs
wF3/3DPSg+E+TcznFCubIyiY0iNWvekRXyDhxuq0J2kGwd4Mg5VnJMU1jsPmXkQ2ElpaKIN28LnM
S5exDdVqjVUfPE9+nmpZL94qgD/2WBzhq0VwDZKX8JBRW9qAuG5ltal2R6WgcMTi3//6v//z/752
/+V9y+6RRupl6b9SldxnQVpX//1vwf79r3wyb9/++9/ckaa0LA4OC8sB+4gQEvVfXy8IgqO1/n/8
GnxjUCMyrrzKqmttLCBAkLyFqesBm+YVcN06fGM6I6sCkPSXOuoBw1XKfkPoHOHz9GujLabvWK/1
oz0QK+uIVlitZTUbpJpZ8UkMfrKWxCsHuVQ+8/siWE8qg1FQ/1QGjvjkIxHmtswIIytcIBqTQCAE
zES08SL3o40aF0m8YLjHd5AnRvbsuLHSpDua46YL63KVYdIDI9NftXGpPoFMP9lYDcOK3UpEiXwk
2UxNqC81pgGgpsBmf3/pufH7pReCC9xZloUYtOA/X3rQ42VaW9niWrdBv0EQ2EPWlD4sE64VL2WE
oMm4nGgH4KALyct7aiGAeQJUmyFN7M+tytTVdokvP4zTspFmw+wUxIq1nWVV/ksclMYiNKP2aEMS
c1/k4MnoEZt6GkD6jMsr3sam4J9GjvfYlLlQGvHi/kCPmV72d8oPzR3nBuZcQBrsf7gvHfPXi8MZ
vL64OhypIcIS1s8Xp5VRIZE6n16nRbrILeDyM/6ECEV2hqJscwZU/5Gmw6BKtRVNeVQcWyFdKz33
ObSKDd95hQ9YLYWVpGBNw8TkpxXEGiyr/mSo8miPa0S8FC9pyLJnS8shGZS3aNpnfF/Z976WlfdI
tF8hYG9ds5FNvwC3LegOIndPNlCGRes6B/8j1VKHMuhW1sjLD68ZVGvLgAO3ZyZzOKfC7WCnYO13
U0AeOxecGWYblfPKBYrQr6/Qrreuv7Tl+n0ljK2EcscvS3tSmDOU5ezGSpKfGxoP6KQWTg8sf9lB
58G3snWSh3rcwFOYl1YIAjAUkkA0swbQw13i5OmDofRypelDtqRa6t228dQ7A3nv3eRv5LnBlgav
ow/k8k1tj7OyXq+oojCY/w93BHd+uiMsxqSO/xYUs23AkG1zfJw+zFSYWYweVDLe1cIrCvJxrDu1
OuiVCWcYFE+6UxmvtAjjWtMdPMvtTprvYImmlZCCDKMjqcpOKrEkHjvJw9Ju6eR5PqtHtbcASYDQ
3ilCiMtExZ46UQUV/6NtGsxjkbuuKoksm96U8cZuB33PuNT3tMe7yCxmadAj2wqBIrbhMtzeqn9r
Mxl4qdb/MPf8PO2PFxMEUIIzIR0DRHSO+PliRn7J9Dhh7sXuqh6h2MSZ6cAv3BuB5iDpO9GXTeyk
LxmzlrTWpRZl6QOl1/IWDLcgnkUYMZfAHjf5pkKcYZxny3F2/bAByOjYKGi5oQGZofEBp5Puw53m
Dem8jHTQuxosOetOFMzI2UIVLNHeKxCdCeAlAK27xlU6D/McXDauE58F8lz+/qo49m+3mMltZtm6
Acpdxs1frgpWVNxL61hcGORyj+YomAFqkwgpbKPKLXGieiIMF11+DsQQLz5QL2cQNCC6ZLKBPw/A
WAkqeaJWdu0eeXCdqBdVGWrg4k6qOaUCZhboOSCF7O2tMWMw9Na2yu3nW6tKIDvNZpBubEfXUO6G
IMUING9DRTXaWgmEkt+bv9moXT66mqbGYzuy9ZXEUptrL+VI7z2zvYFfMQ1DV8TwQjB1iWJLNUEB
jS23hAwX1X5o7fCqgkAudw6+MsZboP+M2ylfhUY1bFILiSqjnWWdwBwBpyJYU/DFD8J+iWR8S86a
yumuxgggyQFERugWX0pjaaxreygoxTXccpAI870U9M6t7m4h7p2fVB2AZn6o3b1M7E9xquoLmTK8
uhYxYhgrKlKFHgNCxfTXv79HDOu3R8eB3oajQ1zAsTi+wsf6D/NQ7zC87nqzuPi+Pnqd0+ewKoMv
aYukQ7cT7B6RnwDpeUgABr+e/yUHIwbi++5LjrDSCrqpYMmwRfDwc0+nbBg+YPqDk2gBMK7gYhFt
WMInBbpaKspgWPq5Gq6Nb4NVxEtXwaiIl2dadgRNLFJNxyK+MOqNtEeWm7GYlCAfLaTVbagIoNH7
kFSEFPIyQKrZUpq4ywkRFLhGtQwGUX+AXgMtjpVRWU7AITiqhm3MAXWboNdWAiIJKIHpE/QaanPZ
nWtaH6DXuddVS9UmajoEHacHMAd530ZkvxiGrc7CcLy7qAH+tQOI58VUBpTCGUsOyFCwH3Sv2Lp+
rr+AVaReYU5119QsDMF/niPW1dYS+U4NviDILnj9ehvW9AZ4gMfuNGyuMg+u+PxQKT4gbxTSjX3R
+A/gXOfIz4G3rrSrbV8hIgBYgT0H+0XwhuVTOkuGwn2MmsFYuFoX36XIDd2orDG2NJJVIwJ4G6ll
iXdx8g7gZOhkNW43NyAaB+c0sMly3JDdKut+WVmmmutieLdRBbXr0MtkzJzGkMEaIlbVnfTgQUm5
Sj6DAH5HypB1WO+tbnBekMQo5qHd+8BPQD7Vrkt90wVw2OuGaeIMZPJZBtWuctNHgBmiO4bp8Nzj
wwiaFxC4trLmAXEuD3J2XvaQJUMFmYC8WVNRFLHaVg0Sx6kIEWbzvqrYKlRmdoaHXV9kLLYvRpHF
d6yw13rf2RcydYFbL1zDHVbmaDN4UUG5Y2rutnF6MvJ0S85aiAaB3TAWW3IY+RQhG211ZyM3umEA
hGOxJEHd9qKl+jkoLTj1smprumXxvTGiVzMcJDCvlTvHZzq/L3SzWvO40pAPNICuASjOVR6o7PKn
ceJo2yV5sYbDolkWDSTx0iC/5CMaBWmQUEkegSiplkG0sYpTPFKw0caCcAC1FQNmKRkUiMl3/SeZ
ZYuhz/rHMAJAQxZCR6wFX+xY3XIANDK8SEdyQyvOFwAWdbu2rEtE4NqmjY5VmBXzSmfOGfyk/tqU
eQDFmaw/RAa880hJtK/CQKBAZL78AkzVMk48/t1Tzr6pEZGh7kgHcM7c84M1EpqG1d/PhOavb0us
GjgzGV4MQtd1zCk/T4RwQxW10WkNBON1uFhbF+ElggyAbure8ZW+AVUYPCJka6Ad5dfNw1CLAoI3
YMkXdq6fwybFeqAtkq8Z7kokl/HnWwvk8HsIVLvBxh4pVohnRYFkFd8/jbMkUhU1CtjSHiQcIYw7
96oqmdYRJrKP54r30Un5tXFPFQwRkPu/vwz6r+vS8TJYDOuG8Z8Q9IX94X1gdx3yvCVTp/ecdtsZ
kaR45BmUj0HiBTeAaQzgy7w99LFnLnhnFr9OBtQjj5HkT0+/n4PPDpGycP73p8z1X9Y5ti51KfGX
k5g8+G9fnkCa6hAaDMLTtKAfXLsEE7oXfIZPOB6d8mDbidaF47L1X2Z6x5c6Uql+N3vgbZzMzFTB
Z0ht3FpXYW0vrKBIwdG0JDdnYjvBo2GByyWLl71fgTgYIY9FGun+RfOK9z0IIfBFqwDzSD2dL/px
79YuhUTeP3yO0/fDzRNi4Z2Oz2CODwtTOJyh/PPt3PZDF5SDFW16F1Ava25ClKUZILVtY6EJB5J9
aYcWgroj4KRV0T2S3sqnWwtX4wPiQ0Y3az0Xqo0GoAxB10HKyQfBdIx3DlCgmX+1WFLs2rGWirTx
EAjuRecdfM6gVfWjf9paEXDCuv6Ftfu/vweM0bvw88/FwyttsIRww7aByfr55wJqkfSIZHmbCcNl
5vPJIwPfvnM0vBSBS3ColOMmGrwKPOCwN30KTBsIqmeRAIujpxoQ8zEbbmvPMNc9uJx9fC8Auvuh
fKsnTJgs/+Fuxh/JHL0BH36MxQz8EscxDXh4uJS/erEYVH0zO/CrdawivlOQC58jUwgZbK3lfQoS
BxR4SDyXdgmkJO+CGdmRAWSvwMWIAHSQ+p8clsUQO7LESUfM4TFBXJSapZmV7j0fbhcqZhZoqauw
ZSB1DLBa7up8h4jZFyRbhd+T/IRFI95IqWciIuXKl5FqeA7PoLpwN65XCSuKQx039g5B5HZdl3y4
BzbbW2AqN57HcZraDb4Pw/s4hgamR4FgYp6fdM/HCwQMks0JifZH6UXZzsDTrY/uIQUGKk8dB+2x
BO/GiVqRmYq9KoYN0M+vZCcTVdKmbwp3oWPZP5+OQMZqHLLSu2am0tRbk+3DwaRdr1UfVvsPtqRJ
k0PNioXVFtCbpC50KAvgr7URl8lHG7XRrDIbNdAaOCx+P2tIUeObUDJnjZVWsfUYWBBjIMeg4qgD
nynjdAG0n2EdwtyAuz7SXdDkKa3ZUzmTmTevPT3A6rZfxm4loKo2RP0cBMp4o4g6udrKt48Dd+8E
91EaTSp29VlVMwtaIVaC+I3H9xpPvt9atBb7DhJsG1M7j7BeRE8E4uxtbUNmmcZwxoFAnA7SAmUd
qQWPi2gD3zgc0GMl2cyIL+G68u+nIyVOv0r6flhMYwRY8YZDeGeX66CKwBQ39jMqmS51R7eX0wiZ
W5xN6FveBrX1IVgA6JmvaVQ+5O4piL2dtJiVzQEHhCJF7vabmE3HqT2XHyDd8kzNaZwOYf1ZDSLN
HRVdX/IRtYO8zvEUaFN44NOIhXGgXp70tE2Z429CZ0U20wAcAbHuE7UPeAByDlf3F3Rt+s79bGZV
cJDghsMc06wMn/MLiB75xRxAhQU9CWdZC8tP550WzaDYkpypCXIMTEDYoEYaGEa2NEJer50GbMJV
/Bq3cbzqBh5suWbkT/HgYgFix6/IgKwWos6MPVRHu4vWNF/0wo1ekReFpURa6yfpOdEdVqdiRhWp
6L43ha2dAzeLDkNVxws6ADzjezmmM2ZNfwJVH2jsO/wp6CCx+5Dljgn21S5ex3nrrCuu5Z8gvT3v
WemujLgCtNRBGEer921YIPag4AycY3YJt3pkM2CsccngeWSzvAtYMXcxibm6l56pVhdBsxD48l9T
0dcc5DNBeHUaqsQ9XMBHc5KOYlcIYgQr14Ajj4pFWrI7QBo3U9u6Az4bUgHZyq3MrzSandvaGiK7
1hxf4frV0Dp+Scw91U2WFEiIBBlv06lKrU53+GaB1Mp45maM7yuQiAA2VOGlCX/s+zmPPtEQwbo1
nYfKGD+YPH0/51bIO6QTp9M5j7fDCtwG2ZKOGlvIYB9sG5H08QDjhs4b/uZ2Oq+/O2fq1FXab+fs
RSUI+xF3u6vTbtVqkbVWpbPNEZsDBk3lSOzQGiwtaLePVYm0VcRE8sC2Ng7VSC0DWjGNIes2tawB
6ggt6UG1bcwLGcdokVG9cgP5HJk+hKTJxkAv6h9od7LmjcFmSLVzUy1a+AFeAGZ0DasCeI4SLG9Y
gsRX4C7ja5FAkbJ1ztQASQPmkgFKtaRiziLjgs7UkLpAAUwuWr9NV2SrJILFKphDCrXfZk08f++G
cSu/Rl6OKsC7bTTxlXlWfdfrYn1rkRS9ws9U2YbGUkPtHHFF0mZe5Pme2lHX0usgx8a6aku2tGPt
oefhy1AMaivNIl7Asxuued1ZOxalydHrSqzUu4Wb5lsZZZC3Ymkyi/28/+YPqzi1q+99PHzFF7Tx
JDMEF8LSTZETDuK7oeL4sDRq79y54JFJGyP5bOgSsWJ0QsIsvnRq4zW0TBDx10NyoSN3fWbtwrAT
W1ADrnMpQC9kDPa+Dv1vZmsUCJNqILcU0joGeGuseO7pQNNBMruPCmfOXOQ8aNWy4CDmiJFl8So9
dgKF9hj+hNdGdrjIIRIF/MDI3jTlfS2g7PpJdCya87Z3rxX4KReQYWCAfQzvxwaKP9/9ctxAefIM
PARgc77fPiFLGABnHRkFPx0PEt3A82VVvnL6HAzmYD9fleAAWbgxJHTSRseCu2/0VwDzZm5jVC9O
Bai9D9a4DYMv48nhYlck46ilo8/lAKEjs2v0uzSIEMuhnvBFun7RX11Hz3c2xKSX1CFJ14MRys+A
lsQQyGmrLdL05cPgiHuqH0QIn65etCc/h3se6EbonY9HShwPRF/cfsBjV2875kerwijdz265mjqa
slkaash2OoOHCyJ/n6YTQdbsTEtx4SJ8EBwNxG/m2TggEpd2WaDSp0H6/cYAFHyV1Eq9RHk/owaa
CXwetPuSPciXiosjIT5Fh6osgLcrrBruPeRAHAQYMBdUoVnVysGs+aykydcSVKVrP+q054zjLz8e
ExR3xWLwZYwQLjJ+oJFcTJcrg7D6DPku3kVoUKhxRxFh6lGGyPiBI+mlHoS37oa83ECFpH8aMuis
jBc6SsCrAALM5CgGzUEKXmjMBrySHhGseix6KHgEyCfYZF4E2bAp8I3otwXuBPizBEKXIxEMVeie
fdU6iHOOb9NSC61LPm5kjLVdYYbakl6fgdOgQn71RVdNL9Q8CYZ1Bt6fOXWiVg2yd3ssJ49UEp1y
oLrR4jWcZcYay1x9BwTVzEZWzGPMNe0cefledxvvubMzXByAPSdfZFnqSHNiSbekWpF48UJD6G5L
zkdkkn6Pc8lOVBpHNJBF8ZiOI4KeDsTq8F9aBY77F1g89qE3CVDIAbmn8qCsBqvTpuiMTWurO2Os
ANYNILIP1VqXbzDpi+2Qh9CwQ16WPLiW8ddu7wuo7Azdm6d/brkHsm/VJHCCOWY0922/nku8I9eF
yXg0hxzj2mikeaqAN7kMJfOPZsLu3hunGgJ+nUoWU9mAvxAIzaKG0s04WJVCh5SF5zhw4gtC43D4
+843JWLUGUomS6OucJvRgSqefVV5rS+Ric6WyHc2wcQlwufY08Qy0ZwMwjYoFi0o2V0/yg9U7Exj
8/8pO4/luJEtDT8RIuDNFuWL5WhFaoOQuiUkvLdPPx+ydJsKTceNmQ0C6YAiq4DMPOc3YNBYRRWB
9ZzP5aaY8uRLKGoyGYupFwvp5AtuCe6uVoNfrXE6JmsUm6aDbO1V55tZiPoqhyrhZjZUGAtpVd4I
vrzK+2S5WR3lh8qW60MZ//cPJVszoo/yQykofLJYSKpdMM3qSaI873jPpZiTAPcDdjJ3sQDZ5S4j
8BsyNFQCAuxLJ0eKCXxe6N5JXjNaOllZNq+rNtywpV8BS4qfwYHMrwZo96SFHSxL6lCwREONXZZc
zTgYs5rcS2k5nYywGG6yLWi9K3pd7lWW9FB9rpCWvJdAVX7pRke7yLY8zL5rworuquEqDvPkRszh
fL+FWqc+z0ZwktrgCKzWfu5NAEKWDxd0BZoFWuo+yNaced7XMpM8jWzF/51nKgVp24Xqq+146SpT
z61dJwdSY8XLbDvxLlFUbS2LYaq2Z7cO3h3VjvgV41MaTqiNyUa15VaF0XjHvFGKlzHpi20eE6KX
rUNgZKdm4o12H9uik+KmL7JrliNVTqCehftyU9EN/QbHh5TsOxfyUGA4gv5P66G5pAbWAmmSaWvy
683FqvD5BZTDaSzAWEw4NmzvlZXwaKoa7RZnvXkg9DBhCbdcQwUIkhnZez2IwziDUUccMX/WvCG7
VJG4qIqmFIBFZzZsmoGd0NJqRU37EEwgzoKsKp5lHUZXX61MB4i1VEXegGn8shGa5AUmDdaCXjS8
fRk/akCnAoG5oyzKEXq5FUmvPskaTbDWm6w02co2MSXDjTDIvbvsMYwYXnclkSRZdAl7ItzfP83O
+BWpnPYkq1sFWCM/0P4oi2FTmTCNoAvIojwMtf5itGl6lnfyZugVEbMXlCU+qDyo1hrvjTU/lPQ2
mKO6MdSu3/CmqbZ5WzhrObAvNOVp+HH/a5vKm9cTZHNgeVxljg39mqTxThdT/iy7WzmJWV2d9V8f
3w1N9kDWFy/Bb2oFXxQ+frjC2Qllb8cwbomzILMV9/hZJc+S0dmC5BvPsnSvwnCDtOE47iDU/hqO
zr8BdHzqVygdHEQ5OpvUhOcwgYK99bGb3Q9B4y6GC8HR6wpkZrIGubtxzH/1M7xu2HYOxn6eKKP1
kITamXx2ewYJmK2TMRV/BQcZZv5sV83+v7bL8UzNGZu/tNiS5XLWFSmih66Fmy/d0T+LUkTnswh1
CPmZpTM0RTqz/H79bJVjG2CZ69pTx4NLBuvaGNpPmRK2XYFEW13bO5kSZtV2njAieGpZhcpeQey8
TgN6xWE2eNu7h5KuvfZd1D56plc9pkb6JpEwZRy6W6csvW3H1ElK1p9saJWQjIvdp85WqtTZSbBt
SZJIlKCA/tNFamwlo6jWSOGMm2koksl3vPyG7mF8kACpe52ESdlj26zv5m54fgMQKUcU0G3V5Z+G
kLKYTSC7OcQZdP+MV9mKxRgGx/g6pMkQbseQOF2pDKhpanqhnkXibTSyYzdjOUyoX9zCrPw+6XVy
lCVZ73b6r6GyTh5UWxnXE5u2q2WgdRwhTv0wOU3/YiVds2kr0WyHpWgqmnOw4zBaydbCjL1rVZtH
2Siryr5fe4aqPcoSfjnI805Z8YAH++9XU7VtFNb2I07Z7ZOSnDs9Hx61xf58yEihe0Gr+rJN1tmh
go1VNBAQWvrLOi85t3Wnn/o4u3wOtKdR9WXxj4FGbpEWZxB8sIEwxfzrTnJAnOXBvtBdN73krBMQ
XdAIYYXOXlFy/SEPBvt/nbHC32pOAPqrJXpEJI0oxcJCAB4wVL11kqVuVKwHjDG+yZI8APmfVjFO
5zsjGxDq7t3wqSeeugyWlwmiVlme7mjdNwmq28sVW2FZp2FQxJMtAEmlOR6Q85su/6QYWeu1KWwX
CVT+ffIQ1/VDahjKWZamAR7tOGhvslQ7Q3+qC3fepWTOTlEocJRcDsk/Z1bkdbs2qT5kj1SrfvWQ
xSlNV5ZZxtgSmi0StJCAZixrfQ+17MtQpd5VXRqypaEwAbMiCAtNvxi8K2TjXyNgu/6cSx26jpUe
+gWiYGiz+WiifjnrzVO2wBQcXu37piSMIjvIumERA1LAwt4HNYViPjreNnfOtjWu7ESPAEvn5kUe
Bm/Ehg0P3W2PoRIbehqEuwCdp6XFhL84GoTUZD/ZCrjwpceVbS+VtXLPxhLFdh+ksJanobHvywZZ
XlqVIPwLzCf8e4GXUO4N+vPnWahMYl0udUpIq5l4v7d+9hsL64TZzXcxDNUHwVnSIXz9F/Ku+lNF
NlLW13jQEzZryr06RtWHYJuUjaX91ncseJDgZMu91H8Oz3GpeaiBZt9aHcWaGR+nL2wkEEBfzuql
Tp7JOtkq+w19Lf5sdb3h19iiDuqVNwh9p8wGJLlWIJKEEv8RAMpGVn3Wy7PCbsNz55rNzrOS+cVM
g7OCScffywmQyUGeYAp/r3FqnHzvVuQB30QXd+Ko1NotDdhDRPKbk6eNN2PW404DARK+U3s5yAZj
1sXR+88Il7/0cqcCORi3gPEw5rVejO1ucCvtha9S2Q1pmK9lMW1AGluEbXxZbMaEbRorhbCO9G5l
KPp2GOIY7BBDPRCOfsWT96C0hvYiL1zHFYHVpShsLuzlxNoDIrzoBE/uDYGxTSn08eIt5KBkxCJU
tcJ1D+uJVHbQmsYXFMOQNEyycqV5qflFsXOitUpewXOrjC912XxMlpHeQuKfL/8ySNEmdZ0Xun3O
sdVWlDhhrbQOQ1CXPDHrSJ4M85oZy97bhm1tM0XPdxMYb+LjTL6yaDQmO6tl8pXFFj/V1ZyJ6nGa
UvOop56yQgZqelcRTVr1nZWdCLn0X8Ck5SaeCbKXKE0Fupk3vnsuor0IPmUno1dkLzn433oZClyQ
XLMF0ZCk/2IqZ3mFsu1+3VYW/7gtvZp0KLaVMmhr8ofZ5fMQG+jBler5sybTmMd9MFmrurbKk2zA
XSS/QH7vTirCvu95xrPMPPOKS5i9z6bK2iZkPt/7ulmnC2YpdjAxCMvWPcUowV7HHsvzO5iJkUEd
J69p1f4aqQXZfaTskP4zstIz4z5Sop2wmHycinYf4VXxrcl3I4JVP2ucKP2q7O1XC5WOTdEP0bmu
lOShVkZ961l28UykhdyW05t/dXPny1FJMX10Yo6+tATj16DKxEWYpFY1i/gdJNjkKW4CsQqztPoe
DS4qD2TOkoAZVSmb9znyKjRbGnFFLrI/uHXxwaI/W1ejSSwK4yX0nib3KwtOMLVd9HMxOklgvX3k
measgsKKblob6HvXTex9YWgkicDfY9M7jB+mXWBjw9yqKcFHx4TQaZZ3CSqteOmhEKxKPEL2mlcU
LyqpKuie3rwqTVG+DNOgXlvcEnnuihfZwxrdfThP6U1W2bXXrGLXFQfZfw57a1dlWrqWrQTx2wvy
aI/yVrLKFeMaq53uUZZaYXjwjfAxkdeOolrZ2ngqIw3Lh7FDowAEW36Vfcciqy9ZZMH4jhQDM50o
eyF0denTvPhqRGCkTSR9jrXrgq2dIXU0WvF1CibUPDuTHwVeHu+l+l12VzSwSaPLwl4W0WVwinb4
KIyu2uOs12xlNT6m69aMM7gUmX4odFFt5EV7xToWPIwvdt5CyTPMAxiy5CkpTHx7TMDdjdPjT1X0
AVNhxVxNNPmpbEEZiamH5JUPycoO626PipdCgnQp/x8H3y+13O1fL6CFuIDGbYH6yqLY0MLsR8/i
NdYQI+u00vJlfa6N87oMB+Perc7H37q1bvp7N5vF0kFlnXyeImkJThLx7yhpPb9xNPwS2tn8ouK8
m6MH/aaqnrjadiX8eXmJsj7odx7cjI0s2pVFHp5AwUkWA+O1D+32TRi1eRmzMCGNycV624JM3CFx
GPe+Tc7/L9jsa1XPCU4AbHqINc/7ahq4yWGdqD4h1tJvx6RVHgKv6h4gd7tbIyqVx3hC8E3A8f5q
9d1Fl+PnBBmoIar/LnMsKkanHVBoxXu4DLz84pRTd0DGetrHQdNes0lBVRgrkjcSRD+yuBc/Q3Vv
6Qafo9L0Vzd1R9xoePaUhWQWx5W2gxnQHVsx49ba59YmQvvzRV1eFOzex++K3aBlTUwMv8h+nxhq
sJ+UOly3jW685lHr7suKIIQsTkDK9omSxPciJqfGXvea5F4cQp7SDOuztVrE5muqjmTLjTxnfqXY
WvFI0S7unR3S1fsKI8V7q12H7d4hInQfKwqHdV4qsBpcxpY22ZNm0rB/XD4V9J4M2zilv7dmFkTS
zlVRoVxaPa+M9qGmTPfW1AuUXdhr6r11TuNgR4odMsZy5dohEYIluHFvtTScni0dwXF5KRGpxk5t
0VGVReY2bTd3DbIFy9h8HOadbgWYpiz31Xp93GHfBlVrag6NW7b7YMpf8R4aRx+WZXOWB77eX2ex
cXWaeTz92UN2E1BefRJ56U4WmxKT4VxYmCYt9pGZqbtnb27BGZXBlcnXcBBHsaNtFSJ+KitlP3kI
i/i7E4EslSXZaCvoT3bZsI2X8Z9d45RYVBqTC/usk2etrr7oOZamn9ducGZ9cIV1bKKAGU92C2I4
txVaOWt5YS3j5eNHsMczWNYPnzcLCuxHKqW4JWzIf7s/FI4GkaM83si+nzdz9ORguU15+qzvQiU7
ol39Ju/8ee0o190VgTHtfg3nOXA0qKKL3Yo8KBFOK8LDJXtaWGX/qU5TYbW+LOtYZfxzapFKQ78F
yQFDydYqAIvT/VR2bctU8UWLH59s+S+Xa9NopwchqYXlltNyHTvs2BXJsjkpLhIjnr7RYpe1GTq4
3qB5hyrkVy6LtpU47JtEcVYtL3yr8XCT9droGoeqVlnGAr561xqoYHYD3BmUs/maEQ2Q9UnmjYdZ
jJAD5cWx5SFHAq6QGAgLWo1UgDyUbeyd6uUgi21rVVs1gCgu64aqIklNjr/0VV01iUzFzjl2Wuec
pM2684z5gUnYJDa2NNiB028IfDGvJDnrbNlRtmgRto1Lb7GM/ayXZ16g/Romi/exdWgdzQLN1e9V
2uymSVdOQBpS18zO8jCZEYJVy0GeybqIhNEaHHS9+qMBqXEIiMtY2TlW+t2klsXxj3rZQw4lTR5s
a5bL9zv+283kWK32vhNAXCJzhH7TIZi26mKPOC0HcF2/DqU0UEyhlRzsUN3UsvjZZzBCdaV6yrDT
Gyf2Lc2KMJSuw4NTZuluEGH6FgXJo6SUzE0Q87Nof+/hAUb/7z0CpWrX09wiD+uhIOp1LcGrNsxP
uupsTAOv3c8qJ40RR/gsf46o9aTbG0V1hh6TnWT9vbMzqc66z3C0s7quvaE1D7PFxLFjJHbike6r
nT22VIVfTVZ7u1eWebMD0LcIuVJXLIemTqMNe2x1LS9zb9Ac/GMS1LRndbFxWrydRmVSV2kadKvP
utgVjnMvF9K76bNJ05BT9eVIWflbuyw3DVoYf1zuXzuOyyeQLfIgr2hr7q+6zyJPHRO77OPmFY4w
2wQC2toj4zL6ZTiV5xE3RjI7RaU+VHBTVENQlC1d0OjdOmxruJV8y1tZadf2YgoyGfE6qdE+NYbm
qYpU3iV65BxcLyFcMtTJo+6+yzZZA+I03jtEHlefdbaFj0eUw6bTEqt+EmAFnoon2V0eUsNj2a66
zv0ess4UaoxoiGj2euEOey1TwcBkWXomGJeeG2Ife4EKRBUU2sBv1+UoW2QfsJwteOweHeelt2yA
O6lti95AMixL9WNhJX3zEmQY/loVVnieGz5nVjR+aBmY9drKWvLQFaZ0aQhAIm+m41RBqmfhGN4Q
0sSgUYGBmbB19ofMnP6GaL+ChDKEftoNYI0MD8ySiaBAGnUvSkASrzdqpDscpLfVNIkPyrLugrtU
bIxxGl/KBjB5ZKOsr7nJ4X4ljE4JrgQIPnY8fmmWX4I5Q0S1LR8MSyeP60xpSXboP2V5Jg9N1BR7
szEQewrDs/3PgdAa3PeR11oWufpOdZsP2fhZ/0ffeazEgm3712t8DhWJ2x/x5NvIa3/Wy7PPurl0
o1OEbPbyCf6402ed/DDJjPSyiwvhP13d3Ix2lZ0jtBVazRlhWIzqndDYjm7WbOp4Br+fPXoORE6l
aN2XMtdvJfZLV5VE6kvTabM/O2360A+Z9zIHXbMm7uLwP6DVbAZ7a7D83+hL0Vu8dGcFCI68UtzX
Gr4x4ptstJAKegp4XFhzn+rEKrFhC3nU8V7nGCxytmSgwDLIsjxFJn04gmhdeB+j95oF+Hyn43CR
Jaicz1muDtd7SZgEttzxdi/Zzj6bC/VRlryECImNbkBuOF/An0MbHtr5Kg86QNhNHhgqEAXq8sr8
1VCDqMRyxXU3rWp1Ngz/pQVRFT/kDbX/vEKFTsA1DsUuTyPM6P+5MuR4b5MboC89TDihO2XmBu0x
+9YCurmZhRPvJ9OBWdaXQEuWg0FU5JxhPa8H7EZYlVLXGeHOqOeR5Skl2TeOTN2v7Qi6OvY+tw7T
pFgZT2o0DeuMyNZ3VHgqzf5eo7S3VpNMPxlK6VymnrSabKhgm+PbqX70gwWHc25/QMhyd1PTFscM
swZEAD9PY+DZR9K6zbyKQ704tpqNd9eoBAcsHYg5Q6i0rbp8ET0wcGb4+kBwr3zJWODsaqyw17I1
g1x4rofsjWB02q66YfbdLmqeyiWpisrM7FsOLo596GEKAEMKW5EuV4+NFsz3Q5IPvxe/K7OdIfSr
hA9EheClLGfBXIjfirLhj7p06Ve6ORa0cog2txveLda+Bg40CkHGY8rExhFqDSs2ih81q4YJUzXV
96a3X7xRNV6SbjT3iWMG27Tsgy8KNIIRKM33akZyNO+n9hKrmXEeyXauqnrMr2Mk1GYXhjDRclBe
6GEMwUFrErwiGz246cuBXVN1GRYiW0y4fwMGlkV6M+AaQ6PsxhT9g/B1fJTXkAdhR4DAwy20VHBp
wpzxNkfK0DSmr0ZZorRJIh1XqC7eRT2I8KC3xCVGx+FSVALN1yawiURQ/GwQSzEzW6BPBiZMnw2K
bVVnBeCmU+Uo5+aN826EAVrLonYebIjFX4buu71UB3hAHbolOEiWoPJBMId7Da4rCliDgjuqrZwg
D5ubIcxI/CwNsk62WhrbXMTa6QMctlqhQegr2excvRaEuOuY0Xd1Sp+aqlJeSqBd+2Y29W1a5cp7
bikr2WHCYXvdVYl5kiODHKiOtF7BZuQp01Tyu7+sIForZbZLjGtsW/qViOSwDTMFB5F/6uRZHYtq
tYQztpM39XAI2Rn10+jyw2SsPFh1ql+84kUWjIIXhJ8B+juMhfO3U09dsmHdnW5MGHzrz1HVMj40
yt5vpsDZyQb5UQKwD1j4hIjML67YDlR8pWvE24Tn+7UvtdAnoU/AuZ6nnVM1zkZ2cwNSBLbpMe8u
rf/vUVYfVa8d5kuKofc3xIn6G2wEpD4MfJLJJJ0+67soJ1E8zy7bQbrJhiRV1RMh1oMcJOv5exF9
aIclxOUYV7LdRNgH1/6iWuq7FNWJvR26A84PJWyQ79fc8s1pFHvde+DrjFC0hwbHqD3ILONqlc2v
0fxH30EP/zTC7geXC893nT+pAOgs0jTCwsUpCjD0/JQGlA1tP17zNFHXeqoBBm7c86ShqiYVqeJe
34Vq5J5lSdYvVbKXN4tgd0/86nkB4M+0xXM56cGjkj0BEobyshxmLJnWcTVGW1kELrrYKFfTropn
hC3d7tRo7XS15gwhS7LuKyhV80E2Rs44bXFhzjeyFb/b8SHL8eGRrXWGotcEjks2yiqYFkBtzekq
S1ZAjCFoTgHbm1xfL37T6WKn0QMoXacA0ley+OlXfTe6keVx6dNUSruSntaq445wo7Xp2XWR7dQV
jExZ8s7PCqweNhPj67SUZJWq62/IxKZn2b/hJ7vDJp5ZZ+nhAiN67IVJAJ+LeZApENkAKaZjo6NH
F+yxWAKOvH3K9HFSbVaPZnQmL6Wu+UDDI7J2Ogtbn/fm41j3JeBKPVlN2YTfntLjEtC9h63l3ZKj
zcvm0YHbnU4T2dY0c3Ym0fWt63j21izS9zIuFUD6trISpCf3pGMPCAFHj17Ay12Do/jVJdBttig0
a7ppoHFhjhd5pljAjaoSAUfd5muNlSHDvr1cRI+9FfEnZmlCsUTOmJIHNcDtuAnMtVvoRHGTBUm+
d8bHyVtWRB7SviH3RwJjKo6GXs+rVz2C5Y18xpHnf/SBsf1VILH3VKpGeAjd7MPrw28iDr1dEGne
PgkUYltsh5klI35F86sVTenOXtAMbjMe4rrkb0U/x42wKTYtf0JO6lbCRNwKZA+SAPR5pb10hvbV
03TXV0GErc0uINqpOH5tkCBSJ4A/Q9it+oGnhyhBjudUi20XmiHqzfNU5M/JE/r6LCAAkYjYAHp2
IJ6WY7Mm07EZho55WU3jhxHYoi+K9twRjg+J2P+dWDkSs5XRbsJCq7Zlq2T+YAIw1dN+ha4kQKfo
Q7O7+VtbdTv8Cw/NbF2NslYfvAZsK5NTv/GiOve1aPoZdN/qHPVl9r4/kMLmf9F8oDK4i738S58B
JtHLDipu8aSDVvOHGnN5XfkS5snKqiumlarFfkyY39L8Hd2vrcF/JvcwzRud5ofKMmFtmW+wAaoj
kGN2J5i9+GbcEzJQlGGlz3kKwMr6qkf6DOCbNaUXFWJFhw/IpJsyZ4KdMsymqjK5RDbI6jkkb2cl
eBSMRbcDLfpNGfL8pQt+Vkjo7iChvSpER1knzJdyJICURYvg1JgyeczOWtX0C3hM/pK5QpWJ8AIQ
yeFHGof1RZsMzNDSl67vtVfDOfYgKFdKIF40eCHrAmWD9cg7gIinecBe/GLO47EQKk5cSXYZWjyf
NCgymznhyyDR2+8i8KTHKDx4VbtxdMwTg6LGIsccHjstqll8ttUushEd7PvuBvRjbdbTAArZPGqF
q/hqFGUg7bpnZy5IWE7FvO6CvD6KeDjUHdhcpJZIzQJfVzp1PwxwzAozB/gKrgvZerL9kYOFSkma
qO1wi+txZYgC++I6wJxxzRFdZe/aLkI7M1JXNghIgfTCfp7hMZhYAPlakGtHtuXuaugUlu5BfSCG
7ZtVO4HiUI+xJ+CHV1Wkb6qpao5dgnD6VZ5W8N5S/7e2WVepyAu73zVqdyhKAl2gIxklr6LJ5vsF
QjyC4kD3s3EedpA9ctjOZu1j9T6iozE3R+FF+tbq1Kuql9URIPnMExa52KWwP143EyCTTp9+MFfZ
0GRm77ERi5o8KwOf2S882jriCnm4CkoHD6rU/fsJP6eP2GUDNzlV5Of6d912nkXQ+To5vUMIV3Xj
xP1fZcPXI7z5Vpo2Ar4l2s1k4It8EcnuvWudJhH6wRiv2uIlj+Zqk3YAkevuR+agWQJQ10E2tSw3
sxK5174ODtnsKs8BAr/BFD1oRveaW22xRbnko81TZeMEDV8ewo6o//Rn1RY9KXwS1VpTPDdR/zWs
zRYlw8jeJTYJlXLotkFf5ys+b/KQZePOi/iHZCWaLXpm9eeq4J+lpeIlG8jr6xVbl0DskjjbzgSU
97ZoTllWIO2TFK9Dqa7E4g2DTyU2UXimkdFMtm0RnOoSVYmEh1HV+lsZaO+R7hCqaeoHlf3Gqpv7
fgNz0ToquiKI2SfmIRWIXNRt9VNoReHjSW2o9U9UemJ/NGOsyZsUw9Twsc0NbY9Cbx121hoF5MJp
ntVUvFWmGvmeMbL1dbNL5NjhtjYG9IVDsKm1lx10jUVC4ibvbe3Nfpe408ppTmWb+q492b7wcgzf
s9LdFqR7Lh2QxTps2ktudURzkSNBTA0eVitUNCmb7pWYfuyL3no3ihBGFiGnq1C9/ZCieeI2x0KZ
fngO+leW92ENGfafxnDIyTz5kSBdzOQ8riYLOF+he+6KMPS4Z+eVkl1DzSbNqod4aHkHu6O5xTxD
97vF6dNItTcI3SPY1fpkTq63jsse74wEcqoY4gd56IUVP5AdfUiz2oY6bGfAePtnN4FgQWTJz2zF
79r6Z2xYb9Yw/VXrLTmwyDwBxn4oYSE6E3FE03arNToIXxrMRjdOnr4gK25dRqZ7v63Tel+GTXbL
JnB4StQ9im72zS5LNxmLurUOMQtRrBiHL20AS5vZq07DWbnShYEgkJvs68wNT9jSBKj9GNHD7GXW
IWCldhRRoh3jwYChGeXzQxEnwz5HBPkENNzYaUJM5z7KQhaz0FqBx1TbfsAYkVyTtinjxLllbRht
wvpcddB6TGGTTMUAEu0MlsR5hc9hhPjvakFBrtpEJW9uAom3hLBebMPDLnAW1WvT7HvFxm8gj93X
lqT9qnasDrX9CI3hDhiQMWHJhES++mWu2DlpVV+8KxU5US9px0NpmdYaymvjt7wu30cLpk8Er+Ud
WnELOBnsAzhVXP86YbwzgeGsCFXrfbS7Dg9foeKtaeGfQVzkPUQQxee1PrwTT2fDllT9u+YFvZ+B
knr3LKSQrNmt38OCVwQ6htU7FLIRUW0k3kLFOGI4qF/Qn/QISDjBWhZjMeuXXIFFNEbvc5uUK3hJ
JpjusN1W5sgka5rHyGZPHIRmf2kRcb00/K0Po1tvAZyxV2YCWpdeBtUydawza20iSt5NmWvlpU34
lw3mqrf5lEgMJUh5jwMayYjCdKGxREFR8wEaBew3xEHPHk1tZQMZ36qq0mCc0nxz+5QUM9ogcPyL
Z3I607ZHT2QNUshe4YZl+L1mpNfKGhx/EomxSQgB+4bV7/Qi8fAkj4ftXF76pJr2XRMHl5m/RYnt
E5jF1zQKxI1AauejScWUVSvqFSl0FP3y+WabExN2UU8rAgmg61DuJjHFTlbt424FmaHdGosJapfH
KxjxydUeuuLgzTitIu2IB0s5fy26Ap+RYt5VuPJtptJ7Axy87uohhvjC8x/MIH6nyhX8KTbYEAyH
2xm0tmNvgiQK/SAl0NrU6OAITrdxDGVIBGh8aUN6s5Xkoi+v7jAlcGVnXb3u0A5V0GFj4hYQHwgI
oMUaWKvOyxxfzQoSkUwPbRzYT0PpEVS3sm3TGaU/FAQ1Ci901wkGcH5DZnnTRKW9nty6PyLUYZ9j
ocX86GZwCw3hMs3khZqzhL46RXzKjQqQrnGakKbb9NYUP8DtqHYs/C0+2RXdtGqvoZghlCZ4aHlU
EYcq/zKducOITVj7HimaKIoJIU+OtmnboNgVoUhXZvza2Fp1C6dR94mofeXtTYZ5ENMxt/x+6ks/
akLlapdNdxntUfFz0vXnRgxihWYzf7jqHSOsN/KCME/S1jei3YAbOoA/RY0CZW5hoO1oGsr0aF76
iNK6qpZcoDdu+UmMl7Yh24iNoncMAxfH1Mw9I+S+60Ml9XtXvZoEdDaGPU2+1irH1itehbCdU94q
P+qRL2q0NONsllW+aabk78YAv1MjKo5zzq3o6viU9sPoK/Hk+CMuAy3zPqoQTCuqnR0x8g42U4B7
kOhhSndBgOka0h3CUX6Yozk8mAHwrbGMVlE3WqtG8DvpSj07KqKHAmoQGJ3G4uBOPc4gblGd0By7
qDVbKgOoiIEloo7lBmBZVmQisx/q0cPRZWTxpNV9s4Nku4lGBcpaJeZ9ZqUN0MrypW2KR0UF8IbA
drNzmuZDE6m+MmrN5AlLefg88zp3Iyy5OTy4Ia5FS0y066Nkgxw0K/hQm9Yqu4/Si8QRjpJK9mr+
2jQGWDmWBWseCjgU+Kyv5nHEfajzPtIgN/3W6Yl1INM0pmhDN/aVVOl4GQEZolnUbFM3fHMQq9mM
no6bqUg38xjabIZ7/kF9L7Z2GKgb4aRvGAKN64qQ2QbJVXWTRqAJCyVEaEUvT/mIHlYTMEVltmn4
DpJwWyXunVWbxe1KBNGOGFx6TJDetVXdfmCNf8LsskXGPL4ZmqbsSh4kP5huKQCOIYvFY8N+NrRI
NBsueRMBr6StGnasaq2z0mdnVxrhuMtKW1vHAGx84SInG19DMVosb5p+lYGQXFtO8hh54sG23HrT
IpFL3jpTtz10vP3sqB6MX0ROeIdDpemTbNsh/D53doGcV4wXA3rq22BSN43j1j505XQbeBZvkkCE
G1SePjR0dzZV1wzPWkZYKIN9U+k6Vl+eh2epgfBXFcTjGvPHZ74qlxiL+43wZ7oVCk4Xk7F2UjAy
IUE50PpOjaNJjaCdHmTAfEbxFhGfgee6UsAGAmpv61XPkmJbWSiYVyhBgA4v2qcqhcJl/A9d57Hc
OLKl4SdCBLzZEvSkKJGUVF29QVSVquG9z6efD8m+lx09M5sMZMKIgklzzm9IBHrk/JsJBH02mfNK
ZSZt9liD0f/8RGZhPEVJdlWCWviDqgUvUWt8t03y8GKojkmfRodiprs2FeBcJdmMyjk5rDKhnp7w
3l1ruND5da2hiFQGUOcCcEppe+z0ApDXlKHpGNarAIHVnaqwZhlqq3kUlgAFYZY51ki2dQ28VGzh
aGKGkUJI7YXCSn3KE4AAXn3A8rI/TmM0HOXWswhtsz/mCdApODWM1A7hdvDtu7nI3B0PtzoamVod
beJd206Ulxmx3yOSSOKY5CzaPHhJvrya25EM6LNpV5NgRIbmRPTCXRHqv0Sa1xzTuvhs3JwASmGO
zV7EOUtkD1azm83IEvfzcTR6tMydFi9cW8vzlWWhzqIX5mFQFkO8ajfNojgyihQsgqZgY/Xlpx2D
CuiGsOT6hFpafHZzs/SVuIxZS7nBURZMX5mHxunFIuy+DRS1OYq+QS9rtHYN3eGxUVOwizHT0lXd
lO9J2v1qu6J/3Cu5JW9TLCy0z+dAuCi/9NEuWNwo5TpDbrlLdbHm43mvm6qY+NEU9hSMRzv8gNRU
0dFtNKT+WV2QlfWc5NMowkLzW7VOD10nSLiLtTamV03xEtzs+cdIvlnIUKIEwQy+bYPAp5NafkD9
OpTtJVXoLpDQ9eN0DvJVrAbBTmT1fmxrhBUKXBGT+DB28BIVJmvAYCfjKH8BYh7khR3xQdquwq/C
cIUvN1strlj+BsYq7gBRIhUC/fu9LDyWVqNJvAZDqiNAB/0YwTH3KwceW/3TFdlP4i4udzZAQ27Q
LZfVMXU8sLBBjaODfFaVPpXHZilkVRYmYh685suj/L92BxjR/+Po0fHa7TxGBBeLnVaNPmbL31mc
9H5rogq3sRUTgZEi3Q917pHU4YCwwv+7dBPE0udV4zXgMyOnBnJHMYD4285fEZ4SZAAnTenOQdbH
h0zJkXN/7bEJ3PbxcC2C6pzSDxxRycYhrcp/ICcXEihvoWn1eMwK/bVFG55wuOJunLRRVgCjSSeE
ibgFdV7Qd4t8q43h1SErFuR3fNc/GtU1dsMSJlAtKz9OITKRTaOfZg1rmx1EBOfeN3zD3uCCl8zL
d0/SILEfKEKIlMN4UEo75dNx50s0I8hmOUrLrIk4o4d4Qz1kx0CN0OXuFKZVkLFO3JoDWjCKtRJk
nVfKBEjLNfRV6oXmHcWjoqrSo1eKLx42/jSAVg/mWOCtqSfdOiZFpo+ddxkjYewIKlewxvyEJcTa
atryVc0hNQ4so/woq5JVn4Xlq5WQcUbICtH+YgfRXqzJwngcheCzMaFsi8eN7or0D1D/zSkoEtPH
ErlYt4qozynCGYZWKp8V3ezWmRr3kOFLdMU7k5y0JbpfUxrtHNHhPd+Zd8eJyh2fQLEPiKN/lkWA
YkKi/OgDs/KRpx1AjEbZRVFZ97TesKmyOPoRVvEHkSQfB27z+xBGVwRRnd95RDyNcUEvFPs1C5i+
FGFSrxoV2zaztX8SmXeJBdBHOWrX7wmW3EgNwnHpa4hWREvWZdimBx3F+bWTm2KPiqnYCVIHa1Ca
xlooXbth+rguqzHZqfUS7/CISBVEWruoty8A/bErjIZbAZ/ESMr4e6BUNkxwkgn6Pa3UciGvxBvV
sMWtHdXvXav9UYxdjTo5hEmy/eRh8GpJ3MRDB2gs1mgup9coSXPIrelMJ7Xp5jw71Xk1nqwlejcD
9R2Npt57Q6N8YH29iTyDkCqMvXXQZ5spTMIPkII/I4ymXsxGV94N1VKwz1DHjdvnIButMt5mzeR+
b4hfN54Ltr4N5hOBz3CdmcgpDWSQ9yjyr12U3H+03mj4Tupor6wAjENTxe2uhXt2j80O1juZ8N8N
8sGWl3w1GBIzn9aMq1dm1eI9Yu49Y4iuRh0Q2lCi4ldW/UZWICZHGlcr0djeHbRxsA1jB8JwLfDY
Eql4JcTwNevdQcxRdx/bzr32CFvEBXhmjKabHUrgdEcy/53xY48y552SS8tWz/pjtzxSNsq6LOTh
z7Ofbf/nJeRuWwSyn0esTDmERD5hfyymxo/NcsTuWNbllhxvhljlIFn/x+Zz//Nw2SaLf7XJ68i2
WeuKtaFW04q1XYb2W1FUDKrLpuowhSGc+p9WYzCZECz7MwXI7gY/tr/rj1MfZTSTBlQsZRumUX2U
RbUMs6NZIj4m62Y7/6eOejWzyCE5l7Me3ixN5XNwc8MHRBTeZFuV2/TuiTnuZJssVLjpajwG50dT
bqdvId3Y86QO58aDiZr/o03uKFrRkN9ZtI6Xiz/aEqVdadqgHp5trDh9xOyN19LMtE3sVuHOqpAa
L5XauqiVqV6C3IsZ+qbuR+NqnzlA5LuuKtNRBFG+sTEgupazYPkUzisk3srvMYiLXYIB5J7ECKxl
2ImY7K013RvWQ5MRSwmKF7sc2rOZZDuXMfaEkydTJJFmB5hju5Ql/6lAsnWHuMtH0WTOBfqhulFY
dtGthPbL2E0JM3z1JZ26I2Io+Qn33ghLHYDcoKjExvA0G9OTHP24UvyIHGQnudHenYD+S9E16nf0
1op1NNrFRhXaG+nmniVmj0xjmU5+i7rhzmxKMj0qgkyaDlGOqfc6HQb1o3ZGAKNdurApiCRl+ENh
QRUafyTVl9H2LStlAI19aH2K0azWOdy5WxYjUlBN5U9i+fNJNjWh3l+8LD/ImiwgCofbFur3Wh4v
27pe//CsoTnL2hCXggzT9NJ1swdOrYvWZZ6OtyIKCmiw8bhRwnG8yba4ZLILOOoiax6unKe4zn8j
Q/P3AWJCqpqoJBiU5RqyyPW/4tGKrvIyXiXig4p14ep5wNBj92AqTXaQbTXf7blTgovXksOfyzV6
ieGbJnIVE8903jpuuIQn6LZlW2jF17wggyqbrHIAdZuVv2S/LpviUcy+Wmn6TlaTuS1vM1HxxxUK
LLB1gEoS8ypBrsBB35IqcfZJS/+KZMt/QLePQ1rB/FwLvj3b/30cIf4COKShb+X1ngcOWnyfyMax
sslHHwWn8gXJQPNgTIt+Th1PK9kmi6FUy5duKcJEAc6pz2LRfIKa898dz4O1VDj7Slffnk1ya86C
8uXZ5ib5b9VrmP00sbdymzZ5KXVSxhFmvY+tZ5utdIAIGu8oj1DIMD0OK8I62ys6YJhOR3U8qUzM
UNS8+wgJBG0C5gxbWdWiMscNoYd37VjtRxQEC8hniRUuB8djlO+TKAJUvVTHqK9wDAZnglQTa6/I
/jC8DHxbaRJhXqomSfW93oLc78be/piKZtxHCjM2uTeb2nTfNdW8Dk248kNnO8egYVJip0TnVEWL
EEnL7HdnKFiCedGnrFm5lt6XPIGsxW5gvxumhUpSl19lU9mHzCbySpxlFcSU6ePh+L1G52GtT7X3
bsWDgiRYrGwsz3PfNaZGe7VgUierJVIv6K8xyZEHG3QXbzAYTnJnAKLj/ZvOaz3442zwXVXVm7pc
NO2Y7naeV5zlgdgSM6ebe5yRMC5cybaRkWcTtahQeazvvbgaINEw5E1yYJNjk6s7AeHOJY3TDdBF
fMPWxd7J2m3kDBnYzzDeFaiFvIfjtaqafOspGENn46J7Odp3ggQWyV+t35Sgsj6UdCA6lanf+jBl
dJ+L/MPSppl5Pr0cpjEZc3HDOYkYujM6otnHoEwkW7zgEzloLDgmxJ+93tzJWl2NzbtjHOgd442N
l6UDKujo6LoHfStFiroIoo92IpKV1aSkoNHoe60IHT8iJ7BE+Rx/AOmyiTOz3xLGWmJjLtP5/D73
RuGbeh7uPX2N+Kj7Zi9+MLLQs71hKq9G0XzrdQUrHreeX/nRyHCUE/HqjLWLYkCLTEge+6FdQTXU
0RBENav80RXDWxDU6jtOhhJxs2pML7jnxLXSmrm6qtTcn1kDXbQUcita5hh2ab6ERZg9mrQpiI+K
MdySNvtV2a6xb7GxuEQW+nAzU9xTXud/MPduf7lmdBmmXPuNzcY29VqLxdJrO4sVE/KCHHbXAZew
0pWHuPK3cMFfR0WzCvHG+DCT9hAD5P2l5QjDKW8ZNiY33S5PKPMW21IjTlsoSbFxx6Qi6R1/Y9JX
7wYXIkPUeRH69Gn3Zg5lQyDAjn810Q81FPbOa7UFnV+461klRlgkUYlxtkvQVgUZawv9KpKxeB/7
ZGEXZtFRVrMavVFAE2eY9/Zb0M/kofqxhqthTG9xYy78sqTdggpO9m2NRoilFHvsnjBxyOxmT9Cv
2ZgLrZyVuXFj6s+fF+QgSVCsAUFtEoVEP0mtbJXoXUzwxl6Z+hXXwVso6IEMutptGOglbt8FqC9F
qz50p0OzNi+uFqu1j0G42rVr9a3ch/Spd+rx0F5N9ldP5/xhRo53zyvk+bHI+BgsY8ZFGxPmZd+E
EByxZlxNl5qK3uKtHojcL7WBZPGtwIlX1tADrm6tl26joLI+urLGbLfId3Jf71nq1Qma/aNWmfW1
G8XBVFMVWQt9n9aZuORL0anjSSSdTriGWtW3w3ZwFRstI92+TLrmsOad8xURHTQDZKOx7Eksxph5
zk+53tgXddTYG8yd2JhxPCBYu9TlLlmQwMTmabjIyuNSed1aJFVLwqj5GO3HIScs2UYYprlWE0EY
QjlMVsvlD5AEsDl7gT2TtQBORHXqdI4WrioOfTS/P6pyj9ZUwzG20kueDX+YZVIeciJel2Go/y5Q
wHQ2+MrV/r92jKo3vej8lOexneFoxqqdtHoFgBxpkeUqcUcwaNITBAPMIHw1UnfaRgNkSi1Tw1e+
JEgC9iDm8+JhJNvkcS7WQK+y6tbmG4w7ogzL+c92UbfIFzW2gi5j2DCVC7R1NAcRjFOKIukKAMZQ
LMesIom8tMUmvSdCQCFwDrt7z63iowrq6CJrnjcHC7QSR/Jl59glyk4Z7YSFdNG/q3ahv9j4foAY
6QC9cEQNLJXF8V1WooYcE3r14iyrWgeUAzJetpPVai6SQzB6IIeXM5HxzF/FGD/+sGyyrdmPmyy8
yZqVj4RYRzRRZDXG+31jm0sgejk9sq3qCBfDXslqpjvWWwMFV9bk7+tCfZ/ZefMmf3u+4LwmK1Hw
01x+9wIsmnWt2shqhbk8r2aB2438bXaODFKCENRSk1eLg+EtqwjxklgmtWZpheorddscbZIFBJLn
mr7aLNu9apMZCjH//HCmcl4lYej8AEB8atjCk47vqbXEX8QtPmciod+rHroISfnojs83Qz1TwxUe
ndUFBEe2r0o7OHaGiE5BoMR78pDFvkTE81XPk88MebavbnZu5oxfu+NWX0Ve2lgup9NRqzA1dhPQ
N8R+4q8DifiWCD4LAy10k0s2FQlInDA8kSLdJZN4t0VhrJDjBL5RZfZLJ/pSrPJa4/XmSx2y/FUW
im1nr0RDkcgOfjgoPPpDCgPdHWvyaWE9ALgCeg6HTkVjs4fF4nXTCbC8ODRt/RPbTOVgafn8bvU1
r930puEH/4nv2q9CuD4JepS7q2Ab2dHvus/T1ziJ0a3NHGULTV/9rKxEY9LabTVXtz8ie0dKLPtm
CDFuDSVONq6SnULF+8V0XT2aTfzbjMuf/RSZpHdqZ6+BGCXL5mKchdDY1CQZCkyQH7zISP8cSRJl
s+UCRapJVjp82Gk9eWs9Ir1UAwS4leWOiHxCyg/T865IMH9BnZgsgfatFqG3tzwynwDfs00dIY9p
OoCVRrDwbTsEZ+tPF9b3ZSy0m6G2R4jo9YosVLhVSyJiFnKXBF4m4r0qc/PGMV6n6U8dxxPjWna2
u5/zHvnDCYBy4xNnVPaaQl4NTlO9hTuvIw8SGMdfQD3US0YEbI2+kr0u7GLxkRUHhkckNu3we527
zV3oDNo06a8OiXvA3U5ExJRCMafoPHnJr7nAdHEa0c7FavEvAQ2m6nQPN8Cw9a0h6q4kb7WdVVvR
MbQKovJx5a7DQjU+QX7+HK2k+stEBZNc0O+472vI3xHB+rJCHGLs+pWKSN0B577xppZa/FaDUpE1
WdRWp20hzhMcW46QRVDpIF0m7xRAVrkho6IB+0v2YCM2CV4Mr4NmqveZ1OrG08l1y6qFkOIlT9CC
X3YOoAvvowEZe7KHs2wyYB/snNiu162bandvMDpQngCIlpps0gwLwbcuS4/yhGX0ORiMzMxd4n2p
BYvaZ9Xf5wBIqxlXV1nDkyrcZG6Ahc6yc2JlQ766O8qap2v9PVYyEAIOkvSyTccj5DB4hQ2LhhNk
waRky6eBvehyQugq8yatUxU0Akcwq07eep3sw7JTWYppJPCnQBo4yCMIdY/HoEQF6nnJ0M2OiK+m
j9+cx2Ppx958nxPCHbOl6fc2wBqtaKJjlkeMdGWX/GV3NrrSzJ1uTmTfsvGrwhP3nZimPxvWhDVJ
YbxXU/UrShGakPsI0ao+4pTeHsSo+W5r+Bkqgzdu5LGFoYfHGpsaX+4dVTI92K9bu8B8Y7yvAMM0
c370ImYQUNHimywQRyk3dRqUm/S/bfoc56uw9hDvtvX4NocTKK/AQ/vb3GVRbNzdsjfuqVDo9MG0
HGQ1Ubz+oAngIfIQbbSNOwPY7OTx4/iiJY08odK6t5fT67DZAncPEESH21YrvXOTRZq09HbtOB2c
MHFuHdrolylRoJnrANBKM4QdjSPNTh5MRDC6oiXHmiboCh/Ub7vhBk0bgM1/X6/p/ypzJdjA7AcY
hW3KDS6djsVd2z+qsq0zm3WjMZ7JGiam5U7UAOweVT3gLJHvAoAbr7JpMgTpvD5RsfWow7tsm0Vw
1Ao+DFlrOmXYd1ZTcgR/VBaDPb9WgENeHk2wIHG0Gr2V4RTxm+PymXdoZ9mzbq7I7ZIpNsbwJgtP
jXZqaYiLrE2B217ixt2VehanvmiXKHBTOyu5t4wZ5TNLJ3TWpsn22WZ46W9PVRn0hqq9ajGsst8O
3qJTq95kwXuEgsdAtvrZFpjjRxOr0xlFH/U2hEFybjT7j+cBKesUlDfadvdsc7Er66bHRdthRLAC
GSHfmuz5rMfJWzd5+YUxML+QQj8OkCCOsoZRpq2u5KaXRTetM7vDP9rkaVZb/my6IFxrVZ0D8imc
qyzchiihAyEAhjptlaoA0iUX04zrFI7qvUmC6h6kFeE1L4l3si2PC2KVCRDzqCgrf64DdcW7Hxzk
waaBR2uJSrFhAv+pVOywMrrZTdjHzb0R1a0jUPiC3mtzL1NEbs1ICXwVOiheD+PJ6c2BG8DOCPjU
mkQqSCnNbu7q3CSvbeIe5E7ZhM+YRvC+9Q7aPFaX2ZxOdhMNPM/R+GjNsTp6U9ODCprD/KUJq01R
bRR1rNZt6zRrzQoFwKOg3ZqK4bwMKRSNZAjSxX5sg4/bt9YISvjwwzmohhdrCFFsj8hJwUv4GfTJ
1ooQPEgtVjolMwCv0ur9FNtfwi1AsDUHdQhhTigRmG510NcdcxC/ZfZRePgL6flKgBL2p1iBSBow
mstsH/gY2PUmGHRVGY8gJj60xol3IQMCAW4VSDog5WHQT6pAa67TFIPkAuwkV9llk/7JuovOBvTC
ujLUS95nB8yolXPdV9Bjh9E95AMEOMP4SNoxYfnnsk4G7ZkPkXsXuaUdZzLaxDs6golGucqLuYMz
tVInnHRRJyZ9O+MG4FVDuuoEYySL4Rd1uGpR670tInwzJAZ7rk14j6FxNttE3SoYo6zK+FMI8U5G
aB13WrUt7c49DTluMAQC2HwW84gCvG3UJ0TLvoGwmHCh64Zt5UT4uOp6cBmKLy4THZFbMVboPo++
YxpkbktFO+fMVXNrUq9GxpXHOhcnC8HZMAIkkitYLqY6nLw53bfa2BybPmg22EeO69ZxwnPmNmKt
dvq3cMI/AMRUvwkFFA1VVFcL+Me11s0PJYnrfY5a4xmZRHAljCmbrHW6c1WWREn0Ef6WCPywnocz
QIJ93yDI2DWpXzTVzssn71AYc73OmDewtDKjlYGblt8M/d6qF0Rg2Gsbc7TTLQDhn0g1/VjMRPcm
WXKfuzX4wOF6H3U2Ini8N3arANdLu+6kUaKTAFwLLQlW7L3BaG/YsG3Un3Wqz/DqzOY0AjQ4KEvA
w2ivckatLdNqpii8Rj15kCxCmKVIkYyIx0790PMfg61csgyeL+IofpZcQS//JVyjPpJ/UxkJ0wbN
NfU4l7V2M2F4mLz2pHvtZkzB3zi1bxRRfO6LOjyGEzOMXOP7nSN8ebK+Qm5vXN7eKidk5QxoUjjx
B0a9TDBTYqh23TS7yJ5/uqbqnic37XxCgV1EKPQBdsBbjdyS7RzCIcIRIoRMoxWYlpXNEin5BhGg
8Mck/mrzCpfs2Nwzlg8piBXkrZotN/SvJsMiZiIMT/YBU46utt4IjOirBHTZOkjau+e2cMzcFvc3
1SgPUUM/mCimL8ah9auemEBTvKFpqp6HONbO3VI4JoaVDiTMrFhFehhszB6kXqTprFAUp6fvtdpN
mKauDyhrG5fhl0LmASWGGEUhQhm/BmusPjtkzRm0932BjZ3jwmnSQ3Ig6gQ91WN6/BK2AHnElRVJ
55P3rCvzgq15vsIN4CNL1Ig/71gLhHo9Qy5+nTwC7I3ez2SFwxvCKgyfXQ1CKVB7cPhmcp5AXq6w
zWJWwaKwT1U4PGZH8Fpk4db2FvXZevgK3SBHoMwA3ujqGSAGswB4GOwigVWjDmF+1WtQmbrfI6TB
GNjvpvWA8zW2Q9TZWZlFp/oITZcbtexBKPcKBiyaqiAfiV5MGAYkFir3PtfzbYrs9kyoMfdFPyOK
lnevsJdvRJrblYWe/MGbdVCgemAdHNs9KsHgHZU0cI/WgtOpk/5H63rnKqabNVuFbiyr671AYQkL
1T9HgKi7uu//xPvAgBNshxulSueXEa+is0PwuFwIxGGm3zPHPYF/mJllTwF3cPxzYtVOdCMEvpQk
G93og1VbQqLIk5pARReaZN0qa1+7dbmyUrvbAV0vAcV5FqAbBoMtZOajU5CU0ks0t5COvVdW7xLl
KbV1miS7au7M3dDU3h+Z9w6XqVe74JewmzWcd8ZSb4HIKL9iY/ALKw+P+hTij1ir7ZqVurcfAJ7t
LHCg4E5ISSkBi7cewr1jlQQ9VHPNnPHFm6zxLRvRKHKoISaTbjozfC9yxT49i3osnUfVZuZ/sBso
Yth8XayAuaM3WuAY3RygZ+152yAMPD/yUF/T6Pp8lswrXQ35FAPTOIkmIW3K7OMrK/RNEabzURXI
NyEUddWS8Le1OERB1TmjWyxfRlZnDMRLsYjnmMWknVWz6a7j0M2XLll6bmpeFXbXJmaqWzfZrgod
NfIzh8cIJuygdKw/+iFj5mHFn2mmo3Nolm+WMdnbqYhZfy9F4L4Ir4eH1mnJpu2vmdOmx4jlwTEL
nHhtlBAAYGPHJ8s2r3powN7wJt4o7B5HEFfE95LNqDRXgUElgT0WZ/0icKble4kBs5eMNFRhYImm
tXhdgcD8b6H05IsGtE1LD7sMI0JSK6hAaky51xFmwa/BQfZ8SQQoQt/oAbauGG7BkcAM1INjHQ6g
seZwnFlxBpxLaOSMoPSBF7U8teb8pkZigtoR2OsJVRp/XqrIFMz+YPKwzMwFaOZEGbySHulJoYEu
8szyBCJjP84wUoArXXqzvyod/k+FmaRrHRNN4UvMXLQQ+C3wZxtnnAs4BcK9TJmmMRXs81eP1Nwx
aetPAdzoA68N0Iblj2iMsw+1wCXG677cMuDlllECZwkVNEJnpZPxQjmeq73IYmYIA2DlKetAHo0G
OPZqlSwVwJ4BSIG5KcyjvAyule9xExaHPKnosqfeWWPYDTyElAIguFL4JYppsVPafBe2b9LlvYwa
lN4GoAD+a+M2bfl7SI4ELwkB1n0qos8IKTjER7cz1nJrx5kguC94IwDa61Tj6aL/myl+NjR/sa7p
Tt2Y75qpYZgEFZg6WFqrKSShDh5n0xyc6HtZVMY3JORR5Jxuehpa+2xUboIgwEJvVXe1uRgPJH+q
vbFPvCkiW7/2EuEdoti6JKTS/ExHVqlTC4T/DBDj9sk19fmsZcn7pLJKjeoQGcUIyvBi0lQH6Nqk
LX8PKNDnQwEizJt+a5PwBstV2Q/hiGz+qx8d7Q5s10UaW5lZCJj009qCqy+yoV2Xme29wQJwXtX5
XYDgezMAI9hF2G7rJP1WMTFAvjIGWlmRTJVVkek5c74qB6CpKLu0dyPmT0YG/MVaF2Fv+HVVDnvY
EeV7bzbtfoIt4suqnjoteOPGwi9UaV+YLvP/dL291qvwa7aVeVcmmTgh/PE2CMDepmunryFSLq9h
qzVkhpHCdAYn21iNXe8qaOBGCDtDSZGYy/l5C1PDHZEKdiKSjGW4csSUb1hFvxrEOejF13n+2keA
xX4U9jumZd0hXzAz1YKri0BYHEznNV5wo40xqweAEdGCJJXFrMefimIEm+S/TbJdHp4vn11zrELu
q9dBp1vlZUYpgZ6tDnJaa+pwHWxnHCH3VvSetCAFgvvUhtk2hM5rdwbconG6I1SOuiGedw9dDYkR
krih3GTB4CYOSt6L4Ibc0QcZJMnp5+y24RFcliU2TFb5JXJTftFWDZdsLzdTQQQJFhb/3tiUoH3d
TkdBqFJ28wIpZC6bH8sBuHXY4vUQrFJFW+IItIZgsTZkVb47SrFO1RCH3C9zGEExLzeuXa4ot574
RFtLVbGRUEXZOIl8zvfyyNjpuDPIIoZ/n98tF5FHaZE6r2wnz9byV6ZoTZOARfhscfXbha26kwoj
judDch8PYDh/9cvzm8zY2ReoUcscsCxSef/lZsISmZQWxneymuf1LqoUHf+Z5TcV4D5DvDP28k/K
n4HzchTXI+IkQ73xqupLnpdNIRzz5TE+nrBslHipIiDrYi2k0WfbVOn9DqkVPJkAfTywv/JtgHZL
hnqas2mj6s0PiQeWxQiMum/g1xFPRXIkr0cbM6Layejj3XYjk94PnFekhn8OMBc3XhvxRG0kRLdd
2t7ls7dT93Uk7rMVjUG3bo0xentM3UlvlcfMYfnXRWi2PR8a2GEdCHUbruXjkk9DblV4fKYruSnf
AivSA/LK/corh+KIr6MH+kxuLgVEBN4NZVfj9U7fMqYCIAIwZ6yGMQL9x6Y828GRAiSyaxTHx6bI
BtBQdryXf29qW2LU7Trp0m9i0o/yzj3uEtTSVWll81rea3lX0q5k/d9piK8sGAD5TOQZcku2PV4H
WZeFkeEY0vYREE1EH8f+Jh/849WUt+b5Nsg9DZHPVQ2GfS1vhfyR+tBwf7qw1H0i6Mxyrfpnt9iG
IHf5uL9m4QwC4JWxzZkN8NbdtbroYNpG20JAdO70+aYvXYcctvPEdnYiFCCBseNbqdA5UcJt0ROy
0qL8X3/4H79BbmJ7Bdldj/THkY+nh5oMDqWDoa9lFyDH9x658b0NIGu6ZXB5Hzf3Aaf4x1fzD1DF
v++gQRqvjGFNinZrRIUmNokb/an0ubp53mE6waPuuFC6n52LOrzlmFhu5W8Zgvo1s4W6RaNxEH6b
R+du1BVgHks/tHzW8ky59f+2eX0lEA6I0rV8E4Yk2zKFYemyvAj6hLSTCcf6+fosB9i14ABT90ck
2PbyDZ56a9zPhcWypN4UzojxkbuAK//fv2uX2SGIwAp7hQFcYQGkPN89kby4+gJgNEq7WeRt6N6W
blm+SbL6bCuJ/iw9kqULZxM49QhmJXtzQoU+Uh4vi+fX+o9X9LEp94vaG/dea/ryTXicgq3ATvns
WhIEsi9kwd7uUOg+PL/w57ss22Q1XN5CdRi2LSC9XeTEW7nPlC+7POJ5/r9fQVmXT01uPc6R9cfm
v/bL6r/aHq9tVdv2310PtnIk+DPzEMKVW2XAY8oMkNtgg3BeBg7dg2ga6ixUZ32LDwV5euYF8omP
to4xqPNaiO7qMDdgfXjWiVgItcRjO70WgFLGpj9ZC1ZVTNW1GN1+a5qCqUSrq2s1LIndDAjMrEjw
biXvYC4Wu0hTjM06jKtXB/Pi54OXf1VWH5/Tsy4bn6/Jv04px6zbD9gPypdRFs3SXcstPYW+ZCZw
nuTdlxcpwTPOYFZ47YYAWr0vvxJY7bTKzX+0jq7xR2EhoiTXLTOuwRtIdd9tyaWIuGF9omQH4uBQ
Q5IF3zCl+kc8AHdHxmQj77Es5GNPlukJQrmskefsZzHrRy8x8q0qplNqVgiUef1edjIavXYHZ7dC
PXcdleFjBDC6L0j5+UFeUD55uUVP3y1sGDsev8TovWEW5z4wy0Fq3wM8z7aFfCOenYGqqc6B856/
T+8mbT3MEO+fd7HKHXrSdBlmcje31oEFXUiSSuAF/AEu2WAm7iE/Kg8htwblxEAXZdKszUPHTE62
wOvWu9l1DjPAnP9h7LyW49a1bv1ErGIOt52zuq1gSTcsW7aZc+bTn49or01t1dqn/hsUEsFuBhCY
c44x8OdugUfCURyYywTFsPvq6r6LChQvw+emKvdJGCz1pdQibSPGF7/LNYN+X6sPo5bWG1nXbuKu
zrdW5NKm+Qi1IVj0WQbTPxDyvxu0eeKQxLdflO8LO7anOYo0bB+I8V8riZmCzq/T7gwhu74jNK04
CNROFzTFgWfhT+4nyf3+ijsxzzHzjeED/TsGnqkPTrkyAEhDi2FpKJxkvAQ2M/gKhsB1ziUTd0Y8
1p6M7dEgPNjN0A35z2QuOswz+nwn7w/0NN/PF2FuFTnR5f8/FGu1HvTSeZ7qxY8RxftafC6L3L1y
DJD9YEELMYNY6EqNuZPRWBRdxGnvSy6RRWGTV+2exa/9N6z+/qEUv/PTKuN+bJ7aS8ICTjgEkcfg
Qy/WrzhHMF2L12TMoINZeoP+DtcK9mS/jXZZ5fvyWnS/Z93pCxoQDNJ48X0dJ55UsaKbk7luGBNc
DgpMkQphYtMiTPydOblHSYryp7Xs/dfnYw8S59xn8Lq15CvC0zcmXqpxCV9vhhPqpy1+iF4eVFuV
92JZJhZ1IieS+9DTslAUcQTBee0BAJk7iy5zUeTmZL6Nc918ji/HBulzA1EHcxhzppg4GwIB0p0o
izePKx6xjZ/a7z9+zJVsEUid/GkZKW7h/ckbf3gA7fficQ1g0iVoeroHftNAuSGelH/PiqPvUxVB
OdXOzuPVVyiIB1Jk3sJ9wYQIgIdonRvmPaBoEMncTxQ796NTynR///XTk3wHe8zvzH09c3+YRa2j
pg3+k/+8dyJ37yWyX8vioPuon3p9PcHXoyQFx0ZtPikjVLNiXplXD+LYf6ubu4jW+zpbZOdE3I+5
KHLiuP856qftjOgtOn451b/VfRn1y5m8acJHaK5sfBB90yuOhjO+imK871XFCy8STCmAM4ERsXmf
zGxzMteNCZqgwO/oU9Qa2XsnMd2Kweeun1pE1tU9IoRwwd+faPGyiPdkflnml+p/1s2HifdO9Pu3
uv/rUO6YTuD+LCTar1/ZKLSxrJ3WwuLDNSf3nexc/mSr+LfuX+ru+4lp2PsZxDhf+tzP0EXOSZG6
P3Lj+EsxNYg9qMjN32gxh8xFkZsXZHPnL3VfiqKf20IY0H4oJZQIUWYC5OPlxPfO8lY8wvesqBXl
EVM22+qkSDaqkz3O0zvBVMDG57I0TjByURYzP2shD4uSkRj23XTkekY9LsX0gPUfStYKZuC/cLX7
pGHK2BDE7JLlIyBMyN9W/zbdzo+CJTb9c5/5MZjrvjwuoihae6+KMVnYIL06edRXjaXG41LsfyMC
DDAXRf2TV3fB5v7Gi4syJ/dpdS6Ly/U/i6JhfnVF0cOQ8nf6FuUvI4i6MYmInVAiXqN5sr8vrO/t
4v7MR1ZolbB5S/YGhhFtspB82jnO3cSxIhELg7kocl/6iUl0rvv0x0XLl0M6p5DWo3YmKvBaAqVA
NUD0wFKuKURyTB+uHEW8+lFMXW4SJclOXJk8atNkN8rWokosYyde9vmO3t/9T8bMT0uFuavIidsb
ZC0WvXunu5ErtSA90cIAmhQVruxudHLcMbC5KMNFvKJ3O6V4AvpRDatX8SL/tWqVsrdGOhvXSYVz
ME2TfQRFMChxQGsiKSu8lYu57BqeBP+ZbyzyiXfYGg0EyJiQZ8uHoSreVlfdo8BsGzgAAhnuGnFV
xX0pE6BMapE95SE4E4EnV6cbPNaQ7tR3e+aXyy8u6qdbdN+63q+62LOI7P01D3BOjo4+rMVVFqed
E/ED5qK4sF/q7rs60fIVzDn3FM3zX1J9X12aSOstkDFEKs5L3ZcmC/utBhHgWgUxSxHoGQSk2R6d
SVoNFd+ZZkHTM7U6DmGeahSh3VR6j4GSbJVpDDkqk3PulfVC9BqbpN9JY66v5DYhSK/rskUV8KqL
xElsfWk6BHgqxBSd4sjeyIFvpGsogxBcZme/xipJ1PBg7SvVqx7AZOFrhjQW4HlioV4UyqfY7Z+m
iPZvHjSw38DflCtY43pYOSiKugTCoyTCPVH2sECEZhF/Cx0LZkG9OQ8hXAgWYQsbFd/+1jHc8RoX
1Qd4x12rK/lLn+qoasXue5qzJC/RgT+4nkykeFI9tc5o/HCw1uPZdT0cDkoNO07XLbyqLL+XIzG9
bMnzZ1WOzSWMOoRXBdB2ydkkC6BjSh5To4C/SZZXBRTBMEPlxHEjxFhc+qkFUxJiAh2KAn6kbKvM
zC/jEBUXkRNJkmUWvGdpCrEwRngjC71VXkA/5A7dm47zbFvLE5VfIhcaciQwcawmA/DCdtm5hVkI
67UM4FNzERKVYTBc1UlGTJBTd+yHq8w+EKmBe83B2F7D+jW0Q3DtpgSgS3B15egdWk1pL6ryBJFu
eBdh5cogPtMMvDWWd61gw77KeEKvsaQoy6HvPXYQNISmQ2hVbHItUyRF0ZBdDF3XXJSocR7GKSkT
wvZMni3Q1fSYG3w1iZdKbqGK1uGd0QfE5vpehRfG/T1EwXi5l4jmgPnX4pmbjy8Cw3mAZSZYFn69
gPdUW1uKoa+GoUrheCOYPtMU/WBahDoT1qqsVFON6gVS8NBgoACeO35+KoDanaopmYs8n9sow4ba
QW1kgk3L1UM66rG2VHRNOYgkG7x/KrO2kJaDA8rd8WOMzZAaPLUuAaO22bdvUZe+arjSiQsH7s+7
pYNnJjKRaIWsgCWmHX/j7vzup5H6NlQR0QoQ4jx5fULYNTxYD6OCL9kYIuNY2Gl7UNuw3sVxmF24
BQqQ/1r+VvUSD1cS62dZa59KWIPOdhA9dGZRAX2Vym9hi+PIguxxLYqiAVfoM/Tr6brsFy3CHYth
6h4qMaJ8IbFc03F4sKmyJGC3zBmrTwcb6bsVj/pRDFVWunKxHH8HOAylzgRatA0fnGI1/4Lai/74
/hjdxy21sX6omnqdytDaLF0kllsveUSocMRon1XslU39CNCi+gb2vL1gOt6LEkK79TdE6wBDJT1k
TVMPUWdp+deDIvtJtuHjQjWQQG1gP1gspqwEgu4Ef1p7KjvMynkM24losGCy2EODGRHNxqVQdane
QrapLEVRXJ4klqdPlUVM2HR9zL4n0KWYFnrh1uz/3P9OHKXu1sxKMGfT9YN1moi8ZHDQp+eZ6Tsd
5hSRFUnhjSDc57J42voaCslPlaJZtDSAO1bdA4EzROB53YK4LiQV8oJJSS1fy9Lzd63ZeXC8+8V7
nm9Ee9j55SZWYW0qRsnCYC3ZqIVjD9xXXuCdminpInhPbM3dfmpo2xg5mRfPNcM1EIbwmPcJGoZT
InKiTmeXjWSDCaNaqAQVeoP/o6M45N57PrrpEQf8vxwS2x3xFbKy/TpM3WSQ3N76Sy5jDVx++XWi
tzjJkOVqdYrrCUeB21E3ahCwMFKegylJIZg4i+LgujAWBm4HeF0OMa5PzbkMc/li7iRyKOgd+fA1
+JE5OLSxqvh54aCJMUjSwXoxCMWHWUq0fjlUFMWJa1hHdxZE4PdDxdk+HZGo+rrJCdD42jD9qiEP
ATvexsx8jZEnJXJptONjPRTx0e4DAk4UmDebBD+jjLdiHWW+8ijnfney1fJn6ivyY2dm8qPql5eG
CfaCbxqkC6SDfP1aDf4vq6zVo0loyYudMBTOnPwcw2bwEhTSd/DI3oNo1HPv7GaheRVtRAqvYwB1
39KpZ1++RJ2iPylukD0r0V504ZuTPMpVBfzy4pfxcGo9JT73UwK5n9ot9Kgka1bjgjmbaLypKPoA
NMWR49q/5ahDvdTGdglyKX5JnBIebUWrl6KotVW301BNXeW6ASP+wjSa9hsyVlAXGb26DgBUvlQt
sggyeL3thK98IRQsX5mJq+96JDOvudk/EULTvBn5j9Gu7O+GZNeHJA+gTjLV5q0aCaSQLSO9QqID
l67f/vEss34jZEtdjSEq4mblPikEn8FhW3fEe5IL/Xo9Ig0LXvifKmCRfxu/1KmGRVRsMp7yzinX
6LXlMMxZ2VMiGeahipsBzu02e1JBTH9D+n0hGiXC2J6IwPgOklc+iyrTrfAv2F2+FcUeNom94gzR
UhTL0NavI146URIjNp18luF6U0FEH71hJC4hM3ztWMIVAyy6dGFhM9MzRvewWRGLB60n1LLrwu2s
g2hpa9dZ60pn8NyhdjK6zDwQxgQvrVy0SzA+wUEUrUA2CVMI2qMomggRoQOpuidRHKXhh803/yJK
Q5tcma/TqxYS3+P23s4POukWJ7V8DlxgxL6LXFWXFlcCfdbQTrS33Kmfo7CWjwQrdDdVrXlVQljl
i8g+iQ6iHl7ETS6VyUVUiUSH5SgwATCUjYrgaoZ6bGJ6N9E9BI52TfVbVWUbu7ELBAvLNTTm+dEc
rOwYNIDlJrLg/CjJJFVT2NDMysMqdFpIx82gevAVCynwwXiCISx+k43CWcObme9EEYwOIfVq9pLr
PZSUWksswdRNaQd3AacfUTVpj7qyXBMoXsRvRFEnW+D41kbF9/FmGtoxtSXjUfcT65xHBgEWU7d6
kH8PREvu+bQpZ5Z1CmpE5OwpGZXYXWLBq4jf/adu7iJyhlT/LlpV2f7b8WpNAExjhg9lP1aXXioI
l85sqO+I6tL5Ev1OZfdZ7zvzpbJ6+IFSNTslvmbCbFzERMR14/e2sG+ia6/FpzLQnNeySuWVXYbG
Oc4dBFjKErYUeGGfgSN9SJBfrcNsaRM2dJJzXiq7D380CgFihmZXD47eeAfJtKJtEPvyI6wq5UIM
b42vcu5UHw1+I8KI9BAexkHbYbPNYd3NjZtjwjnO625BbKmkiygpM5hx4ag65cypJzP3V62rhocS
cvK/Dfc+ojmfa8GREPwMjf9KHj05XIl2n7jHkxgttGwqzQI4YWHp+3tRNKuOEvUbXu3g3tNT1Juh
R8ZWNjuw2/MQhqUfTcLLD5ZvSOtYyVRkqTprZxDvu0frpjopmm5tzCgZrgM6Lqu2lqtn3kaZ0B/b
emftfIObR/pTOU92F7Ek7TNjc3s060z/AJMIWaTOPM/Tx0ubRBYgFW9cl0VRXkK1Lne6VnSHwK4N
1H3dHFmCxoIfi2BVJj6QmWoOLZbbum+h1z9HgS79loi0vJ8oSRWo4jLj1xB3P3xJsl4Vs0pgO1bG
R9+EG5wlivcAhNreJhOpuCy58bGNQ2OLOSB+sIECEeNcGdjPmMhMd/TfmIDfAR9Kv1QPHWSik1hh
swiPPFv/ncCMrDbtk4c0R1V/axtiluEprp6cmj1h0xbKA3EbDeE5KCyBu7JWGNdcd6eqGhpUvTVR
GsgxanFKkxxFzrJKXIBQIJybCFoX9Gu+KVbnPKWx86oMoXTWW8fhGkDfW/pxeRDFRoN5LrXCZq+G
LcRUCuuyfZMT6pZVtvPsAUhfFJ0vn9sid5+DcnxTDU+9iNI4RYBbqvEgujqKdQwUw72Kkt962zrO
4296prrP7ogvMTOqx1yzrGd327uJ9RbyqdzWvVxvrbrz3jN1W3al+Z4TkYVkTlHuOq/LXpG5W7ZG
YH9jH3lC5CG7lK4Eeb4HeKNpfWVxr5saggyPM8q6E5Kl30J2NPASQbymBdpvIXdoQKbmW17zPHeo
tFJbFWZjbDokBS/NlPBgDKsKbeSVKIoGHLbZpRpR20Ky+kiwE2f2moLoBgRHF9jusos2JSZUvEdb
0s6pVYzfsAK8NnkwvA/BFOhRg+eABwrKvVh9DcdueO/LwFj2U30w1f93fxvKpbm/a7uMQ3jasvJs
CN/+GX+u/1/j/3d/cV616EBuO/paT41w2bFhv+XdUN5US1e35lQHXUZ5Ew0pm997negCUWR1y6e6
L8fy5YTOSnK2oco3USTGhLZ0ikre8GQkf+tk5KOdVN/M3URjHzrOoizBG3j5g5TUBoBJMF+9Unbe
2uJdX7Xw2KySXskeRNLr3K+sfVEXSlWsVT+ST14BEI9JShRgaJdP9ZSIoqlJgO7v5aRYtWzX4Hr8
p1XUz0VxhKiD2+6YBgS0zVX3keZyzKQ39vZDzuX60SL/ASOZ8xaBZ+KhytO944IlVXvr22C2zg8N
AjqshU73YNg2gqMRfCtZLAd4X0ETAzzeV7m00VRn/A4jQ7dtGFUQnr4Ay9qLc/gJ4XxtURtnlLCd
i9soOLqmsRGveFC5as/EjRioDmjaRq3q/qCWPpzdk+COUNS5i+sYfgY4l82XaBBJC1f32ibICiR6
a+31WM8h16ndW2JF0g2C6Gal7hxkxKJxhNNFgzsGEnJLX7AEARcT9uVWKpJ2y+YPWnztT6HX71CM
dN+DECX4qKnbh6BqlZ0c1sne7WP94nsqmhhSPr7EfvyHoMPkDwf7yMEfJF2HHQvp3xt6Mlutb7xL
kVXVLZsSTWZ56GfQJU4dNHWCIlWEbBh1flFicPFQJsvrzsmai+gvuiHwtEY0ckAADXKaaNJkJ2Qe
Ldk2unmQdaCrVsVXSIcQiDAQRtMaud+gg1ZeDK+JtgXQmnOUAKrQen08WTaRxaDjzaOVdME+g8r4
6OiBscfskR2cYewOSdH3e0kO8mOiZQj7uG1wiioXiqfOsk9RPqD1WmIkCZrI3YR1LaPAIJcb28l6
gK6QLkMA1V7xT+TrOLSamwvbE7zBxA4y4xANVLTt49gg9YO4c/8UGNAjN/qibXyMUl4mP1f4oJd+
L2svvW3D5Q3v6Xe0Z9pFEQz92UWHCgrqNF4Vgx/AhAV/HN8mAB9uPP6MKnvtokf2ive6gtcmmLD2
Y/BILOmfwJTHn1Kk/cTwC7zc8DCUe7a6SWo+zm6nb9tpBDtEv4M4sByJh54NlTlA0kmIyc+MuES1
0X84xBqwBUy6I9yo/bVESH1i4x8hXSvPjjE0UCHzBrAzyndJpUAkA3lffwlha2FR3u9SXQqeXMmx
LpYCmlYIwft6C+TOcLtdG3fDq26yd1IU78nOeFOUIc2gDZD714AAwLWXd+1OHKWG0b7UOuWQWkq3
wpaYHUAEhWxVp8hgw0GQw60X9yp9gBBRdBG5T5Xm1CIqv7bM3ftE8BNygnkcUVcUNjg0HHjLBMXA
i5HXSDnWUvPSIGB56F05gb6CS5LAt43dsgPpMRVhtHPWQ52hczkVVX0AtKQb2V4U3bhUFqATwwUi
D4DkTItNwZSoqY/eU64P+bF3ogIFC3IimfuInKhDaZzelUqIUpcSjfV/OG6EMCoHoP5fY4vip1Nb
6AjsWQktPtXNh4jz90E+HpL4tRp8/4k5111koWXsVRdsRZtqj7JjuVut86XlmHKbLScLr2aR7URJ
HKRrzmPdJM7ZMKQd1EXjxWkqIIV1Wn9ve6tYaJ3l/ag96QlAkfNLV5RNajMdwAO+9JRUDegAKW+T
hH8wZjzADhL+LIIy5LNT1a+T3P0yMpr8jJ37KEPifgYoUJxTpfA30JmOi0iXi/PcIFpZYP3tpyPJ
k9XWUm5eCJFBuXkaQRwiOs7F1uythdWV+Cz/c5IvQ0t9BF5IdV9iYlQhzJxOMg8ginEn73B+hYeV
3UnWqek9BIiQDkXxRWp9ICSqddVhcrzG5jT7KhkRBrpv3+tA+iKpFNs7C1PB2ZIRLgllqP7vxakO
pe7uHEyJqCMEU1mji4YXZGqdG0Q/UVeUcrLRO1QBRLE2tXQdQAuzasIB835R/gwALjiZXL4p3gD8
rc2HFytn014OlfuYjmm7IlSsvalNCBum1ScPtgapSgiJ23kw2m6XEVULg2NAzD6yVXsjduAEmWbx
zpKDSxrLxSZhr3uV4drFYoD1OjZKCcN6ljzz6/wlNm/7e2TCgGKMuv6OpuirW8XmR264BxlDpgcT
DrimqIxYSj9neW1C34eRAYdG86cfnJObptmHVoU/JB0rNbMlAfREDRlGixqWDtWCAaVnMibds1t2
FZzmbCBEa2/5+dFPgAKK1hQJz5PbjtVCtIaxn6B5CaecaB1qM76Ukv4eTSPh8Ugf4rJ4FG2hbmNz
gmiJNXnwkNeydAlREiLvGWPwIHIikRPvbVTlYj9XiRxqqP4qRMfnftTcKluJtQ1xRC1EnVX50E3a
FbhTyEGXc7/5PHKXnCs9Mw/uqNJ3DFGlAon02EdOjovIxXmixMrRsRvlKIOjArMeKNt4hCpGNIik
t2ENWkpTn1KShmIzH6O40kc+5jDb/WeYT10MKwRDJgafR2uR6Vi21pCv7uOKZjcOOcWnnqMpSUvk
sPSVZjoAwabhpa4EIgiC9dOBouF+SvED/UR2N46uv9zrNPEL5pMPTsQj6FqNvK/8evWv/2nu/Xdc
5Vfiwdtw/w3TVRC5Tz92+nH33yRa7idt8uQhhNgVqPjWqG35mE3dRAdXLzHziKxoEckgLr/I6nYD
dUP308EjdJaabsNqAzm1vjpXUVAsSwQsvAComVelP4ysGuDQI6axlfem745by2l+E5Y7rGKIFeXg
o1UjpCN1Ez0KB34wp2v2flz/KhPX2bBmOtpQmAaFGqwUc5iobJ0PU0IiO2wWUslEDtGsDh2+7WBj
rFC3ssvohX3mDhDes161zqLltYPXY3gq3YLg4uZZ8XoGA+YHI3Z0aeXqZIXgLwuinjDorGOsW5mu
/vCz7iTh9RwyJBEHKBjyyeGXSTgdIvC+O3DEbFOd6BhIyq2sI+kqh2x5c/SMroV71FmLIC83VXV9
C0wqjs73OgURl8WYdcl+PsrDkrdKSiiX0E2VrqIBDNqPegRxVdQtUM7xsSoeq1jvrh0Lodoq4UJP
2ZJ3IyEjkJeF/BDvWcoRWUEhB9mDorFgdqj7RQ/UVHeINzTiS6v0KIBNyRC7t7IDx59kR8vrDKL+
STKsxUswZv1GzeAaE3UpDAzbEZU1DKb/1DUjCwkoTdVtgYpeZhvuQzIl0FE4uVVcaxO6priGF6dn
DXMdpySItXxnD9awEEVmEO0awkYBYKi6V831lal/D4xaO4gqWypUeMn6EbnQKluLOpFoqqviJoKz
UXT51ABjnjZU9xOLakPN8O8OWboXJxZ1rt8tTKfWVvVQ4rGefqRoDCI5PRomBIRTlYFZ/WJZ0qrz
/PCW5esMQPC1VpTghs/8Tx8U7r5TtDNE5PGpR6zqKhJ7hOsfWitjM9fFQ5si4gYzfyRLoQSk0dXQ
vG4OkREZV4z9xv3YJjDXY+aifuTXFSpaNps2N0ZjaDRye3svo5BUbMos1pfE+dLu54Z6nBbPYWU/
jA6rg3Ys8BUVjX51nEh6MIKjNxW0IPyb9Eb51mC1PAx6PG0Lwfug/kdgxtyvj2A5ikemXjGQJWcm
2hXBFcG75pJnw+r+RI154BFrXC9gRa4esjLxbjpGspsaZo+56/VH0U0kLMnUBbJA+U4URV8FlvWV
URA5Lo4SdSAqYiAJ0Zk9XL90ZM+5xqnmXOHlHg+a1rx7bglLyFSvWkmLklS4cEMb5L/oBgPmHs+9
fxY9WPld5UDRjsHI85cNQb2TPMe8Aha1riiIFWvFt9Ey6EfrKhqUGnJPOcc5I4qiAcIU/VLELBhR
3pBgjvVrXMmatmwD5t+oNU5zXx/bKWJmlbWN1SLc2AMRE9BZ+rccNMQKeZZorVkwoy2tunA3mqPB
HA5/yw2q5+Cm1xXYUC3CftBjD7W1GFGhSctEJKxdRtSyUPNUx57VRu4hhychFuJOTH0uxMN/c1MR
fr3vaY2WH9oaDvF3k7SKizj0QeSQa07wXx/qCSXUTCGMIieSTgRKTgmbWgInRSXUtc3WUfF49yGE
L9nw5N8Dr6Y4b5lld/kqqyNmlppd7AR8mBPWyEAdRDkRqIdWT77rE/ComZA05fQT0CYCeWQK/JFR
QOwGGyRGAXh3DyJRi7ofETgqJ/6N/2TV2PkIIhUOjCqF9lE0t+0IQlRkQ2hnoPyPQtwcEOfjtINl
737F7AEJkgiekdA2cSGKq3hvhuzlOFlltnCfIHcAwgz4gr6WBk0CYtf8Hhr9lwtbRJwV2x75r5Wh
PHroOh6ypn21uKzHADmwTa3o7/6gO+t+iqqNGCZzjsw4yVr83/lqi5y4A/iw/LXuca0kVNKOcqOu
ysjTdzVCbQdTy/K9ySYhKsJyIcnNttPN55h/bRg9CH1AHTJ3mEdAKVmT2xDSj5KxCktAzBMoLZ0i
rq3pZolcAmnDuoAWhO9uqxwqmC28wsTRpeUw8UVxf/p0YYAoc91Mp4JC0VKWkpS42PsxuBW+8aEn
vrTWjFPWlf2h8s3unmh60B9cdbpyyfCeKGpxAPJbHJy0gHRcZFPbaZW1yArpVZETSWS5BdFODmwY
U+x8Nsmx5FoBQIdFx78+WLljpfsggQhgwohOf1Mk4g/PxSbRYJZR0M10JwzTOMUoisuRCcypyNYj
Bq80sYbVfGfEczoXRc5ROuStAPAyeWfwBJJoU9jfnBiN7m8b3ThGU+y9eA5EEkzFDhfHZgyqk6jK
XQNxB89mNSJkDVqhaGBKLfe3zbJvsVKVqI9qKRiwCTV2z1qN2u0jSL4AyXNNJ36IQkfGQCSiGAaw
ECuB9KdkSdkdEYasF2NltaiiSGF/tOxspSHTVWf9sPASpHV99KlXsl2wi1Fld4vt55cT909KPhHr
sh5BNzZDcA4o/YDrfK0mLbjR6Jxkhb+AowxH6Zj7J5NYmLPnNkv87dWiG5JLovCJSJ3CWDmwrB7l
ol4yZeS40LEs5kWzh25g2tqO8g30vbobOxSETBtNWut7XdbpRscJQxR706LFUnmboEaIUk8XUpvg
HyFMcMUHl0kjfNBVxVwOyiCtXalGFqZVN3D/Q083Pmt6vE/zHPsdkkRBpb8VXYFm4RBvoF8K1gZA
v6xuTr5Xygs+jiCT/SxbVQAy/OYE8SvxJCEuXUnG9eqFGFXAUi0hZQs2XTFpRNcaUbiYKHBOL8dc
7dA3tqtVDkVFZWNrbPs/lcWFsVsHqRSOH1vn5A1RuAwQ2HLTUIbXFInSQMFc3coQ32oh7PiIZhbt
n9AFkS0TSbXsR8PeunDdSHm9q1WfiwAPXaCbXGndBytedTpxMd2LY0+mS4QgWY9Vvyw+3dPcoihw
x1jmPo22mjQABJaI9286acuKYlzif3xn8eyv7QH8fi6ZEdxEhOnYI2tPHWyODT0a4Zv8cS91hl1k
33ookHZ4POUTwbSoZ9goMMgpNzoHpQtmvvEgDLY9W0Zrq9HhnAL15Et/ahdtmbI/T0+QGpr1OfbH
3waNy7TiQ1mwyZYs95KpzUeRwI6k8ooula5FrGno8Df6Foo5cqivMIiesqhCAdcEJwaCexVjTtB0
QOFjJMdLs54oReBaXvRq/d3le7GC5XWBLjP6oAkuHJtzmYUTwAkxtkuicgYYvYxzU0ibxKvc2wDj
+ljYP/MYVT1P9n4MrbSpbTaCndKupgVga2r+kVi5jeH4vyR4WBdZjzax0o+vToHBAgOkIv22kEiE
10gL9pqCJc8J5RuMC/ZSG+KV67dPg2JvEMIlfMQnFEvSZbyt7JCk6CMqlGYzFn2zGvw430j2iy+l
6cIIE3ddxin2mTbdGKaUnUafAbsay2CgKA9eH9ZQUw77Rv7Bzt9fOoPVrpvysYqQai3R68Kevzad
/E2pW+hZIEiyNUSP6/aFiFwNsqPQX6LimSxYDSrLEf7VhYNg6qIe+mQRWv7O0CV50ULZZYb6C0Ri
hU6QJDRfMeujQl6lIeorNoyhstLsFM0zaBu+e077w/WKElKn7Fc4vo5qBPla7H8QnJusKvUZCcXn
lnhJvC6wpXZHB8rUybdR9429wtbWD42FyYwgYNNV/2C+gcLEfAs745L1OO1j56SrdEuU7qzJrP6Z
08N1i+pwnVcnd2wQkE2HLfK8Juqyqb8bfqKcjb36KUqbd6VBUF6uh6sesvJvxomuN8MQiDQ6jj6d
GTqFZLIhZhhiQ49nYllmDYRg4Y+Wi7Qoc0SBJU3a5z2LLF9XimW95drLq9jC4I+kwFHLN2ViuDe0
Des1rp1w2RfWs9knKy1tmAgkaGjj+BWN+3ilODi8q7IOFlWVfCdeFJBjzR66jwL0kojeNEuEhCed
WCKj+3UlxS+Q+d+gTrMX1ffWhIGuCCJw993eDtRfmRT9SgL1oyo0xAJLmPll9lBYuLdp1wwbO8FZ
ECjEstsxcUT+4L0qWEH7BLK/bsge5bC4FJOhKh0mR+xvrbKQXuj4wT6hslWrL+C9K9e9ZE5w5/yh
9cNFkJlYS6ZA3cLr95nCRyEhRsiEvA+uF2ZN01uGyr5MggeLQIxFHmeXJMr+JJq1LwrzRxWw8er1
q2/HyUqX4x2BKtiD3Bq9ls4FV293hxo1Mw+q6lVBBPq60UIYebo2WpkSavSqVA8LyUj7latJHzbM
Rr7bEogeaGsdUSm1tszt0JdPyLzhhk70LVaArTFiyfTT57SXNzqq3hvbN4kfJmYlMHjMpOzVkbPw
0C493544xL61mg/bePwyjHW8gn/myS/Hj6w3v6vZcGvNpZqYxcb0+vMINWdkwjxXoT+pmOY5g8ba
zip4BjMVj5pe7SPXJUzb3HaBtLIDtO7fhiB/d7z4ycybU28S0yh3L34d7ypicKKeZyKsqw2UbFDT
tCcf4kAC2iBGK2NjFeXswKVypZW8n7DKG/GuqLIOI+4AZxz80JAGoF3hGe9D3b+jTZ0srFh6rmyI
bOpAfauS6KODTk8r+jfwZb8J2yUuVtuObbBv9ORpAEa+jOXsW95AXh7Aw9RGRFRzPR51RMS2GW4A
Yv40bEfVuMUBCZlatfea5oamERqCNvbxrrZ+V3oFNQVfWDS2kXpPdSh/IVBeSHqH5KWcQtsUn9Q6
vUVQ8yyUsTPWuuNse9PZvyUVBH2wDe2z3qjh248Ilh8Ij/DR0USN/YgoRnYBN0wInwVtusobmbtY
drAK18aHnNSnSO5eG34UW7/vwf+j67yWW9W2bv1EVBEG6VYoWslpOt1Q9rRNDoM0gKc/H1p7/6tq
V50blYUwsiUY9N56C5AwcPrMX/xGO7LyPUEuq1d97/LRRxeDZPrKNnddqvZjFW7bfavKbcvHwiJB
58/scFwx20uo/xVWwG59SUCp9h15anpLsNjon7IKr8/eypinlFuVcPUqL/zJcyKUM/hp5di8On13
Mv3uvvfygDyHh7qLPuyCvhEJGdENKn930dTjT1oNAaMZUh4E0Z8z5wYTAWzjS8qGxlBUNOPGs3QI
xv1O0GccfLrlqrgQPdpQByQ6WBWXS//qdIDKc+6NK3x4rnk6tivp4gioCwhHVhE9V07+U3djsyq6
XK2l35MYieiwifXDoPuPrkUROcU4Z5fRcLRaquy6Dz/6jutu7s2tg5m32w5nC/QO55RsjcWdo+VM
Q2WIlSjcKSx3X/EghOgUAaFZYIfNYPEhu3yMRJ7MLOhGse5N10fw73mrIVXFunhqCzyihkzTt6aF
Z0PbJI8EwHch3vbc4KgkH/xvfez7k4ERGd2YvffC7lkTE7abfv8hOpzGJy2B99J/NK2/jQYsRduE
jGI/89c5EEHDgCOHGL8udY2LhyJMijSQEYhAr+sFiHW2L+bBOxAy+eommPdwB++H+tvoqI0nxeVZ
4a+TJiehVSTMKTwUU04XmTwaLD9r1EmwmsjvmRN5ipLql5DReCWMnrGS9SdsPYJKyi8D5zpvblBJ
GCSChYlHPmd57iN5dCgWo668DD5DQ/JFsLo6IyB6odZ+8RhaBHa0ZEWY49/JpgPIvGG8eD63Gmda
Z16/JAxyN3cIkEpbfFTla2ZKrg4VOM2sX+2hGCnG82wlPGowJ4e3ESW/A3h2d7SrxSHLHvF7G9Uf
u1Ibw7RHCitCMxIXbwenv9fUWB8SLbu3IgpyMmlL0y53FsiUlLOioI2HHSJtq3WKNYDQHyeOvvC3
wjs1g7MXG5IrgJNG+wX0+0yq7BA61kgycMe08lLU2JhhcS9WOWzb/WxHzbrFEdNXaZDO9rnpfbip
/Y+t3RG1fEoIZi0BoTF8hHuX1RukjPfpIMRWL+U7Jgt3fTnj+FwtFs0fUhBcPfoGYv0q/lMLl0oI
DpQHSLCSekTdWSXYTEJBL70dpCWbaEhXBamDuMeZUIXYn2mPBeSgJjLbHXMrrOnZ1J2TTLkCYz7h
TBAqwVTyx3bDYZ13OA4Xm9hwdokzfszjHcyZPzmM1BW5IHJTGHxORIlfUGJAG5np1x20St20QPD2
q4Yz38JtC3APeTPbo2ZsHQKPVr6tPYlKbAcMbpdFqlrhg4oUaoJAvVvc5Uj/yFjYNOuIdeD7EFtf
pqNN29AcMEtGQoqjIe1pnmNvR0Vo+5z9lYZ2gMKE2MQY/Qo1fpfEeCRl1q/ldOXKGYH7bVyTWDeB
EG3sBU39IfF0E1c5d52RcrrSfM4S1zY/AVx+yFCuj0PG1NpkcD8RVZSZxiOGfcUaqgwCSstY61ll
L7+wScCI16bJYN/LdsLGl9YYx71rDB51QFoHWM21uKd0b6khsaPujlrC2VY1YtXm9Z80L5EjOXcY
Y67nivpZdT6pvoAUKyePd4rEcVw754sDhb0W35Ph/62LOV1DZKs5TfsHt1Tvbqv+4iS6n6cpcEzj
oxoTG7dkhUUv4otwbGz8SVQZMAfRa/E0ZO5D33rIMtLiPHg9AxSpM8j231O7I9G+sJ7D7rEXOlbd
eIiSIEbiju6G6zEuz7ktTsJwuHSjjjwn5hiN7l5ruo6hKtU6TvR7Akf+mAOpmH5fbqN4eoxDe4AL
6D4wUCHAJQ3xbJ7fPP/RczRIIubixVd0Y9B1KQU2BSb2ddE6Nav1hIstMeeroemZN8Q7rS7PZf4H
2zyfYWe455wMmjq2NmNq0IkNBruaSbnRTMcKvLs2wrAT0A/uAtngfg/npHQ3SupvWp4zaunNXTji
uTeGhOHl2KBJtw+iofsbS6j3tnWgvmjLnAJDuSubqpLuS1317EAlbeM6nJNSlfiBUQ0Ob0MeQu5r
QQg3t5SWEXhe+j258VvMnHKa+iLQBrwBU9+cDu70Wokk34TmLhcMpEt0qGhQo41DDkwl+resjBaE
ms4/TPnWfKcJuCEwK2kMkFby6rRdioh0crI/48jd2ybVe1srSo7B6RgTtoyHY0KifdfHQ/m7DsnI
yOL60kXx1iJIZOtP47HOzK9cQ7Abpzi/L35DsvsLI+kPA/Fqq8FRWUmu+I2vufSGPpeSUu2lnLY+
LsDTBNwOn0uuwyzCna1CFihRIuRMtdIW7V8egoUkyXcV5ifd1TA1T2uShUKb0VPS7mMMNlaQltxV
U5nfysJ2Kv9jOG65iyrjwzW0vTuP4Cc+bB6r/q4qrE7x6/7Gb+aTilptpRlfZiyHcfbNsoA0WFwI
5msTE+F6P3I35VJEcFh+QomB+j38km95CX0ilhPWKIOg82JwX3xjPE4NZiT4zJElbzXXoRGfJV8W
ligPSeabO22JXI7r6ZTbOq7vSdlvk4Q+Taf2r2v1wjUKDQRS/bIcOpsmmnb8HlPwPsL4Nj4QK/Qn
M0xtTQLW7gUhabhSMoQ99O2Pr9KzXsG2n92ip9qEmGrPMM6IrkY6ccwznzaVJSq0KHi5NiHZgvXK
BnrNu+6YH9KAS1XAmQCwfaz48Falsh60PAMyFNbbwNzSiNSwJv1n8VPxo1Nsi+dodvZGToEuIkL5
WJ2oAHDao4f1TLxbZW9BNMZJGMDq3o+jh/qHhTdk8qNQVo7x8JALOjWnQU+TKmJRhP4WNwQ1TGZF
HpR6xoA038Lhuk/d4cRYAaGfll9EHnVrmsCTWpxbJ+vJ+IxK79Pt25dW58TM7BeyL55Mp1yLiJxC
IoBxASdIdrprG64WZF0wxPetpb/1nf2luQO4Mky31iK7LtUBY1Lu/+6cWCgmhoPsL5nEB5wFABrc
Yt5svIdL8+pp0WnGqRBL7VNmOjPAXfu3luNWutpLTiTxyo0tFaiKwlu3YTOEnC1UMX1Z+UjFhb6y
RX5Xhd1XKZBQxP2MKSX0p6Z/cnNxtAqnDUytp6Yqod/rGFSPqaatxZLP2/vGBik4UfRp9Tcu4j3G
FXdNEm/1zP6OvQacqmEKSJIqUYrJzpzqS+YQKNrI/FAPRKb2er2BFf6ZGS10UZOEbjvZpBmD57SD
/xaWGAfbG/6EYx9f3aSEJKxOpWbg7+QY8QrRY6isx7BDQhGGv3OpPZtECY1OFT9r2QeeiaU9m4EW
6bCxlHmZ8B5bW53x1+27g+knT5Viso4C8LsLlw87zj8mY3jNSnTVpC3gflXxPyfqMmXqXKXQ88Lo
kxLik2DVeOVWw9aup4++XnR5OjdyrfBhBM4V3uMmbDtq8wWpHHdM8eK1NQHN6olJALwJmhB/+DaJ
FFlbnoqcOKXKfiw8JZiga+9zpE66xELaL88mS7hwvV1XVV5QKEzuym6TqOQtyRsR/Eq7/mtb+VdY
13AtzeqhwK2xcwsWF6chbcnusMc7zqXahOTHw3JCq23UR3RGT6Y2QE5H+YvKYj8pbAljskHTVAfU
68uBsxHO+Systc5MFQ+uCC1IqQI96OYxJSkxybZz5B5RUH46Qn7k83wd8PlirOacuUJenQy3Nq1f
+2UFB9OLdmaTBq7qIRxrpEWl8wXx0h2utfNO2tbGxt6A+49BHmUeeCZX1zDrw55MB1z0oYGPXo/J
Ov9UbfmPowt444KnrCwqOs7i8mzlL73I1gSo3jdx9xYPjMCXU3CeiJiCWKJvI4cTBf3EZc7DHYj4
W+h2F5Dba4hRPl0COrRcGhtSiI65KJ662HwvRkfQ6MWUteipPB+XJ9FxYyyTpxtVINIBZQCP6z3d
2BOh2m91l/6l+31GBdodsM0nU3kO1+he3uz61NThO+UBfIyYEiUEqD9pDHIag7CVfrKzjVeYe1hG
wHrpZFEyyIh8SO1UubV2odd8HQuw3bl3t+Rll+vKdhQ9/ehvixkrmlnk2b5szmWlMSDgABsv0/7S
964mtBAiCb39OGvoJgssKwnJikYvuhsSRdOIcwKzfS2oU5vY4sneTW1h3Gk5EyyJEoFJhEuj5sU6
8gxjN02+PCCPS1bNRAbTaFjFoza1mMa7Wbu7Pf1nGzb0Kddlm4drFwkHRvy1yb2qI2zcLSqyDJb0
p/HNEwlm3ARYOO44BdKfDpWLJB2R04cDjmwI+Keu1Wt7/p/tbFCo9iIE6cPEntbmZc6bdjdQoTeK
e9jQAEAm3RP5wp99ly/KLu4+s6YOwhj8nRv+umR2BlNufMIj417TQndLdRGRc5y/az2GqpVFae8o
4ycsPS4aKuwiDL+sVPQBEJG3xjZA+BYmznrJ/+SwLHnyLlFLyRZrx9iFwxe6f2Pf/Du00LcnFuGw
Dw84MWOQDmLV+earn2H6bW/rSTvL5e2SZQJjOdCnFM73vveCfx62hyXJEnMZDFN6mnXnsaivdSqG
VZqrpzJi+px73qGpBZCme81M1OSu992MNib+kbyf7PwhXUYHvlYAG47NUeiRCtrG4orwSYFHVXZH
Pka5lpEcmeF3a4prxWVtHcpBEKhj073trSgWmE3A7NAdHAkMt8YTNbNcHBqjZpPa9bVJh7exWIIW
x3TYhVbxq5K5PXc4bUTA27pNp2xFPjfYyWI+YFkbP9bfksk9+9Gv2VrMZBvy0DwazjrxSpbH9KlQ
L6GV4C7k0aPFkRWtkFivxg4vh7EaA89P6Z1dW62Yqe7SRDdeM5/VGu9YulsglrEgH8pIjqIHfXEG
caHHfnb04rUtvHyjNSKBaBG94TGChN0zd6iZ9ACiB8vgQjp0iR0COQSk6oMF9twMJmJ1k+/YXKat
s0YwpJ1lO4JM+S3zaDEL2+qe8zmj5C8UUGU4MFzBQgWJOxN31Y30cBq5S16Ze0HmOAaKpuHZyDEE
1C0sX4aqhlYFYGXX31kq8X4p1T6fwJmN3PYPpjh0RdevpojBVDsDPrlu9tkD8nG3qbRVCemhzav4
EKXDUkCb7zYSlxVoZYTdydjc60XBYMW0v6pl9BR+SBCWwMg0atfu1IJZQpNt7iKkgT3FyEPocFaW
FWBnr6M7GS4D+roAjkq98Usbl/SJsYezJNb0EsQvmXvFvIwTBmeEbNfEuFRQ3q3GJusfJJnp65Z4
o8WQ/wguf45sGeQ9uM2Io4ahgDWppepDOkgcP7gjxFKEgewT/dwpfVtQU64mF+V0MpNYLvSrXwtr
J/RebnGIPMwydVdOVm5ik8CWOeLmEEWiPSrw9syD4J5m44tTQjLVuz9Mzfj+yxnqD4hsmLTpXV4B
q9O34lObOkSvDFu8GHCRkGVy6lzmp7IBtK+tUUMUix9k7hebubO4Gav2DYueTWkv9WeFNG4eDnbG
Spon1UvpzNbeNSvYzKKa7kS7zIQa6DTEb8Dhc7OGujYnTxztxkbEnBaaEgiwW4BALjTaLMd+KfKm
CFyjDAMsV0q4nKhe6zQgsq3EAGq5JK/5yFtkE5ewlTd2IIRY8hTkyRbpa+fw2YZG5+zTJIPAxGWP
zOelcfiPpc1boicCiYkcljVGMo43vNq+DbE4K05YfY7HqHrQgVA4o8pVyLeyibMWu++2od3jvY16
2hI0MjB1pspymfVsHK+ugjQa9oLGnXjhgojVXpQ7hsUWHjFbfzhXMeEtaGU/dUd0j4UZboZ0erUU
qsvBHf60IVpPaEDNriSIhiW6u47JzE7aryAlCFgn+qotp1+7Xn8XMUMFOPRNjFGiCdjcqb/xb+Yj
mtL7Qe81wqc9FDCDR+xGiTBB1vBpTRA6k7CRnoTNkjPZDrFb40JC9V+fxdSx3IylecCopJopK2zO
OVEb32Nkf+rm7zDO31jPEG6BUbgt7+fW0XHGCcGhw0/Mt/htYTpbPUdBwcgQ95oWkQm4h6aGi2LG
7JDik8bDpo21d78R3qY3GgLXkqw6M/lzN/nskY4nmOkw9gp0g0qHPgdxLxUrfe0OYx8R4ImRrblt
H1IrnO6cUGe2QesjSig5blSNWw0veHjIT52W69vGu8fjgsJQn16G0djPrQ4qPDZ/uoGJiKO6wIzK
NhiVb1Ao5jN/fXSO2+49dxiRWb/mkNx7dPs0wdwVh2GEakQ70I8MoGNfo2bfN+jGrxF5JFpFmDXh
TmvVat9NNbxbEbleeXjOeriVov9WHoB+nQLBw6587gAFyHvz8f0tHcAP688Q0h6muDdsEOh8aot6
LXan4+gSXVCk6YMmatzz7YlTbq6rVQUVZW0M9Hzu4onf1uWPbqmvbtCpWBy1N1h7dovptqryL7gb
pFfifsq8l87YdJtH/qOUsypOgV/sfBdjgQvZcJ1p6b7QCXRuQutetn56V7Wc25ZcR3zIq6n2oQcy
BDekb2/iTqlL7W0s2LNrbxSkbfSf01RducOmVMHWStTI55qqhAdSb6d0Eex29B2EtkGQn+vvFJEV
rUL6ZOp+GMQS6DWu7ISfAE7yqOqvpYMyV/sL1q4+tGjP9FXH2klchpYx2zyWf1138WYRtEZNC7Fu
4Fsx9HkX+XN7TZYHG/StgEl7d9vk5JIoI5CHOnP4b9slgiYc9wX0Rzi5Jmspweqe5uPi3wzTupas
w2FtPKd9knIe6K8t9hJrwzTdILL2nuPYazH7r1ESC1RuYNpVW6hNE9LIFAodRLpqxkoe5Ng+D249
78zUSjZDk19GKGPMjpnOWU0ud1w8BBt7fYaP8MislkkcJRxrLCp9bCpAhzdW0/aXofYe85IPtJzz
VVEbzaXzu5oM763HTd+r8WTpGG/gOnZtwgmQH5ixi8cv1Ru4iLuM5dPeeLEcmIV1+1FLnFxQdFEK
FRu/ca8FE7F1PYs2oGjdhEgHB0aseOYsQRvqJ22mdegMHfGFd1nTj1uMv2Euhhd/js6RQ69CW7bN
zDoOlJaBxxjqziB/gCJn/GHJxTzK9e4Nq3mQfQYM40Qv+cT8U3BfinCQbrTpdyQ/OA0t45LY1rDu
yiLaajnJCNLwfl0bjmbRvYzdEK4ENsiBO+mB206sz9b8LUZv31jEZKe/rsMJOhf5XzmirdXdjtpP
I8SonKKjsuo/TQaZouPkMttndBxHv4HhE4XxJkwaXDx6c+X64u+iOKEQx52k9U0rCE33ZMK8zpm/
bIbIOfhQfu4QKv4xlpjxqNaYtld8AK74bnPEluiIKsDX7Rh6mNqk+bPvMKc2XTKK8AK5c6rpOlhM
D2wRvsf3MFBYVYJQzZvehLo/NOepz/IdtIzDNIRX4kKQvoBFZMYIVcflmNE0vRal/dPM41mI/kqV
im1xfMxC9uDs1CAEtdtM9JzdS3XGHOXqpLGgnG0LkBNrL+3uYIzkoBfjkzbNxrmHC2TCA95Wyb5o
KHE73/oxM6tflU77qlXdDM6VcTPgczNRZkpIT40XHztmaWBun6boupNBWGwae9NW6zp/3c5V4IuY
syV5yHFmCCLW+qrZYat0gDPJrTzTTfT99UfuECcWjhaJ09pPZPefmci+uiaeOfvNnZJ8LyIhvJC8
9a0ztx+RBQiZpoucPmWCZpHxZFZeFAgsykAYmNjafMxDM2whPrHC3qVd+ofv/9H9aurGX0fgBcC0
gP6tr680RVtlRz9jOz62pvtT592rN7VPTCHCwEw1fPJdgrN8HKVkSDsgjIW9wxxVIzXYEVCyiTzw
Vn0xS1p+namzG1pHjNK+jFB5gSzhiS3TrLJDnk+nlq+J3TkMo4P5w91kTTuXK6iMql3Bwh062pvV
J7+Ym5Ugz3LcVTq0NuTvcfNTuu0rOVOg0WV1lWJrhNw5WdNxV/b3hRhwPy6/zMyDmz5uei+BUqeL
mlwGdKf1Ej+jTRDsQuPbNX8YaHqbePbPI5S0dWlgjQD1OpE6nF4/vhvt2VilSXyuK43USqs4OajV
slIWu26y9Q20OZvqQgV96ewMNUa4jdWSCBb5aHJgHNa4/DNx19CURig6SXeMEV77smOF3011+hNX
cjGd6g5WqfF/k8opHFAcyluasCUDbVIvxhz7R5CNYGzJHvfsxNiMbvkc18291RMEgU01f0ayVgVc
Vw+0HL23fXYyWiHJuDxIJp3gKis74an3AP0b07+xZmI1MsQYCXeCObWTnVZvVH3tZt04lsWwVaUW
rWVGUVa3+6o0qFvBhJMy4dsby40Xz+ekYAEKY1lu9Lq7izyC2yOd2AUYR4avtRs/15ArD2/52Gya
oaUE6KJ7zaDoV2X1HTHQkylhlH6kJWttMj+dTl6F3u0LP582nUG9m3eZAx5kIRbKcWQJ1X0XWV+1
OEYWqyY5gS7jsF8fjkMlbGTug/9DRson4JeQ3gsTlN1IDByalqNFUxpHlBFjZF4RrFxjpV8T1cP2
MA51lBdbA3jAKZz70fQXKg/laC0JUpzgutaN+dqOyTMMS8pRfKjsbkCoUTqXcraeQit9FKwpW8/t
d1kz7/zauAu5kyMWDfqKARnRlJs0BY0ksTNNmpUpR2sNjZJnXkSxU8OLaQtQc7TcSRXvpsHYul1H
VQLY6JNZsKq1/CTG5jtMh++sZVaRzitDPuay77lokPyF1ZsZO9/JaP/0Q4Vfv7m29LzeYX7PvGzC
WEHStTvxF5AsA/u6bADPtKtVzc+x7b6k7rjXTesgY0pVrTNP2O8g9xBwdHpuiHbr9avTryG0jdRr
bhhYQwy+2NqSO6yuvpoS28DsS1iCHLbsAKj74LggcXlXvc6hv26mWezizvjjk8Mqpf8e9wsjPolP
moJIAdGOFIhiPNkFuaeVCcBdeH90XNz6sLpieDTAvBqe5AAW00WIYSvXOSMcI9AurB8LhAwrf55O
Ze+vk9kmRYldmJicLHxSGLN6W9trHi27+Gxasso03cVrH0KaPjz7AnjZ8pEV2N6T6gwKNnvNkssE
Go8EaLjiT0ZAJ3IT7MVsq/ks9X6twVKVpIaOiXl1DJfMUHwDUzD3vg73yy2PucDrXGb2SsQl2nSk
PqG0H6TVXuxm9AJmjbTdhNatNGnd573Tbko4PcqD+Th2R7NnGhwxTmm0vzg5EPUItrpSDQ6S8FJN
l69WMS/Pc4O+1D0AwbM2JkbNfW3e9Ub/UuhAYLgiLYr0nYawu/UdihIKRYVaZRkD4ieVYDuhRxPg
ANVv2H5Iz9j2jTj1rosfSk0yZMaajaGFWwFo9t1Z1aI7G1XSnwEgZsZ6SttDH1GrVqvHQ9GK+jEV
WvZIW738fNtQtegf8SnitumEeEGGcWQEja23u/+8zI7aOGyINZTX2yboAMwhbPH+70FSFaWs4964
see2fgSHkY/QxZ5qHfOO2yaLeNeL9PX9Pzsse+UEmG75a+P1vwcCSEelr0ztcNsPsvX4MEri65ej
3h7QluxjBJWMrfnLbttap+0CGHY2Ni7/3ZYnXmBg6nO97YF31wTbJQXQtjN1FePwnwd6uwdPlOru
f7YLagOsdBQDrf/ub0gHFwtxYk5qXv7dnBOtdolgGN0OetueVxPRU7F9Ty+yrU0Z3qdkej7LEOJU
Vavu7vbU8atsyYCbN8mY9s9+E+VHU4IllpHquXN03gMZCEGO/KYLSnc8K53F9/arU+O3QQRZ73B7
muZ+ukPYINb/HDgK1YmsQkCz5W2bHNe5zPhn19tbeX79ytRFnG/vpBIiG+fQiwAk2F31stjTTmvB
7WmC8vSsfPNPITX+Dl2/WtJon27HMfhNoIxGnm4HsktIfbL0w+3t1S61gwlOL6qavHq4Pdi5bLZZ
w6WFVVYcB71T4XWhija4vQyjuXrgDZN9QwYzq/iyT5HMMawrhlr/Hidrp5F+oNwBUpjbrrOSKxB7
vK3UmN8zgl+YA3X9gEWdu66iZHjMsNRct7gqPE2NdIIQ9c0ztVcTRMrJXzrQN647W73GM352bm67
b+Vol6tc66sP0dQ/hMoil2zKV29Ii79jXSIbTK3vcobInnvVbzdSURTMVJhwVMGg1ywcs34fjlQ0
q+YEWgUlt8CFRjgp9AOiiSl3Bvaeq13MLOSHQcTR6mb5nTfugwvD/ytR6btXxs2nTk9A9db67yaz
21WW5tM2qSOiUXxDPhAmj69m7rIELYHLt21RViOpnDWKn0HKh9sLRmS4LBJhvbk9vb3QJIBDaZRr
lDsc6p/96mjcOFDM1ren3XKAyjW9zTB6OOr933uQ9VxBn2aOZitZxcHcuPpWswxciJd9bsf3mQnu
RmkP//yptxfKNux3ZctM67bL7fijpsPzH2Lm/ZWEz4YifT8PGXGRjECvpAUV+17aKZGgdXzmMtM2
nTamT5gYJEFj2N1HkWsX065VxIz4YfbC+FcW9icEb/9VOaZHBHKHbFa5OaiKL49aWVlH11TeluZ1
4PovTObi1vCmwuHNrrByie0N6gG+oDmbH0q3dt5Hx6yCKFLzo28k1dZ3Cux2ina4g93v7UhtDq/E
mrZrS2b6C4zCFMOk+F7q2WM5m+bFqguMFixHMZpgFthnsbxw4jAoiqrsktE67Sy8Fs5ZJvJdL3FJ
yUsGXEWmpnNmW93OKmEVlILhfy+M4mz0k7nD2SY6G77p7LhQ3FOWIQSoWHC5yu5KSCe7Gmn/3rLT
+IFqhJLOcJ2/UX6Hr4Tz3dGHr9oumh5vuyb2rIHK/HfXcWj/Z1cLmfOjTsb3buhsVt8+e4I9lZ7I
PtupEG9T3JaBM27bADx3g6xVvFHEha7rRmfqF6qHwmxJVk7DeWMms3q4PRAv6wYWdhLb21Nj2c8Y
UOJGVm3vapY2grtTsGxcfaKDmcjxn9+LU0BlzwybO4bg3zNpfhhVgfTD9b/vah/bG3RKdIPeviJF
BY6lQgyMLuHBwlV4DWln3Ny2qcoLH6ju4ejjuMlMiP1u21xlrdWEPdPtmYrD4oJF2f727HYg9Gn+
PiU9Dzozx7g92MIOCW7mGvp3G3zOhlGuYx76/9uP+cfaxNruettU+16JpVuzrxoi1Mc879a6qWBX
AKB0Wy0VfHfEQcYb1IjoMbU5A8sy26vLbQEiwLIRbDIL/nneygYDPnDcf/a8PcU4H6hpefj3ELcX
Kjvqrg4jdTynPWxgVHs1wknf34D7Usv5Izgx/z8bI9vR95oBxH/7xduOt4fbC+hQGQcvvzzPNfTx
zHcO0dKAyrixLgP4zzUqJLQWXAM/QA1bhjx2dW/WGFXYM3qcqmfgaLnlT2lW/kMSIbzxJXj6bXvh
+k/YfehP/lLuSoksRot79i+rY1XjCmVPpE2HUyk3t+19TEek+vqVKY6LOdFIvGrK6LKwiZw1YqUd
W5ezaXX7sZtILi3HAStzWzveNjVpxqu35//8eNv67+uDj3AtL7Tf/9l+e/o/22zTMw6FzDbKA0Ml
92o6xub0nwddbx+Snv91FvDFi9i134wU8YFeZ/UHQ7tvW9TOp+aWL51hdAfhWGLnGWm88QsL1w88
4F9EZTA+Q+FRmh7raWTgy9TkySuJl4Qas2DCytA2rTUdPVy2wim11rDCWf/K8TJJWfxMNaaefWu+
RXarwyCtPDp2pd2p171pDNiK6ozuV7qyon1YlLTWHdIuzyw+a994J59ce8QwuzqWJjaDiTtDSBj7
rSzq/HXQGaJNWm5sNSRcH04YcIBi078OTVTfGbLJtzoCsUPVR8WLN00HwMjy01BWheopDI9FPKSP
oYh+b283mx7foByrq1sVwyWMmDKMyy8sfwcMSmZaKdzA0onEDjvJrxRL0vPtwSrH/ixFD73W9rA4
0OjSJQTJs2UmYlzd9kHLufwITRsNnDj+5+n/HeK2e1HXr0WRV/t/D51b0IKFNnSbXiINGMf5gG+L
f7k9KzMEaO6A7f3tadrAYoGeelBee3EZCHaHFgQEdpieBJXUmtdpYK6alkK+uzNz62TM288qL16h
eai/RDSfe+rRn3ZwkGSVEQn21byqPGQCK41GfoGj/Qh9SzHCkPEiscjtC3TiHTrlxVyuciUOc6ZR
rxKipXe3p/++kOVaQQ4yPMsBuPuavGgDMeIWhtQnz4mlv21rKL5qdNpDbPV3t2e3h9su9rLf7alc
1EVCReBlnfuQjLp2KD10XQUqdbr0ARMFE/HVOllevu3TaKEe5DmYaGPb7PP/SDuz5baxbNv+SoWf
L+qgb26crAeSYCOR6inZekFIlhJ9tzf6r78DkCtluyrqnIib4WQQLUkI2M1aa45Jt/qdKb1y8XGI
rmVroYfW9cfO/J2uNJwlLGE5twiGOMlfn/FxfB/kgjuLz5CUFFwOVdNv1w112Hdhmhd3wTzliFVB
rc5f61zZNpuUEBilOyDhUK7oN0J13WOtJ+KIluWJObH1oCKrgjdm31TSASmbUE/ucCMel40WVPsN
dSDVXq2oE2w6o9oVDvWuWWOE5zgoHb/qgCPoyYCOCnkn5jkdUrchtx+mjCobrwyV9y35teC96BiS
GqKxHnLO5VMgmx4Hy4g2VZIhIKJS4J5opj9wrhvDMqz7SQQETh2dGSYiO+bmQN0Ns0lWy1bHINM5
Nk5wJD0PYDSOs6tK2uLKoWKNFLqIX2snvxBFYj0Ko3LQVITgQKY8fqoUAgjzDs6vR5JLlQTV3eiV
epGPI21arHU1Sv2G3BIRd6fOHvoMhRIAz/g2CQK4UVpTkiLJnF0/2vplQh9BOUzektFOyiPtW7Mb
c9W5Mrk+vpOmxm2ZYX8Xq4rzMMzIIni8q7o23Z1sg2lc5bMHQ+uM2olUZ0bgEurWvKqggv9UzS8f
+zXCLPG2UH4csWxpxhGH5N4MsCBE3E6O26cisb2zjTa6r2yYFTGgN39ZXF7YwXTs9o6R/awCAjz0
ucOyjh00k3AgEZD+EHitiTNtF17aRSZOfdTnfppnzaMeJ9+XP7Vm/BlbffSWcK8STB8xupiPcUEV
XZrzMZlDTEEkpnycjDl90AfvZvFxTOFl2kp38x/H1DZ1KWlWXCKp8i61ZvQuSXmS3+p1EhJ1UoTb
lL5B4IbNpmLZ9PtbBsHGRmnjbTbUeYtJgYmOD1fdleTXQ3nGR30MgTCsLNXltZhXfL40WYwBMFWv
DxNCWr8dcFyX8WAcy0JP/dhKlCdE8tc9d+GbFXc3puyNJ3QLBWlx+S+7Bnl7vQxdzWi4qbz4x66/
ndWcVDzWyzoljPiii8I4q4GoHsLup4W4e9E6W//Yonk/bfn9mMqr+p0UAUUoU93hLC7VgT4WxT8J
UdX0l7epBhAgnl8qL4Ew6V6rcLsuRTrP15a3BQxaBU/VX9cuy5DhxcVkELL2RuWisMJLJCPmLiNV
fEFWXrlY1iN8J3i6rNTywYWLPO9N0s8rVstera211n7ZQS5rl7fLS+1a5MqcNllVkDN+7L9sGbXw
ufVEdDnSzt+EPBr7bCAwp+V1cRMUWnGzvGMU+tiQTL34XD8EobZ3DRL3y6G/7ku16Y99G9i9KxgH
LdhhNzwtLxagT+6j3PSdOodd0rRov5e3n/vIkXTH7/ssm23VAtbSYSwTU2YYPijA3y+LolGJT89v
dYWKr+Xd8iJD+i7Kk6LV57pOd8f69Lmc2lO6TXI4ZsvBSBwhNf12HsKVJGmktGmuXHJkP52DgZOz
LsZBpb6mQqsFrq/z4htABsVNqEbFTZ2NDhrxwNh4o57/vGHfdAD8PtdWhuFsyLQam+XA5QW0cnEj
92Lec1khe+rDbIYcO3QaOU4zTxPpxhNmCPVqWUTKVO6kAWlpWdRNJKMKWs3jshjb8YYOUn+oPF2/
SXPzYVndx7BbGxMPuWQsxiepkeplCuEclq2KpV7jpDndYpRt3sti+ji1l5ntZZ+0FTwlDiLjMfpw
hZiPzl9Ly6AJlpZiXPX4Kj3pAc4k//ptzfnbMgyLtmSShqfPb7ucMuXb5hJAc41Kf7eQ0HO6i21T
htRFz7D0Dzr6zFP/XKxlhBLNo4Rm2bpsmIaMln1ZztTiW6ZlxX5ZGvP6kqYSiU+m+V7CWBdZYBzf
wHYbNpJ4tj9IZ6SUKcrXAaCCq5KhENZJgUX6QYDPWvb+ONAxImqna3f29YhvLEXGN9SbhUwt+tsU
/4sjAPnLVhncJ1Xn40dvQHXkeTd1l57lvLrw0NmIlHR606bu09AYyZpAfHxctjZ2gifGmD6GGtXT
jYnFztAr7pNANLYtRDJsl6N0vScc2SbJladk3uOUHJePdJVOPUJ6JQM4f1SQJCRyRaHslsUxHb9N
+M7CsJLVgwwDf/lIryE3pk04X7ddpj+aqMbS2D01mUHGQ1URF2NkdcIp2zn1tUXuJdHsgLpQ834c
MxPc0F+bB4Uahs9DpmkaaURB7Ft0rYaF6iTq7sOo7e4xWiJ0mFEcGoQsgrzBQKYfXz730Nrg3CdG
dlr2x/VE7owOoeWyKOYTzlnc+VzLMb3IrTVMEW/nGdauaUdxPRTo7RkAUGovFJ5WFUhma9jhW3Tb
Rl35hodTTp1gOHsNmKhtp8ZF6N8nZ8uWr56hFG9poFP+YtdfDd2q/QYy4ZFopH2qJq3GA8lznhOl
3iy71i55Pr1X3bspwxtuVGN6Ekv0d1Pldavl82xEilln1y9BRamiUg8MxpTUupSIKv0ytt0nCgdO
y65Non/rXBUNom5rfCkiOstvKIO+XjvMo/75G1LmUB+/ocwZUy2/QaAaOsdF/Ur5brcN6tTcZmo6
7SkOyDc6YI/zstiJtNjokaqfzUb+2Dp5ofHToprq9Z6kUb5F7UyexFCSRxWf9I06quKKYvj+UGup
3INNhiOqxNnGgZv3dRy7J0qgzT9deSkzZXpvapoJIOQJgnKOnrxAXEnimWULcKE3ipc+r6MdvKwc
/F3WV0cic1hGze9+W2yBPGMzbDZr5gHsXdf9iDoCG+igye2rTDP8YFDiI2kjd50Rd/WX9bWrUwuE
0Lk4Glbpl02PZUTYcoThxRi/eIP7cYL+YDgmrlrabK/nOOrRNKkFnZfqJKSKpxTjx8ZORJovRAeR
YN6w7LJs9Tq9vCSBAEU/IUEFCWybidA6mcQ3T/b8sixGWW9fTphLLkvL+mUPLSd/RNLHgUxdJEjf
52P7Eo+jyMq3Ea436wXAjtL1XAH6v49DCialRp3FAkJ3Jnm2PTe9J50efayvMmfdarp8hraB2rx7
gzZOH0b5y21YmcE+BB20c6OsuE97khyNonZvRq+uAUC3LyrUpg0YR+0KdCoOaG0Wb4dakY9C1c6h
SHuQOhhljYX3ZCV4qCSakx7bqu7xADFGqP1jeMMcAzF2Ed4iK++Pht7Yt9b8YurULVrl7ZjE9kwU
a0+UYF6i/6PWUpipOOgTw4rP/Vsp463aMGVb1i2HdRFV+GPc5rtlcdmgxuIdbL118bmbQyWVI8v8
GvGmfZvVgbx2O2X9uQNkGYZmyfj98zTScOpdMyHqWw5aNrRtPGzSLAqQXHCiZZ3WFANm13F+WBa7
MrC3RVxRDaHijeOF1pPLlO6y9ygCWBblOEY+pBp1vyw6aXluSHfdIKYK7lGob2XTWk/VGCJg8+60
ITFPpC5A8Ifqn5RhqbtEVExplnXLSxwX8ojmCtky+6pTaWyDSVSHpiu+UQuM9NwL9I2musldPxbW
jam/tsQWEM5gV3EAY4bkdd5YijK9U81Y3ahkh/xl3ceGoPpmjLp2uSyBUrRuvOJ12X1ZE1uaemDQ
+vN5kqxUqYpoFF84XYeQtJHfQjRUH+dgckG5dj19Q/ziroVHZjoh9a/NDVAM7/X+cykIPpaWtmqA
cvG5rftl6a/jlkburz2X48g59fd6T656bgD/2vPj8+ZtM3Dn3xznDSHVj2F/CPsxPaFsTE9WGty1
+djtwbGkp8/1y7uPdfVAwqynsoHdP1cXgpZ+tSzLqfuehRTm489wCnKrPC3vlhdZjzBV9KzFQOyf
GwJNjYeflk0n3pdqmF8kPT6UH6f5PEMnldHXkpndN59/eVnOxaCgW33523/947+/D/83fC9vymwM
y+JvqBVvSnha8o8vtvblb9XH6sPbH18cqhs92zNd3VBVRKSWZrP9+8tdXITsrf2fQm2iIBkq77ua
6Jb9PAQDeoV56tVtRN2oZ4u67vOIAI33y2SNuJg3XOt2ilKc0otvwTxkjuZhdD4PqJGZPXiE/i7S
Zaxd6F1HB0N57bLL8uLmtbsuBPW+9UqJe4+BCiYB2TZMUvNKTJbx8ZJP2pVJ03pBbphrDS3JvKIq
v9opWtiuPvdbNpBzw0CzjEEmVzFBUavY14Xbn6wiH07LO+Ovd/MekFMKhnHUnUZMTU6Brh2auC1v
q5hS2sAcf1ryCvVgRd64/c9X3vJ+v/KOadi26XqW4Tq64bq/XvnYGqnjC2PnTWDjerL1vLzqWzW7
wt1ifo96W5LfmNfUvjXiTEbZxgA6ZH75sToRHtjAWgYnheTmJjdVC+DNIG+92BEgFFg3BLZFOana
Raj6/rlcteJ7nYkW95nosaZc/zomG/6o6o9Z2rRnA9HUXUot97LWbZvkpAVIDJfFTCOpMhgK8Pz5
GAvtgR9mUiDeb61Hai2y9eQU2eWytSjTn84/VD+dXzHUQ98KhJaBhutpEDTAOmR3Ivr8ny+0Z/zL
hbY1lfvcMV0NyZdp/nqhW7dwGbCGxTsRkR5eDNdvucJh7nFRLVAWCPug5S3X+HNzX4JFlUVx8bFf
JFuUwnBELyJzEkfCOuhhU2643B5bTDPnlZ071w8vb4PAnN86+o+9Kst+72rGXXVYeQeYVYbfuc30
0jSrURIPnzCI2aq53h7a3HQfrEC7WbbnzHKImOsVSs7AvhLgjdeyc6eXQKYPAzHmB9qA306YUX5w
p3oGhYbrIYNbOlnDTec40bHtq9OyBCRwvPmxvrvB5xkCX1cVwaozID9S5mJsAvNzFw5tzOLjUF0x
xWZifLIvE6o8ItAhIOzj4U4N6odx0DQM3jpiSW4z/5ZQ+eo4/tha6jcV+v+eYiH7Y9Ee46sCDeu9
4WISFJdWjmEqR/+7s86HCwMWwnJr/NcvzZ9cmsPvZTWKOIya3xb/8VDm/Pvv+Zi/9vn1iH+c4u+i
lBQJ/Me9du/l1Uv+Ln/f6Zcz8+k/vt3mpXn5ZcEvmrgZb9t3Md69yzZr/tmMz3v+bzf+7X05y8NY
vf/x5QV+FmFWzFnj782XH5vmZl/zXFP96SmaP+HH5vkn/PHl9BIX7//miPcX2fzxRbHtv3uGbRHZ
pU9wDSAbX/7Wvy+bHO3vqqvyoJGq1qmRNuhwCvBn0R9fTOfvpkVT5zqeqruGrvKgSpQ68ybj70hi
HEt1VM1TTd1zvvzz1//oxD7+bP++U1s6rc9OzTJdx/EMlRN5rkENg/3bE984iao0gzLtWwIKaPSZ
85IY3Kg4O3zXLsRz+6AcQOEiYDhQkvDThfo3Par2a486f7ir2Zblap7Hr7G03z68JIpd26o37THm
XZEkmprLrGfusbUpewdgVuN78Q4N6f/zY63fWjkTxoYgw78XX1ssa/LrVtn5LdhwMBLy0qqAHv0P
Hzl3UL9e5V9/6G9Dh9T2RABActo3xrqdbinii8HfBissP5rk8T//PNMx/uXjXE1DwunoOo25Rmbv
1x/IVLRCIoURF/qW4CKynR2t1PVAiTGKYbc+xTKNfKOcZQweWujRSDF2yvuURtgCYqinJycvJj+B
hLnlzsWlZsRXtoe+TG1MjvmOS4m6IVXwho76FDgA9EqkINuR6U+bmG9d7a0Qs5Ju751ijzmHsRFG
3iCS4QoDjvKjpGcaXeubPOlPpq3Bm5tksrGoON7Ytbvt+G8j1UPUlOoBfstdG87Cd8QTwzCGPiMa
5Gh2fhVQ03kRlGJTmAKJJtoxJR7OhkuKXhmde5Tcwf2pjfUBYWW87wGVEjxWKXeE3ITLk7a3xQv1
V9x5xks0IvMoi/FsqTYVw22zRj53IW0iopohT/hFr3XLuiii9tDrzXej9K70YKL+uDDerbzFbLR+
NvTu3GNGIKU8KdRgjTolw07DlZ2YL66lHSAoEGvAnShQ5BCuJ8xsMvu1jWW1poBngC5KtSfU1zNl
NxRzV+JZDYn/R1TsFLGyBXlFGRmZJ4rN4awa5b5Ov2N18m7MVaK9wV9ChzFo65xKp3YKsEq+1orp
ttTKXdVT6CzA7/lctr1Sj18LBWFEmsOGnewNoU8tJ+tSxNqwQk3km2b5jNSL4rnUd9rxPZ2Gc2Qb
GytE3SCGM6C0aJ3h1tcV9kBofHo3jPwcVm9FLl9wask2o+vCMUqQLKKUg5ma+05fPc+CCcWxt3rh
mlvD7s5Wlb+rfYl9CPGi+Ty5MZzV0boeyxu7BiWUIl9Al7rGHMvduE2J3iK6Cy2aq0oMG9gM7FKW
vknV7ISBJ74msM5ahZRFbg/pKjOQt+SSq+ZWVLPa6p9S5zceBhd9bF6a7wg89B00nbWJIgtDwxv0
+qhRkvhPoFScRCKKiRR4czBA17kxUdKeia+JMafUS/nmlWRBlcih/j9NL/KUvZXJeFczfPmykHtO
n+w1ehQwrlTo1y5fpDYpF5iKCWFsx8CUKcUpg1VT25SrRzXf2ZHFraeJO3PiNsk07Qh0KFx3ipf5
TL1IuioRVh+qX+iaCcmW+6dOsRUmuoHWWt3EATi5KKVGcRw5oKt3yx/ac2l06uDF9dwbzhVCvKeN
D7gYvU4IGHwpn95sqPE4hZV+Ozow3ObbtwBqR1Vx+V1LbCAYbnYbjkmy6kJcdRsTjz8RZAyg+HV4
/FEwPaWSzOwElNBOD/N9M4zFQ5pDu8CFcG1kzTMlqKjilc4vS1A3puMR2PfESDaCYMIAYIYwyXum
zEq4SN13lA3z+FLp5iSHVp16BLPIplNxExeDRrJUnhCUnpUCxnHScvmWO0+FqkO7C9YqrJ6JJHMn
xGgpkoSohghC5go8JqVDAZ+zU3H98eD3zqBaB1Kcnuw7q1y1ekV2GvkmI1CezhQYqlDUdwL3TLKT
K2BXoBFmdNX8Qi6aICXgotYUgrq6/tw5XGNpiWcAI2LjeO2tGMFEJd64c4sQrJQSYQj3GHRC9yna
pOa6gXKMYJ7aQ5JkWphNm6DFqITbCUQvCGidxixs4o1TxefMeBS1jozerVBl50SbSvxzbB7IiGrw
sRwpB60Q1RH/9THz2E4FTf7y90zV9Ygf+XrMm1NLhGzVZtSf5wE/yqvR/fIhSWi+N5KGqhv5i2AG
ViLf3BR6cOdWXAqKxc7mpL+LrKct9uC9GPZdhLDG5os1AysLjwpYM74VHfIsUZwVPRVbEY/xyqMw
ej5+mJqt5ZRPnt6fQWifhZfLjRJcqza3M3EAakeS4czIeBs68X2L1IdGlZuxN9+poqIAvp/bGJE/
i9g6owvpwopIgDDey2Q867MahrYM9r1x25vZrabm1JTWf3o44KFLRA86P8cmf9Fp4HKBu9+aXdmu
VDcf11adh+vAGXemkuN3I0+tyqXIySiu2+TITKMHTMyNMii0QRC5uawo+600qYh7YHIc0/9gdDSc
RKbQa3ohaTihv8eOQtuZxA9Zc42VSz01j2O6H7CI4u7np6FqgS6gjAfpief5kow1XYxudtRg8jTl
aTau025afqCmUPRQtwit5hveqprnGrl54TnVDpaI5DMhatOPMl/YOUht6ZGh6+oRGXf+4F4AqUiV
+a1jStId1XNkhF9FyjQvdsyd7UzpcaQbbx3pa14c7LwhwktLN0izZK+TZpMnm1s1K0CH36P0X2li
qlfZNBcf9kSj+35d9n1KqaoY9xSYUBddBThWOvKWbFi3Lj0cplyBjimyYJcUPEKRAAjX57ei4KHQ
h/7GLKOrFqZQXRBA6UHPZXPPFzXZCf75LVTG1rfK6J4++pI/YYBfAOZMqR6u3f5cDQ72VJZOjDkp
izUgkz+bsNhBndQ3Ua5WG61QIXzzE5ooLjeRVfkKJQ9rhSf2wo2LfG0345mUyzoBt+nTyiq7qspR
PMUA1+Ix2I7yUvQPU5j7qpNeQ9BFR2vXE/Jc96uoHYO2w4O9b6G/gd+cz/7pDhOvdRPKDK0Wp6JT
fZPW5Fe5eZMkOi5YzXBM+b9s0M2PQbOv9E5/wiNt41r5LusY1gTJnKZs2kvUVdylUNeKXD+CjAAy
31KhHscE8nvrm+1wKwPW5aMG/blHHSphMxQR2NpSTO2B/Ixf9qF3PYnhNpoihTbWfBkCaPFpFlLS
3EuC8uhfV67Bj4ogvm7NzKbS0Esfugn5CUCoYJ1m2SuuHyTF7Ym+AvD/KpqTHWMkdHDgBLjL3FgN
U2heSJ1v1PXNgbIiA0MHrORD6Hp28GqOWbrGo+MZKRBjHWXkahB2jJH4UpCxHvLepRpav1OAdQqv
cYHXwDqWlbUqlGGLvIr6sj5E6SZIkqiY3eyZeB/1qb42eru4lBNZRoXGpxt0XA+mxK/M9WB16t5F
2r21tWpTFTF6N8eA+i0DJIca8ihtsuJ95/bfJ6fCGcMQYOmBF3SWux6b7oFJO35ZsMroHUpuItUl
cOdSokOfTsJI8Sf5RmvXX9rdcAyNSfObgSQndZsPiYZ4MrZQ89d0QB9fIq4jSCzW3hyvdWU6Itd5
1mayRa32aCwNgvNaRCUxbHuJlN/T12UcbhNFfVKAKq/jptqD11T3Eyk3+OAVTKMiWulJI3Ylk1CA
dubDaMR3wN3zjQM+EyaWWWwIU2PmgM/pRisZ/lTENHbD4EIgMxgHGheCvjfBSv0QJ1HlW85hKJ3X
wDUtrBZznZzxRpuGN+TWOjB0rTrFSXagAWZQ0AQIyhow1MjgVIj35V0x+14otfwueTT9snqLc26I
qIu+A3oDkjdh9ZJkKqr7YNp4jHhJ3zeBP1Sb1Bre4DWhQ4ToxEALIao+UXQzN7ngDREnGXz55Y6i
oYih+PK8BARKbLTxAw5dgpowWo9wPGp9Za/0tiggXpC25koY80xCo6h5zABLBPFxUIKbzHoLM/7Y
0i6BMBQFsfAp882WO00Ok4/eNfZHF4sqI45f06bLfJAwzECSfEUUWfE9C+QMk1tGNi4Qu6Bo0JhT
i7F1QklPrxGvVHT1HAN8oxItpfqIJIUHv24HSfglzztSBqBHXNHd5PFIM0DIh7o5HAQKd5sgEmJq
1fw5CDrifkhfmRUByZhTf1VtMhbOsXM1WorVqpAeHWMDbuNk0xhVwdTHAkCiP1o6iuIGxQdodhws
NMrW4pREUQQ0MQYeg914elepgAyTLnhIyzbaIawgmgy6dqXLutx2Ce1Ro4NxBc7v5l0CM8o4mnH6
GhV9Qd92oF4vX7eZjv2BacLltN5aJqxrp848SiH1Bvd2On3TwRINILw5AXizGNpW4NBWNQy1RSoC
K7o+2JaEWwjzeK2m7VNmd3dO5ciVRm0eXRBcGldwF+hBcyvgaXWO1vuRk1yR8/4TDVzgWxUa7HJM
zqgUo62i9z0p5PTKKrKtnkGhi10ojpre1ZeSoQXpdAW+I5PNNPEZU9pwCaRGHWHLZMPglrZhvDNT
QHMRy13o4Agkhg55k/u1STUUfaZyH1fOnV4Bu0yVXO4yAyQMbpVbE9pqF0L6obCdQexYyV2Q7D2M
sk+GFdwHaCUs606mpcCnJI02RXeRJMgc1RKNIHgLiGXUJWDstbGmpoDHM706E8oV6s63vdeZfuiB
mYxGTAKHbmeYT57bNy9D5t3bxtgcGFmBmBlskCtBZG8SPDjX3HFHBsL5rht4rr3eu4YDwoyckEHU
gsC1pSggGrvutlH1B0s3rxV3eDVFRqZR0/n7hldJ7/WHAnv6ILP7XV4Nr65leTSKPGeaVEu/D0gd
Dq6MNlxdbveGQgAA1hvHJCLb9DkzOujrUAIwKjFlcxxIR/ooMfu9jRBiyiHE6uPkzbNNbk8P940h
FNvesRTgXPOdlpnqRrPUnVHrPp+97SNmjELzsNegtcTYg0LvWDEuMIo4TApj/ahGFjeLLzEDIgKx
L1zVWtsOsQcMxO+K1Fc6CEdK4qybQp2QHqaXJSHhBiuElWePOx3bHQfm+GaOYeM5ssVZG6FRYXwr
0EYKrUsvujx7dYDx9YmfEjdVpwuTUc2qsuqX0lSYFwzaRaqZF7UaHFsddaU77FCfO8RI8lvKD95T
asZNuuA1+rCKzCuV1jgnR1vihShUi28qvCbkndphLKvbMlZeqhA+LONsID+gnboRqE+n0acxzKHK
0btrok5urrUSLZ8hxBvIdaD+FZQkituLnRPX2yl16k05OxNjYNNazGSDBkmUXqaviRHKlVqY/Xo0
yUXzMff4+E77dBr3AfwcF39FuzW0Y+C4cG9U9P2PCnVUu8m2om2g5Vc6kLt9jJQ1CprMzwv4i0qN
BCKmoLpq33NZ3XV5dO8UwWORhDhU4ya/cqMCj5iMRtVRLg3VQuEVmeIQW+VT1Vj6JivscgsaUCce
heM99g0eBc4idafLajLWWcg34OoeB2Hcytg8Gbag3hobgF1SoUHNjOFgmnybDJtKE00kof5pX4bJ
CQvmeJPwZ2NUa9wgieZbhiMkZ1w0EPWZO8ySHFwBKBrJ6rNaED8ZcE4IhmTaphJRTFjlN7Y0aZmJ
JvljxfSORLW3aRnYg4CjEYT64dt1d9MYgyA6RCPeqvYj4Ktm1oevc9GKNWUa9qXhqof4Bm1Zt6fo
fVjlSfunHc3kh50DbHN2FUvWugwZIzm4bUD4AS2fJTsmR91arbXgIguGZoVaKMvTYm+XCJWIPp+r
Mfa28/wutWrhj/WTTgQDjVK0no1RsClEzEZV19qM+AV1RakIj2M0ZtExSxj+jCaFnap+l4GqcsgO
bsxxwo8zH69SyrhoUFqdwQpGDU6KANoyN62mFeteSpiHcJetCM9QqvCQmkX4iFGAfRoa3OOKOEIc
SEhwP5JI3o5aOewVmFmewVKZVcZTm2CBW/fg5BSkk6Y5IZRJEfslE5gztVIOnZXcOaGSH2Dh3hq1
YVxSK4ZWjKY+VZ0LNQDaOySSZy5hxOoEGsRnIr9GSJlRrYQWOe8BrvEEKVSKh15iz+5EzsbAxA4/
lvEy03rq/MkZ8zh7pz6fxKHts0On69cZ1NHLYcIILaz7XZXTu87kAtFFBJzqSxocJvZzX223ZAB7
pmlJxKzJ8+iwrZk7MgbwPVIHPHw/1U/llO/y1mSsGdGyDxNTeE203Vq3XUZyTnDjoSfJe4n9tMqD
VOnZUSD1x1NlvB76nto4VBS2TvEBHFuqehEaluAGDnW/tIvJuZu/vKcRKUb1vpECphviQejIOpZk
wiTUWltPQTkZvj7AQbTFW5Ur37KU+0ymQ3YxpfQKUOR84HJb0iDioEmGFVoJZRmXlDAdzU3vxRQK
OQk6ftpeDcr1Vhbeo2tJZWWZXNMildK3kKTnLnC3wbwgM3dpW/ltpBA1lB49Zg/dZ92km4RIG1cG
Cwbb4fFJYbyNYJRKT0JBUhV7xlNuRxCdG3O+v5rWmMtrXZwBsB/3e+6cTFEk07fvNom7i9zSH72Q
+G0GGxC40CYVIVOjb7bQ+iNY4gyv90GIQ4mt1kXTE3wsJoQjo5b9Wdh2t04XIrTFsDxom8an2hRo
eoy9GxHfN6utCQpmfDPIm6fMUK4RnWztYTgWBYRJBHfpjVkprwX4ZziYG12tXjyhdqsep4c9XZF2
ET7bMPSprtvBJQUEL4FIRmXk7awkhADakVRw0L/E4LEpt4G/m+9LyT3HT2GU1fa3sVEcFZMJhDdp
FgTM9K0YaN/hbCa74lxOg587FdAtS8W3CAnNuh4YsaWBuxqwCFgbkC3X0smPeBQQnrO4/1wAhZZT
G6tEB4vrFJ27iQ0cMMgdR/4UYOHhiLygVIFIkIfThVqHPVFawELzmdUGEpQ7Nv5Qc3l1fEp6So28
Mb+Nx5cJENaOKMrJVqiSiTSP1iTDV8DDeqkAAignbQUFhRIWZw4CgpBalX193esujPcennfel+e+
MXGWIQGMoptegvpfxtYg04RmX/cKAWiKgTKAjhjkPChvFoWb04RJX55NAD4i0AljvG0qA52mYm6t
LtrWVYVrSv1SW4eROjFipEzJpRW8gv/c4mJ5xeAKYwXhTx5oCegIyKzmMsfBuLQzucKgeIJEo2Hn
QRi7llQZ8rz3/Aq3FC+pgIWVoIygLIdyDemXonvzdELKsZZd2Sn8uDRk4J7I0S/vBvto2KNCiH9A
O0wB+qZw6PMaEWwrWx6huAOqbLUHpVJp4WW46eZJRqSA4bei27CIDpbAnwWdc8lY2ngK8L426/rF
1THeHVrllhHqS6UncF3HpyR0j+QJbqVGY4dmroodDBt18TJQs7LuqxI/e34a3K0XAoPIHYyHSTEf
+jTD660/KeQcV6kBSjSs4JFwx79AO783leKbKViRKuLSky2qPEthrOUh6FZgKVQRWEs6y3SyFJ9E
N65x2temRuxTxd4RwBhDeQNfbgUmXSNm4bTBy/iI0cgztdVcFgruyGoyS0xNAp4lLTmgoHWNJYWF
RTqCU9oFUuAXgorBjPmVGoAQNOtEMo/p4WMN0anzAl9jWpuRH9rkiNLXlnmHKZJ3bwTNwshnnojh
TQBsd5D4GQhwfY1FmsVOhL3uGjyQxWHkkVx7QdDtVFW4q96F5lIlSX9bdvXecYZnPQk2TLSvJfEl
H7NvIKV4wjKRhPNh7YsgJ9ZEIW4qy+k0Sudpsuyvqt3FKG4ZOkUR1h1mcQUerqOPFgbuKszc1bBl
0Im7IFwfIlA2collkpcBaNWgMnD/J9tIiV9Bcw1X0qLZjxVwqDnki8Rk7gf9R24ax6lWgVfea53h
Ui1PRG/EmwwF4lgd/h9h77HbuLpFW7/L7RNgDl2SkigqWLIlpw5RTsw58+n/wbo/Ls6ps1G7U3Al
WxK/uNacc8gywUN60FnXMd+J+fc4WB+FqVwEfO7E/wPlGFgtupXxYt6EZuLn4Q+0M2umlRzi6ONg
tFCZJiRyjBn1SjJTU14vtp3iaUGDxI9plSkQKoz8asLCgyvPAjlFcJ9R0jtWz7HEkIwbQauPTd1T
QMVV7M5gFtcDS11TIpLGITtowrUtkgYdsnFBQFseRzoOVx38jSI+56MUb9uG0Bxtil+Svg59QVpj
vGaFUH8xOpT06myx0e9aPapepl4oC8Q7TDTYNzm7rEmBdV0RrJynj6RL1meC5fZllyHyacNkp0q7
xFyEU1oqt2ievlqhpjdE0f/AYa854HhzhCm3XHLHUb1xm++nBb5AW7LphjwIOdBZqfjMTKO0KAA2
t0a750Ic7hVVCz3hpW7cGRPBfmlMAuGoX9XrOfX3XhgKfINEfkQBwG4w6edQY8sm9+6sCBSAyTIT
NplGQrAZuIC2TFeojJu2wkYgW0c8RGsbBy290Yk2osjD+73Qo1ggIhZjeadVkOOi+OP30BWIxFTP
Irn/aHrXE2hE2W8UfjJJ5SCkWEcxNy+iBDc4T4dzvIRYaNuOdmDQ23o1vKuTcTYHkYLCOs+5r/wo
Dc9dTj6amNzirK5++jDamAHf1mrJUkyqEuHNHO1+jwZoEjdrfY3letyqyVvoTEoXdbmeiKgj1glM
yLJYRThk5Jed5egV7V6EG94Ul6s8kd0sSqrWTZRl20um7sSSJuNltH5ZZFP5caBuqsycSXvlBJAY
pEmJUr8uRAmMK5V6RzYE1159Uigs+kZJNHyZbVh+CFTPsBJQHY4c0dxYhGsxNEjOoljJlV34SbAD
+BLKXrcoAMMZBnNQyRfOJ7xImfuGvBB90wn4J2uuT9y9ODmKYG0n8YcYHnweEYmLg+FLnf61tJHl
K20o2qgCyKczuun8+6u+HSSXgSrR0J/irRWgYUfuBWWSo0AsskV04TB6RCoRAcDp2KkUsyAmq7pr
XZrupdQzCCsQmLNJl+PTj1p4q9Nc+jOCaieUXuQ4AEjSZL40CMzkiDKFbInSQyUqxOCPQ4gpgjiB
JOTWw/5I/uB00UzRoGABQ64Ts+9MZZeZ9IZMZI6PMAKz1zpRdo1o7ZSMhJ6U/JyFLNxtEF8iKjPb
cEm+CtGgTQoWBKGN4qpED2sDeSsyL9+p8vcZHB+l7IxTo3GCELgsvWULeoedxIJHVi8D9Iq4finS
gGoUlykomDgwwBclrzOvnDmJGFxruNtVIXFP+GvBIpTHEsIJdX1l9UVX8c4o9c+RBrwmZ8zZKiYG
ygy3BTGEb0ZZX8Z1Q1u0B6VqRDa8JLRJmxg2tMEIyornn74bDkmHuBNdxGXgHmFrcftWFPWO0v9X
UMUnocN9nikipbdoBS1Y9DXicOF2GAYvYScI78awNRSoEclyI3iktyej/SYybHLB/Jkq9d6qM4gj
Uii1qMnAAZnWqqsiSN92hvYux/Cp4fRAfiERbGXhPEhQrUBt00TKh3ZfV+k5r2oZtT/hqqQQb0uF
BpYUDL+EsSCgsKcUa5GgSF3rXsxVuR9j2ZE5sTowVxQHs17DIVH0A8J9eDzD2UjnxNMUUkA43axV
8Gk4qpUabfoR1pMa3GWuZ9VA2Boc7pukNoHLxgciqphVfP7qvmyKM91xP9DFkNpaYvlAMk6zhIqI
hJJfGfp5m/wJaTcyGt2MwbsFv7LAgx+aXS7Q/FSL9Kik849MQ8TthxlEN7WlnZoWr0VEs9OSJ4pD
dPm30bQdAn08yLWFHwpzua51nI5keQexgsG3LNiM9TKjY0vSSiL0ImqTOGHQrNoJcv8h2HFvLMan
SpxLV9fYQjnYWA4xnHsTN/yjoW6ivtZ3fWldRplCJ8AgLuGm7hWCkm67ZMAfPkp+teSmQ8V1Q/Q/
xRTuQ2GtmVspMx4qg3SEQ2JFrf/7l5Jd3FekIpI3KA3+35eyyACTWrUTqQ+r+rYu2vP//a/0D/mr
3/+27ppFef39HWLxlgSEqyFW4GYB+7tTB9L5eY7U4/m2Sd7FYEWCuxhWGvEApxspQM1DRqICTTaY
g9xssJsNsoUCZbGuFjPAUSrwXFNUWZ5kbVMBQt6UhA9W1Ai/HvWlbEgFtoLzbDBYCvmjgDSYXvEJ
SPu4IzyvmteIzvGQgj658B5iX6yQ6CbaxjDjHmfWYD2IMmGolgk6OpTjaxHTPc56+K4NVDGNdSwX
VQNhGzAxiFzNk8SGvpjCU0COWQqLlLTsfaFhz0uq6i0FlkUlYXxLcolk5GA4iXo0EKGm4nnmosW5
RjmFDTElc8YzVOLlPlWk/dHXh0bRx+khz6cdNt/Qzaucy0uuDae6BH8YVxPpcNz1ZI5MeVJsY0s5
EGYE/DNOH3OcNlsB28QkI8xYieALui/W5oknmPcvXRkc9bR6mlPyDyW5u+gNVK9RH9GctM2BmhSB
Fsuw5hANmi9gBOVKlap7Bd2fo4nw3yKpZEHonNQofygtckjXsherhNAXG9tRCyoer9+EPZXS2i4l
wvTzdaaryPMsZYofoR+dh9Ew8BSnuMPD1vLp4u9rke7yKGNuxPFAwx5EVZ7TcheB5+gzu7CFFGyM
iS0yDKWFVsAJKmy7syLKJEUuVrOW0axdS1uN6oPW31HpQLde5m0Uy9WeAmD8EImWB8Sy40bqwzX7
ngszfUFQAdhA8klgmggxR/sRR3Sba0ytDhGavJaBPHTdkvstkI3MRq0FuAnbZN9GtL6qFK5UoMur
rXB004o0nkgxtlVkPlbVSGWiootbz7Smk1WGNERaclAnjbCURvdnGRRe3I4/ckJEZ5nDRqB3Zyzl
T6Ig/x7nzz6qkRXF6lEztAO9N5fCEMVIidBnKksvyPLIxSHulUGsnVVg3ZygswaW/KI+6RdTiPsr
sfVcu0MKllBhCF1cCrfFiOPq0mjsi1yngZ3nm4zult+gR2WqDMYpgDO204yMohkXcq/pcvOQUC7a
R61g+cMQWHviAiN/1HgbDP98H1q6cihhZnMHseSjThrBjhBa5ZQElblNlYGoxoAOexKdWoLbz+ih
5E0jJ+LFkPC8A/UqPBA8BgqXxnS7sg0fJeqQriZpwyMVWOhtgiY8KqPpkv0fO2ZIKG6n0lpvhC6+
1aqgOkJTi7feqmfy4Yz8jmSncWqj5AAcgROzaJTvpYALlcoMc/QiaJ5HrjFOnqQNEFCAMJoWV88h
1G5nEnsyZmqaSNVESppkmqAARvrCYlPBQR3b5Lldv6kMuPuZWiiiOSkNn4OZ/lK3JsFOBSKCLLHM
OwsTBfm2Mu7Iq0pHGtTmEqTWJp5LmQo38ihy09jr1t/CI5fPWlCKmyl+7TNdBxVEbz2wBFqLtXCJ
Ek3bx3o7EveiDueuI7xoLCrlSJwxbBH+vKvHblNZJKTKmaGdWqk7NInhSb1uPnepee9GdJHF8pFN
Y+z2K1G4AmG0yc3wLVk6bPYEOAExbEHUTuTW6gXG2pJgwk3b59TWBx6EMJWSi9btk34lcWyEuVKm
1lXgSfRGG1GaTzLnEgojqbJJu/wX0cVHUZTKS6In426pziOJNrusTo3LwisWEp0MvcS3kjp7zDWW
YzrAObVXi/VsKNBF8fqDtDEO6QhURGrpCKoVSgm10FbBDrHMZURUFLAesiZ1dAHGQG79QPdkDEwf
0Y7iFk3/2IXJoWtKAD/tSLdGSy9NHHvYJBIf8w88gYVFfhjoJ09KdgxKcwQu5Ae1oW8o7HOy4zjF
JtC9F2K5eDTZ2k0+N1+EtVNwS8/yumqHWbWmtPZEjxQ59yMCm+JgvdfSJVlxFxqLO4tIMbTk4rE1
6EASH2V9t4QIsRCCVQgEZKo8kWJtUFHqNsljHNizAdCRYS54NHX9lHDY5NJkbU1l7g+SOqp2QQmY
GCC4LPlwaJuGYKnALLeVGct7FoTJY/hpvLAHYZhqRKzLdhyw1E4G8XqEqyEFMRZOaVmkeb2uc6ef
iDGfOYcQCsjNIaGxqCb3VpfqSzgT+qVQFGPZXnaETcw+VyE5jJ+XZVgeQ8oIR6NG21IoYnDCjB45
+B5wNomWjyTOIX8OmnuUsZSEjZP2INjmiZoAb3LZZ1G3XIxFgm+/nMBYpUTG6dt57NVjFg+c8wzD
9NWBuIIeiPjqB98R2b/ey+QHuoIIVRXlRUigqmXNPULIzMiaH/SKZvmkgXAXFlbcqAUv37JqeVkI
P3si87Xsm+QoBi1FgQTCxmSNDwgtQNJyCxEhcbD3w8fUQfKKq4V3oj8yi9AqCZpawy/V8UBqirKT
jQeM6SW2UBo2fSXnvhANkNMjcM7Iy/bmPIwYu8r6yMnsHC7BsO0Zb7TWU0cRo/LGtU5CbQT2Y7Im
v5tUMrmaod1Var+hHdtvuZlkvmYIzYbgkBNA2TdBtJC9UzLezX19wf3C1tBIqsce+irLXIMixVyL
P15jNGdLFkRHbbNkW9RmtgtS0IBWgLiq00MffAubZ9VcW4Ub8MCBwM37kRpqESnuMk30YgPxyMlm
ZjAOR8PotmRONoep1R9+Xxz5JO0m1wWAKYtnkFRNuQAFwaCR5RzqV0FvZDAqWrbpeT/bTDZOmoEc
NysGnegE7tG1KKMMF8Lzkss4nBeuF4Iy5/iAVMo6gUWVEDGeM+boxockeSZpKfPTpdjroqwfyBc4
zonWeWqSXLRypkqSERWp1CpxOvHIXagLMwmGSC9BRqE/CO+IQuj6Z79/GdavgsVClqY1M8VqIEJu
rhuK1+itF2qGeEDGZoLtapKtGtT5Xplm8RCvf/H7KxkTsFtY2loR7wLXPJnNVr0O3Q5oE9AElAq6
H5PQTPP6SuAYcvcbGdb72JUuxav5PnxaJCARyvtCdrlA4XfDsUp95rqgXmsGgroZr+Z8Cn4RmNKN
17beWWgJBXstqxCSrm4jy5bewmFb7RJP9LIdWT2f/MFD+aTzX5HRExwllXb+LF/j9ry8GQk2KweR
nXYpiHmmfH03jvF2OQFZFrznBpRFQpHbXh5ygqputAjFD2PPLqU4ylP6oRtbtXQXODY7IjdTt/iq
bliorPpkVGQhuvo1fFZzr60/hurEgkA6ssI+QiuTAO52M2c4mN0+3BIy3xNtSTURrh8FO9cydzGs
YuLQkmOQ7ZDCyI/1RynavZdnJ9O4CcInbx1x3la5w65G2kONafyq9whLoKxGv2AbTmQmkb7oVH61
q9Nb/sSpWy32s7QRkSuydlzxkPT74jl5Ft6RElBKwvawIY9D2yjP6kcmH2TRViZnib67k3K3/ISh
6sHoUA0vpJloD4f6iL4tq+3kffiVD7ZyjVzzwpubHfVz2o0vFVE5r9GtfyZuQXGQ2p6AswOznJ/Y
1ZAQ7bhxYpbX7eGsGnblgLGhV1vcxdJFTSLcEsGGbkcA8dC5QXdeHgj6S47E2MChwV2D0yXTHAjI
rb88jR72l3JLs0cAt+6UBwIIeTazD9PvWXrQbuDyVP3aA0ZH4XtSfVBcQ+9P9CGexKtxg6UiM3CE
vci4rt3X3scbsFAbBiV4zA/micIxF8lbss+mdQSE3DhmL3yhYQeh6Ls51W/CdfLBRiu7fL9s1MMd
4eQmOuW8mZe4dRDUUE3+bDny/mpcan9nCDaU+23NrbE5PICc6d6xQ7ywAOfKvqw2UrwbVYI8HfL2
9LO1jxBft46xn3NbVPbJ3QRUx0128g2KzExVt7/V2+LMPRwtwewIoh89Z6uu2uWJtLRYYEYfZTvx
w6fpDuT1rO3ivXFviosW73VwsKH7Il3lS7DnbAocvnjBQph+N4cctpLdUiyhtroNYVCjBH0Du/Ha
HALKgC/9VnWFR+jaBTo2u/OiaIuaJDpPvzK/ORmXavdripz2qOwqwBd27Zru9JK+Ywh5Mq5oXMpX
wH7UosONmpLKtYlMp/tJfvCFIp5osfJulLOoXDpPgtxsj+8sZcoHfb5VUI8CfEf1m/wW5YzRXUSp
6RVP1gcosPq9vAsOLZNqp966A1nYNfSZj/ZdTAl7cawNuLe92DuoQC0HitlrvTefJKK4P8k4dZtd
/5A/rY4epLgEanvpUzZ6wo1aUdLxSCkHiTd1K3+2r8mvgDbVxthp1wXm7EuVueYT98TlR4J6kHn5
UXxSrtY1SvaUwYI9EELhzCfEZT3xUzJnPgTV7XYcN4oNbSLdj/zyQX8dt8Z7cGwO4a7wqp92GwVO
8lGvnSbbyg8G3RO+uV2pNuFcQenRpzv0xmN2zah1bQfBzu7U7V9FxUkf4HdoHJpw2njQrhAjI60b
f0LxBG0p6dkSbeMLHSeQZ9M8j0hrFAeeaXPDs1Cz1zBoZORgNlA0pI8aZ084VsqeT96uniMCKfEa
Oe0nN9Zp08026kSasZBtN60nXSLUx7uESKFDf4wbHjaDqSCiha1p1T7Y5kN1FQHEwldgy4oPwrgz
NAcBNPI6fdP6wV2t4Ec5YvOIIHJaLsITiJv5Mbmj5xYoBcNEh9exkU6zh/FO9eiZkgn+MXyGZ/NU
Je7gipvuKDxNF+u4PMBNSDkxnKxjqJ2Cb+AXyVHYckvEh6Hc2BElzm6v2s24GG/hE1vCm7FXvoTj
ihW2Ey71FAzI3m+dyGueGx8xUIxS1BEfrA1mBid603/CAzJxiByUPN9Akarw0hiq9Eg96Uw0d7yj
kWv5bYhOwUEALJIOZW3MpyZ3mx8RqISfvIs80kdpLz3U/a/kmL8EDG3O4OiVR7tzuLUhkyldflN2
DxlL2Rx4NeuhOO5UUiTdcJ/P2+TH6p7JgicKaWTLVKFoODR6BdgioIFYDlHXuv1bvm8rj5YSmgqD
cb4XTrRgUVnProJYhgaIt1yjYgfSvNiEbjc60cZAmn1VZpsA7mfrJIm76oAJUjPsejcd9Z3FNJEe
hNd003kc3eVL/B2ektI1v8Rhr7OmXojXQ7sAMyzfoRPmEKR+Fl53oMeZ8xbrOwbnGZZK4UwHZL7R
pjwXb9YrZ3TpWAu2YTi0AYVf1PmR4wZf2pk0fQKtVLsB58U1pfuwRHR6CIxPTcCy4ApX/Skcrjqc
20Pmtjsi1DEA7epTaA8fxYt8m19z2igflH4i3zwUZyLK2rfouZo37SdTToJscFA+hEc+3S34iIiQ
GIgnD3wQS+3ErRvf0sizrCt5ZhArZNpowF8EnhJz2lZexNjXzc0Eju4o2YMn7RZEGq+d16HcNe0K
ltIXgJSU0ClHFw+B6Bqn4acTvYDal0wtaFc8twgGneEOkZZPetiMXMYezEOs0G/aFPNjdiDtD2o5
d3+7Pkae+qFa1/4BYWI5zc68bT+BXgqOFW/7x0TzhHHb3qHG4F8EIINENefDO2BQnMlnpv3skXff
H/WI+EhHPho/JWM7tjVwnyd68tq1Z7sXnmbOG7FDRuR1RCb/UaC53Ag4PS7CNkRSg7LWQJkMjG/D
xCx2UFu9NeNqeWCEtZe82ksEmIsODSvkD/2B7GMTK1Lhy4/8ewOOIm6DYTM/TsPBSLertjK1Wavo
IxHGphRbU/O5sxMSw0khKe+6euo6F3AWF0mhP3Fgq76bx8566hKPEADtPcn30pUFCvmTHN8pChaP
oLgeCjyV/lhvwqf+Ja13hNYxY2jX2KFr7AEBbqtP0XAiNv1n7WFS8KkQC7pBGaB7YXmuU5/iHMc5
VEjxOfxlvssnFonsO7kO7wa1Ow+Y6Ht5rPeR3x+6N/WxynYzHWE0pU9KGdk9tinoBIsX5S4MZsOz
3rt8Z6Ioyg+l4szFQ2G4WAAj4HkP4fIEc/29inBu2Fz9YpOj+XdIEgPv5gdvV65+4y2bX/EuYsOC
F4dKDuHgKviGBrI1HhrZFn3KpLeCoOBD+0S3M3gRgK+elp/yqD+Vr4npkON1Czl++cUzHlSH+H+Q
mRkRmnDH8D25ie7UTFaeEoPtWoONQIHiZHfOcV3xiyzaktLoaaKu98LrxByKeYDty0/Rdae2+UjH
LahetOEqXPInnDITtGWmGbcOpKIfiD2Xbza2GmPEIeQoYZvBQXxBt/LUcuvwBQX/jh2cTa9FME1d
cXG0q3ZCR0+S1DbgjPrBwBf8IfM5t2L4cSmYF+9x7Tbf/bF1JaYM2xOqOgT5zwVLtR94nFvc/AqL
pnG1belnW3Mfn8xjhRfM5BTsGKfogZND+M6cyQ5D6VdYYNRdJ9rVk77A2tquftsUBfumsW4B1hhG
m+ZrZPvaoBs3M3UK1Qtw8IHhYkbITvVE+zd8l1iwOFElLsaS4pCau+w5kNyl/HoT3qvpXSyvQ+bW
r1SdQ2EfbDlBxTskCgipOZ7BmpvUemc+wgINQo71Hb59zj6ibX3xMNhVU47xXGj2si2c8tt0BxU8
vFuG2/iEd1Nl/yLnW7thaKE7Kanucmlo+W3rF9HjMQaPAZKikf3uEHHwkwHybE3Zi+5M0BLl+Fb1
82sIPXgLRsX0s312LH8N8MoO2S08/6YBclaC8ZV8Uwh4VD/oz3AR5cBqbrDJWEcUy6GdIhb340vx
yMuWLuK7eFVuFDP4sbijuCO84fVZo6eRsx9Kl4crHLJ3andcFLLvNjggIFm77Lfwi9U4F3wUVd3Z
fMGw+5H8NF5CS29fbdTP4Ghi1iR3Gp+DaBOA84iXkbpedRx9SBSa226iL5BLXLfFwSOWhHnU+MmG
PYrx0r9SKmC/7l8pfXS102BscWU3fFAfhbd8K36KID9Cu2WqXqAAYZKa+ci7Xwn1pc/mh11rrF2S
vcrWHfcwN4kk+wwO7UvYHBLEvHv5KLiGn2Nzi9yabDhzL27rNwso18QM5cP+QUIvaLbl4wMhk1dy
g2mr7axrc+3uiDkBgrkl/keEn8xVFKHb+Rj94lSd/LD6SZlLoGL2MVPgC+3voUJlueXYhD6bXb57
6a+Rcsy+tFdG52P8K9jlnhUA0XGtg3GW8Bd+0VtAdGEtzxEFzI2hIIW31XfhKHo1RvkNYEKCOMF6
HWiduNGJYTW1m2TfAljhii89rYvNKhLjDmfspUu1XmJNOgw76nnheb5Lr681qJ7OpexD0xbPORsj
MHO07M60Vc8MHB5SdJUP0Tf2V2iDpR3/JLfhk01AeAKy8Fbc5nxXsk9cg920N55Yo5gUxhddt6Ny
nH3iO423lOgGomSe+GbTGzCfftmrxHoqnNKcaM+JOPhGOc51He1tAv/DzjkZqSgn7eiEvUp8ZJUP
wVvZ1CLxwNzKc/kLObp1XOubAl2fTfAYPsFxL+3gJftmDA+vHKFnHz2meI0fWI5gKAlYzmzaXe1L
+6K9tS8sj9GjeMBIcKm34wt3VyAtR0hTh316FTfGa8NsqxGUloS1rYul9sbZ+j68jx7dmJfqjkBN
cGd0pP7AUXo7v3JhB2zWHit0kiBQtiItP5p9z5bPaPoAdChQlnFSRGGFO97M13k6WC5J6p/j9JK0
W4HQTXFXqtwtbVT9nnFOKf0zbXD4cIkDjizZRK8wgaYzBIbqJ9hqMhjMLVxKIt/F2gt3/MNypx3m
c/XAKojm0PJnXmyzax41f9rxCYhHZdPSELzjMY7slHpQ8QzYoKQuxEZJc+u8Hp/xEn4UHMuizbQR
v2pzl8Jw5eYpsJCvwgW78oxT9at9xU4BQXOSrsI91pyQ2HCmUq/uDETQo5UFvkBrxv/9VToRkqyl
1QoBFBPXaJjSiPcxNL2HacDDU9JxodAQA67GK0sq5CH+/ecpIqw87WqGCunxrTSYm6RhH8fzFLhx
gmFKWbJXIVPaLXh13rcOdNoXtYIvQzP1cRzS8YMyQBQ7D502y+pyu6RiUgNU5PVE1YDVeWYyjOsv
CbIbp6ezgcd7hRgb7VGVJo5LU/n//zKZzakHDbBL9Sjzp7GgRalyoMyarPatb+u7bK3haAk9nDDk
XBRh0Sds8krgpvL7F325Z4YQ7mguUMREYFxtiH7h+BCZL4gsGy+CEbHqHrEgUnhW8Z6i5KBEOy9f
opbchPQSUrEYq5C8xFTC+tycR1X+klOxtYuEy5xuXgPerw/EQ0PL1LtlzZ0rELh/W7i763D+Vqrg
FHSBzBE27DGPvSa63DJVRPzHPIhelT30yjksxIXtcboabZ/uFqwWVGZonAXVs9q+zCrq1fXr2Jwg
qcXtl5AkNyurnpqpfezgZ7BGqk45Zb9GvaKEOr/MlaDsOhXIOEn60mxc0jn0KgFyCxdPawgeAQ8+
QZFfbEOGYa3P3FgaxZOz4BrQ3CEU23yuVoB8GqIGCqblPi4yhGKwqXVJjiL6vy8CWCMblLfbiNOn
KWuCbwURjr7IC5Tm2BJjvu9xWbHOZNkecDyL1uSN4hydGwHTCWaMeRfU/W4Qw9iJ1bWL2RonM7Om
w1BwyLQGioFg2WgDkZhnWfLnTNF4Y8rQomPEGW4oBfhHX5Ze+1FHhI9CwKxL+2yrZRwXerH3MbCf
EwhzR0Eynf/z1yw4iQig/w50MREvGdqaB2dJ/NA/Al1AGMvFIJiNN6rkQ5QWMQUD+4UcxPs272xY
rbuGfNlKIbitaub733/8/+a7rD/dkhTR1OkQqX/kuwBKmTqtNBoPKtRPMKmu2IaUDhKqGMIqUAoa
nWqXiFf67z9X+u98MA2KvYyYSjEsU6O5pcrrC/uPCDyx1atJnqSGTkseELb4MDb6LjbGy6zjhV9E
1PR5c8KGBy4PPSftZG62pbJXrdH/l5eyvsf/itT5/VJIg1NVy+IV/fEEpFQTZ+ShjReIxCIktUAs
hADfEvaX8AAouqI/uQbCMHwhWATDXSOE0bE4CQ/h/C/DwfiH1yJLaFEVU9Vk68/XosWBJAtlTK+8
LjBUJWzwa6xANle/IrxogWCq//IklH8agDIWDwOLiair+h9PIqVjt1SV0Hh6QbnPGPO7oWjoJDlp
9UuHeJOP35C696oKCIwpdsBl1XriaI8cAJdJ5isZVGp4SraIldZOZc76qsZ/CsgPnzscV03zbKIB
qWaUqV3O462I0kRaSVkXiElcAwforn9/qP/0TGVFMbDImmvq1R/jeg7Vil0pbD0zZyPUiYex9Xr8
l8nze5D+OXIUmbmjieRvGYb834MYUkg3dxaEoqHRbmTTXIfcOIwGxe+OGVNRgjXG4grmhzgGiy9G
cz8l2gn/x4R9HdRkxIgiWPoyHgPVPPLsd5WpflvdmlkCV7duTstMgEZF1DfI9ovYRz9E/jbbv39Y
8v+kZzEDFFnXZNEyJUtS1yHyH5PR0tRJCmWF64DF0TQ0StIKdDROtFrmnGe6NHHu5Yayn0h7Etey
skmwdrYGbiNwTEkY0afvEOCKmTb3ds1cUELSCpYxvMABa/5ljvzj2qGoNO7WzDFZ//33//FyFaiQ
pRHzchlZTi+RaoPhyiEBNUXKNNxTWuqrp/990g6JQu0yRABHTcbOTLH7t9fyT7NHYeEWVRT1CEP/
GALEy4uSYM6Nl2p0T4w6BTxP2sgcUROq5XoXasynDsQhSfSiM0b519+f3T9OX8XSZFUk501nIP7x
7PCb/N8xOCEochsJCkU6xIhE57tJ2LktK6XdrjMPXxb0hzUlRhnkp8SkrrTGyUzY5LCxT9/BGoiy
IPZ3ukT67oyUgmt4qrKK7J6MW7bVYe+fb0MUfJATccBGScE0Gfw1ZalbY6j+/sb+cWNULFM32I1l
1fyfdQkNKgNIbLy2PGg9JXZdwRWIam07ETXTJWiJF8naZxTOE5Jf/v7T/2lfZIStiWcigXvKH3uC
OgVqr+bsCfOa0yNQmhgXuqnDmOyk0LgnkFbmZuz+5T3/06qliiQmqeT7kGT3R5xcOvXFMGcjnL+J
Z4ng5l03y/e/v7N/+xl/vLNY62R8ogxYRH6nRW92qpn/y+L7j2OSySDx+BiVxv+MSSshq0XumBS1
tFVGWgAzq4g1McC0srhOv2OC1Hij1f0Jv8wVUxPNePTDWXbMgvoQN8NpEPGHmrIEbQ4asGpQMYjm
6B3G47ZrUQAPCiO5F+Z7VLE3z2tgVGg8VnHwsQaOmQEqjb9/cNI6lf97tSevVzMVk7XHQrL/x56i
alWvCIQFedBhaF6xjdtqlm9kRFBOkjPNjDa74+6m5UDcTSjUdE0qjr4VZIq/v5T/TrFdD0+8EsO0
OKxqsmT8uejUuiGac6XUxO3+CCHN9kimfm10En3c+To1HdhMAisi5fD3n/u/pxNUkybCOkMnvNj8
/Qn9x8JrhVK3NGlWe8sSuYbMnGz5sJ2yGvCjsegCr/uX9XUd8X985rw/UzMwzmuK+ufp2GrjeJln
E3eYCt4lQZnNUfa1apLnv7+zf/w5qixKPGBWc3V95//xznTucIrVGCX0FsLUAnknjJgZ6uBfzpqm
8k/v5z9+zh+HLUHJwAkTqOMRSdEJFmxanG2bVreFCVmAVKr0FR+zuNyXbTKxbldvarI36uTG26fW
MPTDVrBWzZWSbxT0WJISiduEk5C9RDmvuJhN/o7kgxEFW60ScNOH1IxUa8J+X4kFMcfIWyZNRNFL
uk9vmYgqgvApzPGByQHX/ETZa3UbbpdhCx8hP44wCGxpMErHClUE8GW3icrlE5+5sB+5UOKZhCqi
0cuv+k8ADMgL0ijkQoxfjECRX8BmuZ7SagunDr2a+SYZKCWIfawwN42dW8JIM6UbPkbfDKO3MddF
hKuk62j/H2lntty2lmbpV6k498jCtDF01MkLzpMoUaIl2zcI2ZIxzxvj0/cHZVa1TTPM7uiITMeR
ZYkkgD39/1rf6k1g+8EPFSbeIvboYNvCoYY5avaqEuIz0ZjR+MChuVx7VFjzCWndWthtohjxgNMH
z+E4nv3w/s9PinZlYWJDaYsJ3o0yTFzulpJkVMinbgi3SwEC6EH31CYZAZr6k1O536hGtDPSSE7Y
eV7cNHqo3cAE0tRh9T/kodgNZMVgXv8stHKpBcWnUUm+aqDdWallNcsTfT0OAYWd0iLMy3+uWivj
5nrNHFPiuvfUt6rGX23HJ2xtdKnM4DlvaZ0qAEEN91vSdU9CusdRNk96TMm19VZmlNEQSd1jVQZL
ExuhNPmBKAnnRt8sgg4vZ0QKqXnAS3LSZfuEZc6v3qIh2xqG9jb42tpT7CM8GCLHK/21ybR10dN6
DLnsZJXNTFLSKDUtSfRFXIFnYT69T93s4kVtN0+Bpb19/FxL8F1en6YAtrqFUKEj55OJu+sNbyNo
CzaV+lpH7cbrmdM087OhZ1t8FrskzO7GQCeLybz3Y9gQQfVJGfM73C4wd4LgU9DFXypiDQ4ygMlD
kPGjzGryI+w3V1hU853qJceO+BC3Lt6t7AFrXP7IGZRnysNwdeMJubJQ6CCVNYpPAlWmfTGZeCnU
Ur0aUEeDIcv9athJyKVzy6UOmVZiFabuW4iAHUlGhZxF5bbHdU8T1DNucbh/p/I6hqHbJrgJF5aH
e3lEocrStl2R5htwIMjTdzGx6pNRLV066OXIx2p3CO/VuVJ0r70tv2u5+lRXKGuCwDGXeVvQTXSI
mO1kf2MR034/dRic0FTL0jUHKubl3F75Q0sGqZVtfCwD1LsKB6ksjRfE5f7e66svXjpCJ7T1ZFPb
cLYCpds2jerdWNQmOPLlGgPfdoLBO4L/X54V5RA7nTc04GWdTxAB0jX+v1RZfnBDMHXM+qgf9lmC
ONHIt9VE05CT59wkHKkKidZ0VOu7SPcJdgLK8v0DvL/xLvcU5E8YS3QSaHUX5axXycVoKQ9Gm/BZ
QqlDnIOtZebjymusGZaN5MbieW2m4nxkgGQQ1DZ0/eJsUMeySGI8VRBam6PUXVrv1SsMqlmbVOey
A2PekK5QGiOwmPz1z6Pg9x20Oa2mmg0S2naFuNhnxm2Bu0mLsKM4tJvwKy36YThTrVuFVnno9PRx
VBAP/flFrzxT7NrBXds2GyNDtS4+cVHneeO3TbLJYySfaAmLuH4drQboR3QvPHTSGR65/jWNCNyM
rbc/v/zHFvDX7YqpGnxsXYOobonLjZkfJkVmJmWyGYU06S22PB2WjvSOaJjRvI8S69RiDqC9LehJ
K6AtOqoTZWvOepXAqsY4N9O3nTC+JxySYKjeoWKSvw7Do9HcgfHbRTkWfbu6dbemu/HbG+fQwaZd
CN7+NKX9tP8pBXVrq0l545juAwM38Oi8RZjwQVDeOB1cezAMin7kA+jshMTFSwVIhT1HuvEmJsqL
HONl5tvrVDR3NjpvLGOcKEko//ON+X3DzH2BmG4AOZ8mm8ttl1kA1lScGCUQv94tXvNBO4NkWKiF
9unjksdeujR1+8bz+Pu20lQ5khsfm3Ve+GIQiJoihvTseKM0zW5I2o1pxvehpR7+/PG0a9dUqJS7
SLVgi35ZxmXb1Ychv3vjZ+JktZzhcwYaBTeWyvxLqRiH2NRXkSpWDmwBs2aWrQycVs2wDREFAqkS
cOBG+0Xxbj1ZVyYhroGmsn93dJUcpYsh2St6n5EpHaOVNvZjGDwRBMwc4B0g8++b9ovmRYh8IhhR
2q1HTUwr7eVjPU19tgASxkpz8dosINKFchRvXAFcwsToRwUE1oJq58zrebeVMN1mGDTBNUAiyQyf
VdpBVZz69wEm+BkZfeMc+ODdB/DW0TACOgxqQ8N73KcxxBpWApKEGfYUzDS9WuCMQxRSELDo1dlj
YmIi7yeCzAd0TBYmBnrcJPjEksnRdv5gGSilsxQd8KKPfw4Qz4WdBPQJEzmlVnBwXfdV1mJXtSAZ
xlydTPH+KnAMorTQCEz8Bep6KN964H5K3m4AcblzXStfATyviukYcOOBmwbpbxfWIS7dYPF2Sa7/
db4YIxiugclEN3TKVy9CLxeIpTXs0go1WgkQxRPNjuBoc4Zp6g13ztIo6oc/v4mrg4vIAdoXrg7/
/2IiSc2SzYOfJxs8nUiq+NhqrJ0dW944tF2pN/IEu+T0CCZ1i1rfrx8Wt5uRFWWWbDqDphPaRIc4
+gmTWpftji3UGeYBenDujTTEKWj0Q+W1h84Zb72R33cqU4Veo03kUPzk6v/6RggixEYMmnWj1XAv
yPZCGFOtawKk0+GzmKycdZ18q0pxnIzwqfPt//2CcxVMFnTTUdXLihzDwGrjgNlsiL236XpX6MvS
yrsxWeu/H5IpgjEz0megfK9fjtq+jjNtzJkxrJgWgwvnf5YUCeosAqwHDcoDc1ZkyE3YEkDVSZ5y
yPOzFo2JXkERjzE8cHLYjC5b3ql9F5ruSwozR/cIG+iRB9YaAqfb0/C12YZ0BlOj7XClLONYlQPC
r41RdjY7pZM7pSheuZTzTNcPg3pz1r96nXQD1h3YC+e3zk3CRbItql+bob9XtAYkcly8NpRNQUI6
KGuS8FuTfDMBv3QKuKqOHalV7sIMAcyfHwx7GgGX0wE3iiavqRmEk1ysc26jA3jyy3iDyRiXDqB/
B/ADBMoSamWI9guTVC7rh4DdBFuCk+vUa9X5YjvmOUVbk7/3PtaVMG03NduliAUS1HRAlAN/tK6G
sr0Xd8L17gapn52eYkbBw6Aaxasp42fXkE9pkb+6vXooANXPapSTZvWlIne69BXUteyXKFVTgnTP
o1Y+GtCaiEqewMPvYU6zPXCIBsp164DH+LE1QMAUdrUPGgO8hbqiw7/wbBvgqfWShRxzeexVFKe9
CtZSPwQ8DrNYhLB2vn78N8Hoy4+rXJRUVIL8GwGiN3bX5tV7b1NhZf7D23e5ta+8eioppKxsZbXL
gC05cbvraHIupgFRdR36oGDYCI0UsD76ZnGlI1c7R1X2GvnV9yaot6NqnhUSo7AMMWGXVUnOaP0w
mlXHttSdx1XwPfqmuSBHmgBRgjU84PDa5LDI4okzZScWymjFemt5uJxC1GSJonuc5mLD5lsqBHzw
UgVunRYnQe4/ypp+lq3cWAaubTA01eQYicHb/T3TK7GbPgoBiGwUqc20Pnv0e2+nRkvNLz8RPvmq
Fmh1vOTk5sONu6BfWYKmlKtp00yzlpP2rxOyrjGqTezbm9HT3sC1fQb2/2xrwbJ0s6eo+NpoxsbY
DO/WZCwTCHeCz2puH3LPeHVa+ZSVAPWcgq5fMVWq1nWPgEL3shX1HixVrnwKqmT757F6bXalpqVZ
Km9X5aJdjNUW2mpf+Xm+6SIUbXa2LRvqO8QHVnG2HYt4p3b2yghwaKHSHDLeHDqSWac2T4lEHWEH
WGeC+8Qev0e9+Tl11LcRFlzkfNLS4TWu1Rtnqqu3lyxQd+rFcKa7XH1NxY3CyqnzDXa6Y2l1FaKh
Z18We1UNT8Q/zrOkXw6Rvx4ccTNX6MrGmteeKs+6JqYws4sbbNmdrM2SZ4vwlLnO06z15oFRQ+ry
QijRE876XTCqb0WivlGnXkFsW2eddxR684Q1fxZL8n0b4NOGmt39+U5eO+zy5jjOGOzBOLld3MnU
q0yA89zJUeafwY2thlF8jgTTpR/YM86nBzWjtkQw39Hy3Z3Z+8833sGVcxV3hlQzx+KA5VxuAwvb
DGWaUV0qh/Zpuj+d5W78Goi5/Gy67ZOqxs95ah362DmG+MnQeeSR8Tmqxzdp+yclMz9nQPYVE9es
rd0YnVeWY81AVeMaJmvSb935Fr5lNlKHRgndcK7O34Uoz0nNAxT65clpslvN4GsPi0HMli40HXXL
5SmTJ8PL9XrMNlQHVpWPGh6eyQzy6qKwgqcoGPjL/sZwnu7xxcpLv14VxpSxZ+ruNEP9dHAvxq6v
VI/iFY7llxEdY4833JZ3RFTeKnzb1+72z6918by5ShRHpjkVylz4WHXoYTDVIHVxwtHC17LPAbA5
yBpNYx2o5XEsiAHPpbN3BpdBay2wrJ8nom9q2iuffl5VDFs1N18A1ad08kknAbeUjOtCa0IwPOq2
VoozltgAhL4hKdZCkdjb+6Kpzh/kYySaKe1H2HzFu5lpm8FgXyhasCvRuK0DbVtm9jLL2/shfPN1
e+nWGUo6e+fgwabkovf5RubDWi3dfVG1RzcF+qIM62qsj0pXnmMAPo2C1RQDaNLepe2wNRpcamXz
I4rkua15l3527DMIJqk3PomETonuEmmUY9KehzYIm6QfZ8U3ZxvEHM9y04X54qmfibL5EtfWpgJZ
pgzGMAek7faLViUkx4BIsyrxo30QLl0+yspEJYkbz9xZaILsyC9XaY9SWk1fC6RZVBZrcrDkfvSH
BBZqxjpilST55DyB4AXWpjHqQJH8cMcIxglKq2Ud+R3CTdnBpgMU1Q0RARFN/NikbBIN1wQMkqgJ
v2Ki7iNLhJUgjkFvB2vIQkjGqWDPCGH47JXorCPXWGfEAjlKcQKjh0eHp350shOo84VRsB+z1X5b
ZyyFAmpcjF+4JTvIjd9d7EF2WJ8dz9kLp3pvw/zkV9lJqSVaCg/Nk4mlPf9eO9qLnuBbzOL8Oeq3
sAxntgXulsbBiw0cySsweQMpJh8xEPyu2LtTCbVqAAcYgVhJZTs9Er1VntzB3jvWgImUNznNA0DS
1+hb10YM99ALDl3YfM5tv19kzbD+83R5dfxotq0xORjIVi52C1ZZl3KwmJD02ltUFjNy0D0MBYkX
qITMwVo2o7vnI96YB69tUqh/cHpFTIFW6eJlRTDAUPEHXGS0fzTVPWZxSj0/uzETXV2OBDtMg44t
bUT34nVMxEHA691s0w3upukaPFGQ4FPculRTcuR0QDeDk1vpdyGxOKV2e6dwbcZnUbUtrjFV2MuD
o1ukZVp0go4CHo6kRHHaoH/vFOvAXx8RCnDoc2aePz4y+S+DEMUrSMSDWgFIdig+NgTySFk9xDqR
Wo6191KdDpYAluwRRNNBzpylWsYQrIkAT7K33JePTUA4acbjN7TAFEibakWFQyGjmu8TFOJjIE67
ZjHk1tlowMDFTJfNMPUIE2WuV9BKg2FyOqnDq5GNm2wkcCew55prH9NARcj/ptcxwpwWAz65XjPb
CB/L4lQ5ORp2E9OASqDpdDdzyGD4v/p44UTWM0epOLWANgzgs6JTBW8Jci87ka+e0iFcmDp2AfOG
AUdvofkhhZo2unPYpJJVEIFToApVp7Zc6FHrU2UA46iBEE68cE3kBykECNRlUrxjpAJMqsLm7luw
/AgjOt8k0kCa56LvytWA5t8upA/ewcWhrcGhoPdot9auVjFRktU+a3o8tm30PMYF9I10Eonj+Qw9
XmDCCv55DF5bLy2DI7qL3o1HdRqjP62XoVqLNIvbDPohPSb9U2ol+6FT17FGXM3/10tdHtHaAt5w
DvJxE9iQFDP4whk1djCJ804qNz7W1V2yxbkKXQpyNI5zv34utdSLvDQrPle8qQPS9PxsGfT5atq3
R9rwRfOJF8PJDm74xse8tuuhSkNJiq0W57CLLbJVISvIEqaXnrYvBPQ0xfIi5dEO3L1WcH/5+s8X
9vorCir5U7Dpb9UG4NSoW+AYbqqowgBWnaHKvGre8JIn1btkDYHqtPzzS35MHZf7rEkfS60TtbJ9
Kf4Z6wKqPwkKm6hPgrlJyGGLxhGzpUvQqFrNRmk91bCZyILrkifHOZcxFMdqYI9QdVOrL8djLk8K
C1WN2RWfaSrZkYbj2h2QNgglhzpB8oidin2M6I1Cl4cpbtxahW3Nx2pc+14h57bDeOtwpZE1QG17
38LRXTBW9mEIX4rmbT3XvKcqwRgnYcKlrrHJU/1T75YPmZINM49KLILmRSADaMKuEi908hOozXa4
jif3eVkDTUIASEhYPuf0mc3h+H+JHKgTAjjen6/q1aeWZ9agFURrGg3qr09t13tkpQVuuunK4j0Z
nl1oI7E3bsHXHXVzKZtFhN9xvFXIvPYAwQOikElB1/ztZFC3yhAUupVuIFS/RyO3zx3r1yGRr+mk
wSDv/AT35/znD3tt9afzhOJdnf742F3/NPOobhUjSIZ8GLOE5OBq5i46rWnpr3KxixztPsnL87Q/
+fPrXpvxfnrdy/NzNJpJmws1xdjcr52EZyxy6mOnay9V3h7//Fquxg27HCaUQBGJcSxlVrgolcvO
IdCDUKaNkUWPfd92C0LfVz7VWL1KJDEuxQ9BmBvdp3E9qAFedgdmBnVDjRvtebU9E/XG8N+SHPqR
ZfX3kW+cYFX2qQfg1EgQ+Snam2/hxapNYHme+BKhkVzqOrK8nti9GsZgEAHOEeMn2YA0GeMn5kbY
vZCnVkG2ZU+LLRq3SY1bm+S2lw9zieVEKrFP2O7cY5zjRioVzhsa+OsZJy8Kxjl7fSU7E7NRYwmh
7uxpa78VZNzJmjQ9giGRUi0z0X1pR7MjBI5jjybFGrnX0bN8SM4d8EsyTViCJYyJeO7rMIRjoz+Z
SbCb9s1lZbw47Ij7mmeDSIWlH/Qvpj8SgyXPUd4ciXsolnas7PtYLDvws6ES/FDGaliKQO7ImJVH
UQWkRWF+JaH3xhJzbdC4UwA1jQdG66WoM0mKGt1lQV294HSVGy8tOAqpmi+iEHsavi+SiLIbM71+
7eF10WTghrBpFV8+T5wvfXILmSCsxD7qAO+R3Xr6QqvnJSTccEqH0qYWXB26G8uLiDRMvWMfRtHG
j9KnqqGtWei0fVNSO/ToR+YVn9HbE27VjhNaIt7D4oWX0ABUB5u1TFoswJqABvHncXHFKWDisUDn
oTPdUKu8GBe+MiRoKhOYR166Qj+Fw12l4t1X2tFM+VTkbxWzEFOfMsBfj5WAsD3XRZg95FTIfYyI
iivXbcMsLLMnUvXQb2F1WpNagBMXfjuRHslza6w8ywAeX0C8lAoBFIk6RUOr5L6GbbD584e6oi0y
2e0LbdpMOZR/pifmpxnNtQYnlbqRbHo9WpYU1UGpOWeZE2VR6f1Kc71ikaegw1NdOwfwFTjDZ9h7
fbJBZBavw5hjANRKJ3BuzEPXhBiItmkdTbsE+7fCrN+LsfBaJtvCCQ5NmLwqSXkKcozRwsSILMk4
qeB416I/A3+8D3p5J2h9zVqPk6es7edulQbZu4y5UVDqkbml7wNpBXbHr2gyZ09oDWofU/lx45qq
V2ZQtBFIBRC40di57GqqkedblI1S9NkVQUoxfr9mYNrw1B3Jz2hEuLr9mIfbLti5HeiBPIrHO1eF
3dAFb+pQ6vc00OhuJxCDDG/K52xKVG/a8OqPDJch+UY+ZLbsMnkPHRXuCcmKbkGNI7MYLSJslUUE
V5XcTgbbAHVcOOEjkxWAyiy3N0nsmqTtZpylHGOX6yTkGAF14anzBTcl2AFQA9KXUKBo24lr6r3j
U3x8qUsjQGvoKku1LFCeKsajI8KXDBnSzGhMbdYV7JUcxTnE7ne7Ywq2oubNF+rCE+xmsnaDkG1R
Wl8hlr77nr/rfdhPfiQWvpGfpvWktT8Rg/l12hTKxHipq+qsNc2bTq+PvvlLG+oa3X9+saHKc8Ce
v+varVtIGuTBHmp9u/DD7sedpxpHl9XAN6N4TbUQS3pVEpni2ifikDk+QgRkim1hfhVyMyYTd3RQ
v2b58P3Gs3DtUUCQZqiIVjjUXnbVBpoJSS2NdNNHeQIW0piB931M/bpfc57j+oTuqTUVQjyn+Quf
TZxqN5QlVzYtGAQddOZiWtEvC7zEXZdlOm3Q3Jzb1yXFs2WDGG7dkmuDnHTjDuVyxEc6C2Et3xrF
V2Z/SiX0dCjjskO8rL5n9NibLg2zTdwQIllk0cbMYZjZgO4XRom9KseMdHDEk2AMrFIvAB5ab7wi
J/c5kM5az6Kj15T61himCMDWBUJILpcqtm3Te3fQMhcEJp1Dh+BQ9hZrdjXsCavqX6vYf37v/5f/
nj/8a/9T//O/+Pp7XhC86gfy4st/nvOU//3X9DP/829+/Yl/3pHcltf5D/nHf7V+z4+v6Xt9+Y9+
+c28+r/f3eJVvv7yxTJDVzOcmvdqeHyvm0R+vAs+x/Qv/2+/+R/vH7/lPBTvf//1+sYtgEaM7fm7
/Ovf39q+/f0X9pnJwPifP7/Cv789fYS//+ITB6H/ml35offXWv79l+Lo/2AK5Pln0zHphybxZvf+
8S1X/QcyAQ1zGhpeBI4Wz26WVzL4+y/T+QcdEZ4Yiw0Lwq9p5arz5uNb2j8sd5JKOVMNgHlW/PXf
b++XG/l/bux/ZE36kIeZrP/+S5te5OcNr07vhaeTgzdPqEkPZHqEf1oDy17pZZnU2l7xtCdZlfkd
iZdil8NLzjv3W6/11U5tQLjZiVRpMYfjfVUOwZ4EpePHVw3pVrs0cU+ASU1OrulnmoLd/uMr0Sfa
TNGCdKUV/ncS5d8zvT7lioJUO4MbOGrw1OLMC3d6R/VwCNK9H1sEUJeE6iopg2YQqbYxyqycNuNf
UINae9tqH+uq9u9ZX4xPXgTJT+nVeofEpmeXmt5zrR9qqfSPuKfDlWV5eT1z1QrJWJN6exn1GxHo
9b2pS+voqetU9/2TJhoSxQfMy6GoIfyMXfBqyXKTcgSgmdgSzNNr2VMZo/UaPEdfhn1mbmXgeTPX
NswTnQsyfz3rofV05SmNxKuBeO7Ut2YFRlPhTZffrdzvnuwU/vQYARuOyB/IS3346qsqZnQguxTm
RAuADYKbqfd7qVPrSJLaojuoImoH3eSXjntwmh6qQkAR1GsJHeT24eZBqXwEwjoxUCaDqxYFB7IO
7gtTzKtMDltNKu2RNEMWCz97R4UCALur3SfyReaNrufrto3tWR1H6n1O1AprRpDOwzaGihPW7cGi
PGCpgbfWTYiZhaVBLoLxH9tTc0wSa12HzqGrgQoFhpg3onVWZMZ4xwiDv+KTTU+q6agBN3MjkjV1
xajnfLqt6vjWgzVyWwLhE5Ctxnep3T6Onmo/ik6uB0uXR7P0e2ipJGEonUB7QY4BmXbRXUBMckLK
3lJKt9x7A4CppHz2qUvstXYc54FaPHali7vD5kQxtLHDwQP+nN7b+rZ1JnMt8BknAlFrDqqG0QGo
UdcS9EfsIpYs477RiptubeNywJmT1XI6gMACoNh1MeCcGkyyV43VvrPIbGu93FqkqK0MSe2JvtEd
2Y3gp4zwiUhfbZuRfgGAF5eqCX9Mw2t+ozCENHZ6xZ/OvDqrosoe2MTG7lgYYy9Kb0qYGIUCcHfv
+kG3TeI0WglRgHwquscmTs2t2iJP4uwSQ+O1vhL+ptAagdoORrN0jcmaUFpzryTWOSHahkjbcR6m
nv+1M7sDMPJZaqbdF5v7NquNyD+73wvkjAsa48O+bSLKPgJ7s6nF1hrDuLeMasEhs1XmLXoIBNHB
nZVYizJ3h5Vs+EHfKtjquPTkfL3utnjUoJ/YYGWlaMZ7e4ju2oaN8zDY27IlkC0r7rXEtPZBa4RL
VSMVOqKPeTTVrTS89JvSjmKhYhBZW0pwV5ljdPabSXwd2HvQEA76+FYu41jDvK+RP6VoPqA0FVV8
AY2rKQJ5h2rwiXyaryQYDo9OZSxFpT7HemQecqPeWeRtPIyVtw48EJQiAvXvuu1CRoV+JssgJ7HP
jHp1q/ndY0/e2Cbg8Dvzo8QEQwLYnS3fpu1+pJ4h12XUfNIqi8EdTmdIA8M//pzjkBEn0Ni0F30/
OhBW6S6N9EuaSn8ZdplYmokrF5IoEIRL9SzPRngiTfNiWz2hSVOqTQS/iDiGZKtQHZ99FLwpsS0I
7IUWOKZ7s8Y24Ph5takg3p8yu1nWmFt4S/mG+n+1dOJhGUUTSK7s+gP+FH3p2QAYiqZsNpGtzXSt
fbPdjrTvKMeBEIxzTfPNJS0H+I+KfSA/IN8j7tg4dg2RKiZSsRXE7QgekEZWaK2AESoWUTWgj601
MZwQl+SozIUSd3i3+KXRNEYqoWyoiPHjFFTbAI5iO0QryT4Tx9rg5vvSdFNqFLo3HxAhJm7hLiUN
R+jEprnXx+HMZ7ofbe/JZMO1jExo4rVmHZOxRLba9NoxMcMJTTZR4RzyvAP4a5Frhivdq8K1pj+3
5QDYldGBbdSzVza+aauShJLmrtwHqrrJCYM7CM8+BVYEY6AzwKYl9I5Lz3VAV4b3lQYESTqfSsEz
8K/QK8N7hWQQrn26hlWhBWutCym/eE9Ko5BOH9jlHQch+iew5UU2DyyZA2wmKYswGXhtgLPnTeO0
a4hiUMrqcy21/tGBNWRDDp9TxhzuBjLPMvjoW8VE/tQXggQnzbwnhavQRmNbG/p3hVIUpzc+Zxx6
Z1Qnz7mgp6sY2Ro1ericwqUOkNcKrSftuOwfEATXczIpj0VUKQsPA//Sy8JnDnDGvLUKhkNAi4qM
+35pk5uBY7CluFEVK5Kn3WWA8oEws5BEOp29gFNkWFfAMtABATrLKlX2lXgiH7LalEqtkDN1Yk9S
LzP0Vgv0cZDZaNcsEd988tvhm0nnnVwn/yGqXMBspRquQ3aZfUjLuTSTr64CevNj5inH6mugUpdr
A0XHHVg9k1b7qW6EMtOInVn3Gdr7broOeSX2aqQQ25hTW09GhDXe2W4+Vy4ya6E9SFWBuab19sxv
fFJ4DLTMriWXAHDoMarhIQ+wUgSJItZdYX4vwsQ8Gt9T2DfsGeD+lt3KFNqPjo41E6M3xaK+hXVo
Ld1pMGae9xBYeKEzcsKNtoMeR+vkY44ryMiZVSabjNo2DkXfyv0gw03Sw4ZKNVGSIVB9pZQZbZSU
CLCaKDcSAHBaQdJzoKyNJTGxUauvCSfCnDsIuMTTyNXNYYr3GJdFR3oT7rOVSB+FRzRIo1L+HHtx
lF0GLWMakakRznE9k6huV7uiZkNV1cBa2opi4Ej2XFtBqDTH6kD89zCju1wuWTgs0jfle0pm4zFt
mpVmN8rG04ujV2nOg6v67oMDsWBe+F09AzfPId1oDkOzKHlvhB2kxs7inB0OHN/xUcePqPj2ZjHU
+8RnC5uHwVa6xTC3p05PqbT6nG3zmRAEAHYFrB2yLw8laOcy1AmDUADa+Zl+5w2ROatH0i5Jogpg
+UXb1BlV+t2dWA2N/aPrGH9o9ccFmnkVdo/xbjEbb2KibpdQnaBMuHidoRSMC3YlIBM9ke0S35mi
E/w31BrZiWoYlZI8/0IMY7SrjOaU27HcZ0wmxyoR+j5sRqgFBWJgTg/bBMH8VqrE+9XSxYcii5XS
Wcc8O8ZqCJ4Ncp6RJruaOPglPth8L9HgrPBqvipjM6DLMBAYj7b/YPvuHWU2NmREwB9a6OlDPJMs
RvcAhgZyBXRnMaglw6Qx4WLQ6J1n6ZAvc43MCzUo7ygDUFXxu9dGknJXSgZhKyeLmG8Oe/AoB4s5
beXAH6AeFXdztSW/uPbIMkydgAXCBMhSGjafTWEwmgrxonZFOrUSlZycPQKx0HmcIMuAy5y+6oj5
AVdehGuWGhh3LLFPiR5sxDjCrBNtuKanN2tTH1BJ5cULtWUu11AvRY3unXyAgCoJ6Y7jvaS44udD
W6YriR4Wz2w3GyPdXY7CeU3sIlnSomqW1cCxpK1B/GW++WmovhaeK5f5NMGG01TbkA6xtEZBEZ6h
tNWa4bORjsFBd0hCMEnX7mqd0J+oBpZcNizxFe7/IHiU0nmnyJnvY13RznWr7RqXXVPClpZ9S/Wm
YYWhJ6MdC0M783aiTRaHqI1V+dBaYmvEAXewt9K1j1i0LjQYRKakjtWDBezKely0020POz08jl3/
HHdNsWAqUsNu6afCJVRF2RJtdW8a8Q+y7woA3wiKeFZNRa1OhB8e2zpmMRi17z6dZhE7KE1I0VIY
ZAzCBW8U8eJ0cYcoWiV2pjyydJnWoB2zSn1QmXY35ljTUO/BFVdBYm+Fm36xQcPsJxnyGJTZY0Fn
CcNzg18zbUr2nZSShds/hqpOllPEZGEkdAtihcKcQ9g9GiXjU23rSxepb+jm8iHtKXq0FJRWQV5m
BEvzR5Opb3lExjCOFg5g2DX3gVz4MejVqHEFqz9BZPrYbnE8V2RPTlS1gE8Cbb4XaxgNsKYtATb1
4wBZhfb4mKErCIk8AK5lbotwAp4To7cI2Q0u1MyrZ0NlmEsvSPtNMALoixzd31CSvU+qIFsVHQhb
u6C2qRdU6NPBovyWJu+eZ7lzheog/zRuqQkG5ja0UcH3upy5YVN8+XgqU98fHgj2PMSquCelsXgI
SiK6656saV303wJOSPOIHJhVXqn6qnPZeRfmUKwKu3zROd3Rk4nqGbvrYueEuTZvM8t85Z3x9mTR
LejPikVjxek6agewjGRkr0aj29nT1C/RImJrhxCb6fEWVYDFMbRY4DzyWLcMMsczY1zYWSHXVLGm
J33cuEr6zVPdGvTYrKGLeqyc7aDG5ZKgOXtbt9YjYbXR0lGSva+430lIV3ekWb2bYf6NI65J/AbE
XE3n3NA6gPgKFAh9FSWLLiYv0g2M+GtHxnoyCIdmlGqzyDGU+XsLQdQULec12iwzIOmWoqEbRRmt
bbVD2+jfNKzhim+6c2PQ9WVTjCootQ5gJZljKLq8ctEGpjNTVPZWwglC1OMWQO5WT5ZlAO7OhAFu
di5wcvzpB/HVYWYjrkh7NChEAFnD8OFl/krNnW1C6/xZ5CGgz2zqs1e2cd+Tdju1rU+kkzgkuzfj
/6bsvHYjN6J1/UQEWMV82zlKrTBJN8SMNVMkizmTT38+tg/OsTUbHmwYaLRkW81mqFrrX3/YF6N8
COrFiADna8OuV5PIKiKIKD/YK6zTX54YzYe0V3gnBEjrc1T1lsTfMjYprpnQfcMirn7RrXxB3bvv
uiq9qGnwSPUDWqHBlzBhFD5OCbkunkoEvur2L65KfMIwkPitBR9V9dGeBcHyHeYHsmmKoxNlT12V
fA7jwl3LHjZS4i5PQeDOgAwsAEFW/Qh1Y12cDu53Y3tnoZPpAXfwPPev6ZDCeoyY4pu10Vwgf1yL
LtQwVrzv2JF5T05Iylk3tzSJ0jGv0DP6HVlSxCTbt7bQjAibOto6FY+3lcX2Z6rcF2xNe0/WxzFv
H6gBNAAqjKC4eZxwk9hFjp5uxL2thIdcvIyBmaI8EWvuTfr/9OpkdXkenEBvMhz2nMp2rjioAZIv
1RzRzbhBJ+qahp65c1w6B6MGPGip3YkZIz7dmxoSXPGvH5h4g1zzMsfbetFFhpEwt3Ui523Xkjzt
FSaWZDS1iRzeteRJGno+QlJbjU5kPA9YMJyB5/sFiC6ucbkAX3OQUisA3mDmQeRtLY5GMfXnukCF
E/oaH9DRjc4xgoHz/V0lkHb0MWbIdutuyoLQlMgnhYcKzT9YQjzGsZk8g0/mj06X0aGxEKxVgvOJ
5Hcbb+y+W2Gibzwr+jaaUb2xOppHZo47T8nysdJDeAlly8CvFyO1KJO9M6W+PueYiuGTiwGvMOeQ
/GgCygfZNgQ8+Mlfs5vYOHXn2TMAqDiIqRNb2WL+XAzYkmTYI+ThN9ht2eJ4wJOVu8HG7hL/1Dm0
Eb1XjQhgpPE6aEwoyLVZZm0Y5WcVNDGAKSLLwy1xo9OjyOZ6q6B1rfu5ys4a7EFZo342Crxi07/z
NpFI5oE4+5HMHocF9DJG66GHscokzFVYZav4VY25c8pbjsWIzeiVVXq+TIV6xz8k9l7MyvNeIlRJ
lPK5e4wmp17XXiv3bOMJYxW9jqXVn80ipVOpWRsnAukwyHgrZlw9oBD0YGZ9sTfiTN46P3zp6dh3
yMeSQxp1xnoaC+OotX+8f+mElMsCw7X1BNfQ8mtxvd8rrRAQb7KngVr4VpZLFsQCQkIE0WeiwMKN
Hcr3kETsFXVyeqjC/nEm28nMhxvdF4QY3ZxEMkIfH/yJeplsEcBAyuDGvEbVp9mr50sNGnCtDfcZ
0e+wrpgoMrEwd6IK7EuFBTtsk6i4xAPLEmyjFnBPsvHWWbKvKb02DjSec0Fo9XoKjmTTqyvR0itQ
Qn3xZDKuta/D9diN5Ub5LS7Ziq8kYgy8goJk1MZvXnMKikM9ItRp6vnB9aDzRGk4XLO5C9e2rOIH
gu+bdZpbw9UySRUwG7/a5POQ2auY6IYZU8+sA4zUto05Iws6u6057qNZ/MyzoDw3A2ZgUUyblPbC
2IcdGWpJgP0BwUbArhNarbTFBW95sQvZ7ufFkaSX3rkfTFLFs7E73AsQ36hPsyLZoWlGQbhoy4fP
gmxMR62b3MRxzC1YLyRITIKp6Tz8xEjpefSq80CO6ZoV9buyGpIewMa3kh1qF7R+t9bq0AB6rOze
8o+GA/ZjJhiy9TMpE7blVIcweega3XwO0uoT3LVrh9jpU55dJTmcKwceykOWC3F1jHhHrKV3YMvA
H3xiBa1049/mFsuHqfefOi/Apdub9YUk5hVDUgsGR/lYR05xHqvmq1Vi/e4Hw9Ul6n4djso+EhZ6
sp3iNcz07t5IFk1G39hlX1GJzAR70NwaqCl8u81hj/L1mwkktXCL73Ez/ywiYqOCBmtfdPKuS/iG
FV9DZcKy9Cl3Msjm6yRx5/1cGO56IqP0MBenWDXBlosMsXvsj6VhorczeszQo/jqqPxrFJN4kHrB
d2dp8TKMjJdSesxxFQ/jjIlCQg5RuAnZ5U/5uUF1RswLvbpdSfCmkJs2I7CElhcwj1HNjoWmIblp
iRW2W3W2YxylcWsg/8KvJPrzlA4wNbYdlfKnhFFqIlx4dIVlvipn8Qgv8waEhqDD+/WndJs2oTGT
YG2XX4y+zfe+nGmF0j7ZCbembrY+TxlF2JSlDz0o6CXwCMdWSl7mlPHCNMVL3nZjXUn13ImO3CAj
yG2aCoDMWjtgJqIpL4ZNLAZ75WM0bQct9YrziDcLnrQ3Mt83+GOWe8xQCR13p1+DdKtrw8rUdEh+
BEjnEjanCGwYnFM25ls81ZIDWBIeXAMLYd3BzM0tH4MbnMtQC/tgBL1LkhpAZRlbr+5AOzMixsIP
CmKe6ggFVD6ZhjLa0ybg0VFnIHU6qQ/xxMFhwdyZQX9qwpyzoEAxqXTi0xaiHVYtvfXV1+b8UNvu
c55p7OTwEXLwD+XSBhCa/s7RbNXBbsJ3nfQb+mH2LDOrcYbBRztwKtw7c2CuFWC7sdaJx77rAi/5
IMO/vFxUFyNVxkvHcMclTu1vMKULq6+MPZ7LUffbucftIJuJHcjIdptIizxln90INFxxllZWTWll
u8W7VcenaZLE3Vl0F7lheCenarMNzkiHAIXigoKah0jhS58VsIergPiwzKf8j+19OiL39VxgG9cG
3wF/77ZZFTWbrkTeYLhvemgsQtpZdwbp5U89hGRVOicqLxvuGMHZZp8NGFsBBSXChhRRIWopvkdt
P7wFrfNasHLMOYOoJLxaU58/maS1dT5mTZauAtpMUX7z5UBCQ5CTQZiKGNKDopiSr22JOaGy2/g8
dk0F0DMT65pFX/GmMmJQ0Dtyb3Ffe3hHP1ht/Ny4NNrBzDCypc0NCkleWRwGn/vAf6j1TO+wOBL0
9WCcu6KBIra0pp3FGu4lVFt+MhP1srgHDsy/lPqSxEhMPBOPfd8eQbzhba0Q08eH3rbCU9BT+LF8
gXEhTsqV8FcWMgHaGAXzzuqil2ayUfSgDd06+B6cveXFib1raio885eiJZJYTReNsQsWyx7JrdMK
f+5Bjdpsp0STcNx+RXZNTMqJDIgHDlx9dPjRCGR2wd4uu+Su8dktUAq1NQnhIhjMh4IEyy5iqW5b
8aQFdmeN9cs3WuuQe/2bpWofNIMMNyIyF4tpHC/TRnlnYNJbONj5adRldWkk/kpTqWDNuG+moap9
UZB45FZj+NQMMUlU84+iaoMXzcrFvIS0SXsx9dKz3axBbdJXl8QEo0369ZzkC3wUIIVkbroqEUdS
vfTWl2hu/9ILO5+qSJxkAr/arolnHjXJ48GYr3AK8FdIzxv2cUTBdj1Vm2SEKjCb2amSfnZsDWTI
7dgx/w0ZseqSUFpKoEPvNZiGk6e7neFwXZOuBp+R8Ym/bC22bfNr41P0Y9i6TQKvPwyO59/aJHur
ywFnCFMSfPveYE208ZRn3uakugRDnO4qGWdkbFgF2UugYNbcfnKdPNxZdQnYIQbrLGTxyfS5nQMM
QVjhQiIrxvkradTN1nK+orV32VKHknEtgikMbCStOAUKPtv7jGHgyWzKdQKuifx040KUeZ6Z0l7m
wL4pcs2ZyJrjl6EKf4V6ph0Edbv4/bgzWUq/5qV8VgnYjc7LaIv9J1kqbWAsoX/Nrbd7ShTnwtMh
rklsdJswbDWcTqraOca/Pe0wSM8JWB7JHMae3MTFTvvlDv+mCe/A6KvRTmrv9WRMiTQlwLexliAU
rwaMY5UMWipMl8Tx3RhW5beyS/1zEM7D5v5v2TOZi5prYMz84hoFZukMH9flTD9h4x1P5Opjl9Gk
JV2xr5zpFnZRf1RGJK99SsiHOw03nsN4z6O+ZiyGQt0njTqMvlfG1K6lCMmi9wFN6Ilq+NlBecVF
GZw6oJbv8giNRNgkX5zifYpUwqwNI74ktMmciqvorMiDZu/PxjOJqQRlVv4T7dsSFkhUHyz0rZvN
hCa47S4doEmuusTgafTwjx/r7DJNQjOyIdkynhMKkqpuHhGXWxdT/JIBrhLLWFsnVPiB7l7DNq5f
/OEL4uKb28WMNllGNlPs/9WnSGXqePZXMMLaF/RWwRkw54YV/PvQ5e2zsrYA+MHGsQlJaGfSuXqR
/BpZqDZ1ZX3PpfnqKsi1jhno3Wa0VYZODHbjpCa1bkfr0W5gEaaRuY/JeE+c7sWW/TGh+dj2XQiN
m9vcdY33UDX2JiK+mJEwrUTl0JMbzbWlt+VcklNlHPC38E5jw+MTmeJMf0OsBo62bgFtzs+zZu8N
6PP6J08nLRSAhCPps3dhCkJDKHcYpbhiHnYiR2cmMvOtNSjNGb77xM9Das4IpV3VBozPvIQpSEOC
N9SbUcaSR4bSBVewpHSClTtUFzNDr0YmbXC9v1PKuOhmCI6tO3bmxkqRNcLv+Doo/9OgQAkcK2Qk
VkWK0T4v93f3F2NuzFMvjUOOwvtB5Xjoj230XlmWhsOcVtFDGQ5wd3sCN+6/65bfDQ1BpK3NPsG0
NcHL2RXbofBKwnGowB/uL6a01K6Dj/P378J5QuHaMiHx7DF5MJWfPFD6z0elspvG7+fh///+/k6Y
hUtNQKCl7+3M2ABO6Uo/OTlucbHRNl+HovrJRs4SW3nTUkPqdWvkUBFxWdjx9z3c1LD1sgCECYW0
MKfstHkKAvtNTovVjSC5zjRhphkagyN0Qxs5V/VWBBS/ZkwUgeGjRDJlOLxooMlLH5cbtHDProuK
dLLjhNACEk9b8D6w+BvmMtHaYBFs/PQhzkHIrNB9G+i8VjiefoKd/isf4s/WQEpBp0/gyQQfBhPN
cwWU007WvrZQWBm1fRYjoxV0BSu/aE9ekTGeHt7z/Jvr9t8Fw79O1QL9w16Kep2k3pdUOIzVogax
sHvBvUhu6e2o2lycHKJcPTfMUbXjdViKV8l6BjlbCbo4Ira6woWnYQRIypxoXWjzez6iV42wIfjh
MS+ik7JPxTAiiq1Mpja9Ipol0Q+Ypfhru3fNFTG1xkomuAgFkETJFz3YdjE+2rUwAaW/zSJFp43E
dxYZlArfe0rdlBFvWT84+IXStnYoO2sTbM0OM8bRAalMIVE13YJER073FAKJ46dEWlCUdg/GYUzH
6IvllB68FeqDhKLRaG1wvJas6Ig/CIfhW4500JzyhmW32rJprIGOHRy++ZtmunSFzUFDsF7lxY+0
J54scayCXIy83RgkOyTeluNwNpbQGNlPtzH4gUEoeSNFtBTSkPDRU4n1EGhgmx1TK+rhzEs3siOk
kHkeTY71PhPcTp03r2TvvASlt4nn+H0UsGSX5wL94DqJoxiHKe+vOa7I7CSNeR/5w3Na6ociC5+Y
HeMf0EpzZeqx2rl1eJaWt6Tc0pzZPjl0CwOgqpxXnzERXr5APJEY1l7k/Az0u+7IAxwbtQB6Vr4C
O443TuEeMmURRhjme7dEzj4hUdyaXXviv34Z+qpZG111lsmEWjcntHlI7ZdIxnIl3MbclglJdVjn
A6fVX/B42I8OTsbsHT8dzzxQtu/IKCGatdVHVnjA+Ggn85wrkEMfzubqWdYOUmTSPfyQQZJleE+B
NzBRUF4J/tuiKFSEpeTRuxitW1eDPtpkZFp51G5NwpjbKv6JtwYXMib2x2/8nTcmG2SCatOiIWaT
rPfSyR8bAB7LHV2m9KR4tNp8Yyj5jfMal2RxEyUZudxUCM0p51sG9J2xZWrNHlMAo5QN2VxqoKo3
uD4hlIhth5RklLo5wuIkIa7MmbI5DGFKQHvdSyzohkNhFMifp+RGTgU9qXbEuqyCYAOCxoYjC5ys
raZ+WawtVw0pt4ndblEvMzfExStvSPqeM4hJKdvhQLgsXTnxviNbhfKqi6pjTcQXqaMSsAkCfFa5
hHtzO8fQm7aJX66FoZ8KP7Hx0Urn9WwEWy9mrDN1hs1CmDMry8G3kBk/MA7FyF0QTT24+PUPgfmj
TUmKFBWlvSY3GMF5vjbK94n4jHVWAtrP7l2H/qkI0MdkYCm1IISZgftLJ6p8Ve+ywv4rU5gB4ugB
s+m7ZkVbeU6F1RiEmrSp3d0Qmm/VBOQDgrGqRutzN+A74b1mnWh3M+Zn0h8PHkYERcaoNnQB4uwp
W+cC24yl3rQHpz3iJ7WSM0W86Q9635McD+UFdWTkc3qal2mICYbOYVIWmTo5MRfVNV00PvpIY/cl
SfQPEQ3FymExzlHBBPEQYSsUvE7jubLCb5KVaNMyjtr5o/1sAtdHPuCyTbCHHeuvxYweWpXyr7JQ
nzueugQa9Ar3YAr1Yn7Lguyn1zflvizOYe8fVVl/y9xObWYLrwCwPiz2gE4jCRhBTGeXtQ7Rsv1N
NFlEGx/GV5wxf2Qhkbipzdy8TIoLeOk77IA3VfTD0W39X/0cYLzPhlulxm6offMPApqPGg2JlbVn
8Q96YYwwkNJ84KcWmeUnaRmeFke5ePK/lC4yQjijyH8HRTC9RQpnV0sS+Lpwq1PkDdq4ahr9TeeB
zNvabSBLEnepqI7+Qfb9v2zaf7FnP+i17we3EMsxMxMSlyT574OzwznyImYJp6TxrWO9wF9uEJPE
iGMyED14fhpcA6uLF0QrXfd+5O3meJ25DGYNQV02zKiEG1jvbQcTVU7PfzjADwz8+wHiaoXXGkxD
iZfPvw+wjwq3awIVnmzaPOjmNdVEHu30HBv7igNHQj3gbhUycTQXIUBKci+BC3/gwf/GMeYaeqYp
uI7CQhPy4RoKu2sMBfXwBJuGIcWM6Xbsoqxx3gqXojNdLmaJ53ZYYFL732dg+dP/5jb6ZIJwZVAh
IKT56OJaqcArYQe7J2sZSTeMC5M4XswKA2Lilm+sXNR8jYdF939/sFyu/YdPFvhaCe5cPO+cj7JF
4RdJkaeZwwgqrh6hfZ3awcCrvBGHFqukachYtprxNZ/9X4U31xvfvk33ai/rfBDD+Fc2pnozBT34
Wz5azOCJBEtIFnCc4nvmUsTDdfgTPdX6YLbAHcOZWhSexAlxy3ykp04ZkA96PftkdTX4ijGfhgWm
KRg6bLRl9zcLHTbUjAMEPXvGwDGUc3qBgIv/CbEMO1iJySCLi9LM3A0yw+uumQ5a1k9lW+KXaZbb
roa/51kEv1kFJPL5PRv8bj80CQMHRhOrDMLFpZQRXDmkw0DRCeyJRO4ZTV8pvMXrf1+p3+9OH2kU
d4mJkJYh4wdpW5HblcmZdk8duPGq4QFemVa1rfrua2NRCcY1ALDwki+1q83df3/279RbPhtxTEBP
4kgowf9+PtNQDrDfG/ckTHebz2Ozg6TZbUtiar0FNv3vT/t9uSKIAF8fzIwDHI0/rqVua8kKtqR7
iqXxcyjKT3C8MSME3dci+zWW4c///ryPKrblZlpMa5HWQS1GsvDh1Ooqq0A+UAfrMPS2sUEIY1jv
RWMjIO4WsGMZEcQFsD+O52WJ+j+U5BeExRIntoxHq9qzj5Yqn++k0awk2z236KoGNI/4Rew0C9bc
KudRNRXW4CC5f/gGvy+gPopRz+OEYcLEt/j3BcrjPpyG1LVPUUIUOphFvk+a+iY6HwGXF4wHIYyv
6LFY9zlcCFVLgPsIxrbQEXHQJL6QxKkQZVhq4yoyF+4Vm5nPkhiQ1zn/FDrV/L8zaVnOeYASXeAe
jZvcb+tOIIfYnEtHnoAaAPgdph3EDhAzz/BEhIXY5IvQAShcZeYflNp3bd+HNY87GaUXADQq0Y/7
oQd4y2dn8oTfRrau8nlaCR/mTl/rs7CY5od1P11FS1qknbTMuhZObT0SuAXH70/2FR/F+fczgaeB
j7+U8z+YWfdmnFtR4GL64VasVwt7aF44Pzfuv2g/l5/oynngqA8Nzyj+8GTfbej+fS4CVDqojW2U
dUvA1r/vnGXW5Zt5ZJ5K0/wGJkj8c2ThcurvMyt9nmNG0JZDdFwWLiMcMyHVmCg5A+bumxfLQ5ga
4kctvANO/85jb51A7texqMtNjYwSI8yk38UMLh9HW9zmiBKjDO2TCjDq0z22ro6DHYzszX2L/nPV
RouPE5zaBxWrrQXOskIw4uyyqmb3m9xgGxdpsCE277nHmLTD/u/MUGJZGpwJW/iQFexgl7BmxaSi
tRtJqF8NZXpQC/Yykb8lpnqWOJbhpsSgcBAYzLRrkmjEJsaM6KIS6e6HkUgZVRoXYfUTIb/WwUhg
JRmZfq4NCjeK2kvTDzNzMcS2dkNHlXQmvsd+719yL31plb51GGPRneXiD4vj/7Bh4/5By4pcT9JA
3Bezfyih8pjucTJC56QG2z/P2tnDNPiRRI2PF4V59hU0DE0sXJcIGpmGuIc8yV/R4TlHc64ZLgPB
qgpesezSPWFV4ARwGRmWlPWxq5xPzpwbKxQK8g8H7vy+gS2GtqgsiVwi3ed+J/7jwFXaQ1uhBjzd
aaIOHJPZmH51Sjk/yCB8843plKaOd9XzTExFlDKTzrtbG9hk85Zsp1BoMuov1qzYvITY+4A+W7AH
63HNsNMiwaIAV0w+K6ZV254p394OlwChklkDDr6ZCL5ayQC9XhiZfbZSJvnY9amTGMvbvbJq6fsv
2Q2yAgtjMMptKmMwZGbLZzuznkaDWUha/4UwvjhvxjRmUsiSeahA8Gq8mHbGm2+Rwe1ksbWBh8X3
o7q3OMOPGSbWqxo12KFo4Xk5cvj23xvAR+9kFhHkow7qOBZUHmL54TE2qyaae58tLPUPAWDPQ+O1
1RY6G/qiAMdk1WYE8y6sUV3YRItXnliPEaQIXNrVvtZ/WN3FUrH/a1lxLc7+oq2GwYNh3ofjqeKG
wWU9zScu73D0GigVnrcdC7N+wAMJ2v+TbjEd8kp4j6NZ7qIZpnruMXiLo6JBSi6iP1S6v6/6HJKP
dBB/cuLOflvp/BkFrgI8PMkotqCZuiswegaGzBt0JIBnJPQ6zzWnK3j/dHTx0cjMXp4XH64/+BR8
NJKX/nIscI3F4g7Khr1U5f94FjLUOWUTmtPJUQJdIOqEY4M5WswYcDV0XLRQSqivzD03rWuIjddx
bMZQEsuS5mTWZDfm+iH/T2dvKrpdmsk4Oc/j/PaH++r33QnvcRLfqMY4d7hPLhf6H0eaWlE84o0z
nIxaBsT5IkfKlHmBHRvQp2n/AACLnw2c/8cwDA5GsK8KHu2AYFn8O5+tGRHK4DmfIlXXx7qPO5Jr
/eySTsM12o0QfZ/LasyI7pAPLYGML6wQ2ZmJJYKjodzKjmW40E25mWxdb+ci+Bbm7U9zhv5ZTFa4
M8w2g2dV5mQW5xDCnQQD/juxOqqwgOh9B2ah2+wtmPp2g1WgU5FYVk+Zt21lhWsFYqGzEwFtw0zb
2Z3v7bsmXVhkXn4ALLCgB7nBbi7yeNMl8/TIM41Idx5OYKMh9EbDx2/Qyc+jxVj4/lISFLjrp8Le
3xuQgoEe7FervcyoJVGH5O7jPEFB6LdZ58lPYqKcT7T6lMnyW9rQ4hJvsTXsVhxRcP6qTfggvTXj
bp3XVxU5uJp0XfB4X0QTQMOz6fcvU9V9M4sZbYSxHWBaXWJhPDeyRYgzwqXwbHVV5RcG/gmagyA4
ufV0uHfScVj/GsmYRBrUczbYCdb5rMSDSGP2uCw8NDYxAv99U/3W7OLwQKeP3jhwsFX+2OzGhGeV
sLmaU6wturV6fa+hy2FL7iNGiRUDhGH63z/9juCxtz2bIYX3m71tq0zZ9mNE+pXW7c4o7Gva9cE5
MfL0mPTk0s8+EcxtDEoDKytDzPM3X8HpXP8PYn/5ocEhXo1SSy5+A75wzN+eqRzph6hqx2Y0bbxW
np9feIjYgh0AW2i/e+Qb9tGNwqthd9Nm0WvMHnciAcLB50Qbu6geGJX5wzWO8x8UIgDHBNOVEB1H
I6N2WpLL5uiJTK1qU8DMXs/4hTsElhfjKP+00vvit6/DGm+5rsV3kXhkO4uU9B9LhJ0yqSQILTlF
YxUT8BCJ05w55ilrEnDt+89IFsXp/k7n6bopJ3w1vHA+JS1K6NX9rU8wZkZ2aJbuJsv4PI56Pt1f
Yqp4KO4jhWftbO6/wsYL8BDoYqWqdj5JHImqqm0PFkQ4hiCVtdEaAcUjuRt1NTNMSVzrFDsJ0d1R
Of6/tybMFEMBPKMct05J5OPw4za/smAyTnExj+zvTYe7bBM6RMzjHmiFPbSlFKsI29GHxCiZayeY
6qbQtUO/5GuPxOe1y9sJsRADiVO+vNzfEbJHQ2nmJq+okylWLRNbzBaxTJ28tCFhIYQyqgO9KFYv
rr2XvgnNZoxeqo5Ni1UMxlz1mrUZRGODXSCS894jlCtTzt6rkLMxS4AvbrjxStbR612Z+bf8Cr4g
kjvVrZ0RPVA3MZYpU7u6GfF30dYnQt+wkbXJ9MJ7YNxZyLRWZlOoQxbqdD3CJZEMN54T0YvXHI/y
Bi4LKVqaUQHuJ2sx2fUZp4p4n7JKr6fM9y9eZm3AnsNdiUfvvTybhvJmJypdlUr7u9Ruo0OLUOx+
lMzArzmz92MX10tqSO68YAkTbwLN3UD7wmQeitDGTY32YlhFd0kgP9FclFDupT2va8K1v7d5fwvD
CvsnZQZ7BXe4toPwBc3/Wlc8Q6ZRWexLTWlsCFdY2H72FYOf9LFKIMwWGgaWO7ju8S7XYdsyVmpg
dGWQBrJK2xx5+4RcHrXWgXtQrcY8grxqGfk+wshshVuIWgWOws6x+Qvt7KG1BvE62Npaaczx0YAC
yU+Fk11guSxsJ+fiaJhnCh3FvoXkuke5tdhc0T8FVbNE8bmvEMbkNoFdsy8y9JC6K5BbxgbzH/UZ
jOgRqRUwlLAPfooNr8zsg6LZh6M+y20b1qcpHtaMPnReia955ny28+yr3yiIpR2G3hOq+KPs6p3R
ew5uYAIpnyqOronEv4xQ9dW9/AJxlto5T+3tUNsxnofbgQ9Nunq8cZir1kUe/zdCaWpoh379XOCz
NCAke74LU6eFljtWwauE38UQBizTofS75GP3WIi5W+dGkm/9AXpVn8ZfYMJW+97nNrqri0MYtje7
Z8JkxC6+HtF3U83uPmhEuh8i+H2Tmcp1nkQFslbadVQG3K+zfJphxrwOcMTJRVjMcpYfU2JQEfII
VlvThTcCuuB1A6SWyBpvcU3Vb/VJs8tiPzk0lXkJHCM/WD26ZwKl4Owh+NvaWNqhwg6tZ/gCfPxc
v0wy9TamY24TQyP2wn5qlbDzrn0cooPiiOFs+YIzg1qXddUxPLHTtTUzYc3ThX+E9HbT8uSbSE4h
EKQHWxUBpCG1bL2TgmxrQoGsowtgSXS0E1ahxuSByK3O2NWWbjYtrJFNzwDr6soGMMejfhp8NnyP
CTV+MjD0UBach/2kf5YaqijcvvJixvHCTEFwkkKsvBCbTafSXoB60y0AZLCuvMTa+YXtrVNCBY5+
T3qmdlX1Sl27LvzcfqJiQrISNNe87cRDYBkJmohnhDvZCjEUa0zTzOmmbwMAFXscznz/CG9luY5N
f7yR7UvSgc9IN0dy1Q9etSNk0b8ZqhGPJQ9TRTu7VpAxTzE6+AXAHU59ZVwIa9ehYkjWmV+LcgST
y4dXLfEXGxDTb9pSPUIg9l+0/ouNgQlrY/mnNqProZOslES2CZnX3reILPqwhwh1C0aBO7LniJ1Z
TdZaR3l6GlN1zsbTpGMPaUn7HevNeh9nRBepUuNrBy3pjNvuc2OSf10F36NOHQN0MuReQYKbIL/v
YsbaKzcVxEfWffYp05+6xlqPqK3wkRxHnJbKE1NGLGMdtrg6cEI0ICW8Rs+mrCxZUp4NrXalAf9D
FHi6t6a3w4e83oc6ebJzoL625MEvytzeGCaatA6G+THOcvOopuwTWz4LFRxVzrYJ0Bc0HYIk+G1r
auIACdLYb1KGwXu1BOOpYrhPU5MSFpHtN+cSDW686oK9UZU8zaaDX5P1Syt3M1kR81jJlCZ0Rmcb
w5rKFfNuiLPFecool6tw4+b2W1hNRE92jty1PlnOcapJh4OMXCWluWlwemACPKD8MvaKvM8VarH5
gZEkQJs5BxuBmngXIVveoorJ9uFcoZUIhD7X5lV2+EfRtsBVw5/mcagtlPzQWuEmSWvrg9nvx7be
FDibXiDQddvCKaId1C1zz3k99G067YpKj0fHqtCcL3+aoXC8FotbC9Qdn4djfBlYhbYeS6jPGoTB
oSKTSnUj5Imb7VjOS8VSmXlNfpunIt8POH3jIeoiOCHAZ0eYqL+uQlNsOZPJFkdltJRTs0hGYlK5
Blh585h8N4PPrn6w48775uK30ThVil6rsFfJOPQvsNTWd+5voWPGLJHzPfNcWIVJGh0Do91WoWFf
s9yetnVf32gp32VcHfw+mI+CHG9KKRqj8R06B+rDrHnC0rlZmYVwDsR2PqRaPUgw7kfZTN8muww3
qUovsjGDg6wzcz1bUG0V8sR1pwbiK5xh28WzS1a4E2ImbMZgcXQdEXFb7rQEMzV9RNfsHjMiqTc4
5b7cxzJda+mja9Qux52/WRi5o/50L21ene2FbD0qeDupvhAeWh+lJpG6DRVC6761IeYN48HiUwTm
0mc3L/axisTF6d3z7KfvVZsEDyG0IAuAZ9/O9a0aLfymFRnJRfh/2DuvJbmRbMv+yvwA2qDF40QE
QqsUzCT5AsukgNbC4fj6WQCrK9mcbmu779fKDIXQYCTC4X7O3mtPpBJpwSaaToX0qiv6MiTFJiw1
Os9AXtTG81O+jhhIA6UgCAIyeSwhTF4s7BOa1FxwYMRjT4a1aQLxtjjL4T6tXGhdfjO159rt3BWJ
OdfEgze5NEO6ylBW/ZBu6lrTNiPSVni11IhKCtE+/Xw0rao4pEkFDDvXHiqqI0n/jcy4GjGC2QTe
IUZTsiIXjRhvFcO9WWC9tyus72K2MOIQxSfcGDTqonekxeO+6ow7ilay0pOmQgTQB0cWeejksUav
tdptzgH2zF2sW29xYBgXa2pno1Jy0NXsczAKc0s/VFtFOeYFB69PTJ7FqXHsJw8QaGomyjHI6xrN
HivQtBJPhdGqp94MNzRR5bqTZkGxuN1r2H51puaP1Paec6mrp2xCryKClPT4zKK9PQy+dAj3Qk6y
FRP2ZgAlzlnrO4wnYoiP1B81H1NGdqQsmLNgtu62Er8wjDdHQfHoNnExNpC3Hgw3YgDp0ms/Wd6N
0okdI6CM6QgisKTtV7fDV6p/1YP9sABOyD4d78s8FNH0NvOM6Mx832AYR9Kt1F3jK/zyN0ozqagL
QzSFPSfnZG5Ms+sPiDxa+Hfu8KB44qDia750vdKihLegDFl2uisi55aoZrNT8gzTzITwDmYBQpU2
fneGFCi+6HGsevljo6Vc0HLlSQ3NapcYrcdwnyA+sQRm8Dg4eGNdPRYToARNsecrZwhqjc8ah/R1
MNqnOh9fbE0Ej1SL0ENVqX4bMFlTHgIwI5MWMV8KX61NWbXgbcKaN0ynuFWnm94DHmjIHvgqjeyG
E6m3FednECX8a4kEZj2sbMiTP8cN3dF6ograpdqBvBrmNybnRjabqnCAtRWmo8FuxdnAH7q3a/cd
OoCOc+xUd3TJpkDmx7SsK9+0PAPjBnSnXyLgFjgB4lHaqZiLVnYtxRGOz6fa0v3Iq0ioJ+ic9B53
pBXQP7hG7rwJfmDehC2oz9riGCKOfKxsNDeMJoc4dLEfj32CQT2YrxkstcY8OibmZ7tWmA8WLZLk
qq20TYdk7dhWdXyIcnkP66ncmuYUfLYj1DajvRJlMtzDweQ3l7TG1Zm4KjdIv2Uc6ffAMG8euNKt
JozsLPFSe3HmPbsGHkfkfZe+Nk+VkM2D1VbtwzCgiByqyVzP64flvBVowteigeHS9ih/e8cYH0cB
lRRUrffC1cfzLYkeHqPPVlYACQb0sZvGIdPEE/IwKazzWGG/mJ4wT0quYrBU9WLHX+Z1bAqLHh2j
bZCo68pDHVo0efgwI2WqBnG8TEcTQJMxPuUd0AKRDlBeMXZTNnSfCAoPJgsAiuY9CfArv7gi/Kyb
dTvFXNbndkGvY3vibMO8WAa0EQvALa1Z+eRdNysKZ2iuivGQq0Q9uA04bnMYRnAAgw/duTxltQHg
IktBcGcCukFWmmcuNRI+hI4AqSp+UsrwfLoq+rptcjKs9FEeVA1XRDBaxjZBpHcxSmOLmCc95TSb
Dp3TnfUxqo8jTRbXau68HeLfRCJhTtNq13lINUa1U3aNlB2pVOpTQQ/gJClIL+WtqY2+FQM9XA/n
6yrvg+SMxZqhWbefacE/i0JeG6KvjyYzOFm0CY5HC6NoGzVkr+H11HZKBgS8m1lGbWK9xISgr+o2
a/1gdjVh1W9vVT20uyL08Flp7omBZNjhr3a3OsWvTdy3b3rXww1vh4luAsqd1RDOY1ghlU8q8uXQ
YmVgS3WTufqVZtn4JbOwoMhtnmU2U1sSbQOBvD2sCtZbBazprkuPWhcc8y4rT26dvoddreyycMTR
YdIFKw36YQsiqUM/6yPbIpQsnSNU3OIKE2dbWG1DoDoTySBp3mXkSaba6LLcmMSAIMf7qdN3seMx
2wBI6U5D2BnHPLYomJVWf2Q6HJ+JaK6CKbyMdSS2mACAQdIqQQIO5sSmyWpFfIcFKqo1dQvsZiNp
005j7+NgvIYILvejrv90GmldctU9SzJLsGvjSallIvYRssyNqhhfTRTHvs2KgkXTMK3Jetb2TvMi
XIYG3eCy3gvxuICgmBup/PC9lQaZbcFMIDXXroGMV0MdNRfF6p9rVItrwIu5X7l2wII97v0h1LIL
JeRAlONZWOPRZQ1xrECA9SjrfBS/KVQtuzk5iX7ThNs+sj7n9JwNsnl8Hdz8SAaLecOXeyr7bER0
a4Z36vebIfFq3wlDddM5yCqlEtXnpq6ILGjqm1b18rXfoilfVWrY3FqE6CauNWcgLsfprVM4RPzl
wUNsAbZ+FQ1PXKyHlpiKzdgXN1K+W6ImUF/WuCpWqdu91L3xPGBDxmYkgZ2YaycJwITBIFoz8r/n
SoQHLdPri+AzD56wXpTS+8pcZVWbbrbDVss0l6LGLmsKDDRZcqmhcS+rzKaQvwqlWWUbh8LRtq1G
63WyuHapc9XSG7JrrUdMePvsKTB+aMC4sIfXkmmVtVfrUn91gzcoiu/hiGfGdAQpO3qGP1Jj2T/q
hutjs9Q2QduFW5xt+xB3TDoZLcngsGMiL7rgHPxu9kzkHAoDK1urrVXQ4QhCMI1bTX9ODUpimtbb
36e1XXxVJiO8lFHBasfVnr3MXrWh/cUYrOGmx9mhUZ3slNT5Y9iw8DINE+5LMD4IaSoosJTU71Lb
Xbdx5R5IFz+1fSj9VhjW26DFlq9I62CnhXFjLXrmlC9tcghonekbJcZjvMzgSkZXLaZ7EaM65p/k
IWgDwugMBZqSLtxNqvMz0qhH4crE6N0jCxCS32qLYjVyWL+WgmHHa43PLef6KgpldzAmSLksCQvf
U6XPMBFv445YdEkLdNDq6y8Q5CwgA/40bhLwuxgcqEqMpMpuHDI8toHk3Bx6dMZFiZ0lpViZJ0+e
PdsrW4SDqH13bm0qG/Rv1dpQgo6Zc0AMVpBccI0JMmhBZdc9FqFpGn84NnC+SU08KoJjNHsF5wG9
/V6RM7eHJYL1fJjelR1cHhw/Hqj8XhxtoQvihiLIsjPoAKoA7CQCTnah3lVHoVOsXUSTNIrTo03x
kkRIgC5WOO5Mp6EKy7LOLap2Zwqm3V7GcopLkD2g5y0wlq+6IfV1QruOQ5e+9Z0dX5jKEyBhG1y7
mDcdorJ7EJ1nHIzW4ZIi1aVoSiVvvk9t5FnLtXBjWMWwDcXwRZhNtxUd+Q1palP7dJzG91zBQm+c
LSqdQGgTtep+ueL3HSQJAl23Daut2sAXxjmJDRWo3Zjl4rPd6ofYxPXsqFdMtKo1VodipGUmAQ4B
XVkDNx3vSDwdosnplKqNP/a6cQgYZHvXbk+Tqj5MbqpdRQMgpG8UHNtC8NthIerOi52sC94bATXB
bXrO5hrIhmu1JRmIIjmaoL/Wk2vvsrmZqOLNYxklkNOX9Y7+iXGosAeRkEPQfTBhrNKC+iuPYX7R
e7+LY+3civqqi9E+KBIDOLX0u3csb8RGWTbVoorqFE6XQ5Kq7abVKnej2+1TlentY9Yk5iE3O0qJ
Sn5vrrawzAcrDc/k73xT3cz1q8Ek+gpxAoUKt99S8dWeay5Vh4KuR9mU98yC5SZi3HwAyUGaJQck
zfIxzsBbpNKd9RvxJXnMatc62X2mbRg+7o4twQWIOlzDgB5XUyTtMzPRQd6oIW8MMhxXCbRTwlRV
mnQ1hHLLFi2/xlTeDFxuGIerbIUP0nhQXAZbU2/dfQBkZl31OBpZK1u0IuYzt55zacqq3wE/BdBl
FSGN8NZcl1xy8WGLyM9H3dmmWs91TdEpV3ux/UXI726EO0upApaY+phd1SZ/C7zia29RNJHZc5vr
+id9mHCbon8E61GddGv4zpo/2mCagsKN+vfG1Wpj2npxbgGVbA1c2yvK2jAVQvOxsSx/YuB8KhmM
ZOQeLSZN22g036taxi/oDT67GulSjtf8sKh3huknt3CNc9+r0cVkQCa7tDzrxLtjvXH0vVVMP0Rc
RlgbMjpXxmC+BMEXVkTPORWjxzJMjU0cpbeuz1Q6GeQVTlGEwVTE6Z4J/VmQfrBSkkA+NZXKz6eT
Fh7vul8FgSABc6ImFdlh+4DH64UAKfgK1VnRY3WnFYBxjzJKe7pB9UtqEQdep039xZ2tCIGoxltd
l+qD0IrP+Omquyzbn0UPjUwXSbZLheK8TlKfCXWTci0l3o9UTOZWZ+m1b3sPHLmhtNdwvPdQkMqd
kwUbwyGAqqLEtoZAwlgFzj3FmFSn5wb19DGIJwqAUj9OWGTw8yCTPaDkpNDlZcTh6sWTSMbXoFTG
bQRC9xxo4mTMpRFbDgOzbRZzOdmqV3R08qozlG2UcaSq28tPaR+a90HyxiuTQ6trwWw3A6s/9vXw
FGHZ3NuDyo9jvimroH9SvYNpZyr5J9GudErtUxgJ39HV/EtDd2WXganYNqXWfXLq/MDEfzPYuN1X
foBXmfMRQg2oSOVNq+QXAfTkJfKwgZOY6Q/5xsq69JxPyMiI9zs4HfQpVvGu3Z3KqAc+zGfjAElX
c0s6we8Avq63/d0j//34cR9Wwwr/O/9xvfbRWu7ghZysq353n7NX+zvVYL1atWIlDAz+kFxoG206
ZhDxhjR2LDq+xygMHUDuwRs3Z+HeYvGEjr2CVdxsUM3uzI3vX/3rlyvOstWbu9LWwWr0R1/fWkcC
Y+/xfXhxPxs/wd4w6yUcC1fyDFVlAcYY8Fh3fk8YiOWn+dZ9H2lX7dUDkVZ3cdef2y/EL9GMTPFE
ObCf1hSug3aDE0zptr0gUmiPexUlCA4S9RpJYtmsKnqO+mrbAkTDLUWjsq/cag8IcdgFSW9ixW+8
dWJI5UB0zRXbXXl1++iLKPORH6rt07c23lMmAiumswpo0NTZh0V5ztJBvJUVMIB+VMqLRHJ374X6
MoXFthVD9spOgjKpDJljxtkrleS11SBBSK2oxltumq/GYFMxS5huJsXJwPBRcBBPr41vr/DYyO29
Exscmcd7CrgqeLo7D/gq60rYG6uV9XHZ1GZVH2twn79uOnNWTFjh+kn0pDk6UNuOQd02x+Xmspe2
nBp9np812mlHOl9nJTrnVG63NQmSR6+yS/rl7P1xs6E7sp+sYZO4RnEscweSRxTWbDX6Zdsxcx+X
R6bAttax1VAh1vLiGCTG2aFBuF0eDMqhOEK6L4/zEQihK7/dXxUORTg8OIXQ8uOyCZMg58fN5uO+
ZQ+szTzsc83OcC1r82e2BdfrYArqab0cuhVXrCvp6a5DrcKG01fHoA3Lneyypj2pld7vSvBuk2X9
9e5tGxe/PueP+5IagJPWZHMiQfZpKupo2zgke67bKO42XNAgQil1cWTlUxxh1MOZSaYdOkadoUeP
cAjRqNYz9ffNcl9I+AAlvfJEjlZ5XDb0Y6mdxl7KdrRHcDcKEglDZdQfiNeipt2Vx3T+IEF7/5d2
8H/J/v+F7I8gDzHFfwb7/9/s7f0tf/ud6//rJf/E+pv/YPyd49RcHd0LHay/sf6u+w/T0fA+aqg3
cH/MKvu/sP6G9Q8VWc6MBTZMdNIego+/sP6G+g9dNxFwolRGQkcE3v8I6/+HbH1OFEBby2EgHCF0
4E+lf6JVutkaprLv8s7bYmWjvTJ5JyUW5b4Kt1T8SRWuQ5Xuep6vxozcVsBJ6X/TBv27w3A8Y84p
MFSXiL1/FbBMWttIwEXKvoZMtpKZ7p66oH93CNn2cLeGdaLjB62A6aBiZHCHtQqSw9j/9qe7/xJH
/otN6w9Py/xtkL5tzIaWGW/+p44GtWDSehSl9mqD0jTIzMyXmqIfgPsZg3MQovyc2sGdSvfnTDYQ
1MpuXWn57KQslF0LNfAqYoyj/+WwTPMP+wcHRuI7zg9qbkiwHHX+/n4T+IwpPSnNaYK9Aw9slaOW
2ZkJpQrE4+fcwV0/jua4KaNIOTYT1luHEILNmOig1eqWZBzK08BNbNMGYxUeh6r0GOSz5uw4u3QM
XBgiJHKiKLyLUqc2+PcmqxwQDZBoN5VEm1OIkoo2XcvbxKzxGCvyNajz6jQGkNMMzO6XUCopbQr1
B2AG+8gKInysLWQvEPNh9HfFSpmEcgi14qcXuPTh6GPQoEv8FocqHIdLoFHAs1UjWmMF6MAEtN/h
r62sCQwH/+zioibTk1tSpFXktwDlOEZ+LjEd1ZxjMIhu5zrAIFJIeCFIcAoXMbM40pgMejs1l9Pv
nkwRwYjohG/Z23mIl6DBZPJU6OI5COEVuD3TotY7qdCOE50Je6aa9lbzEuwRzt61XXEu4zQ5AOrc
2EPL2kPC2NEdqr/ZwY20fZZwWGn+U9ZqfmDkrleYC3508x8E2soFIktu2ZLeaJ9vphDNn00wKQYH
ytOteUS43W1iIl3EoAU7pv/oxRW0Lo7t514Nkmi6l154R6iwRvek41yvH5KnIqvfSRKiZDwUmOtL
j7ZK39GFl6upogw9Dt6mDel+WsacrdgM5zA3dy28UyqCmC8UaL9Go9+noNk7BS1rYHxPRPvamPUT
MmQiOtTweBClSChY4hN5CBOoMNQUyhgCTxzrdxpJ28C5a5PzNXQmZVtZBjSxKHj1xjibOd9UzJFb
dSOBmWn2QzOluepyosGafHLWrYGsXxVDhAT5i1Y9xVoO662QMT2d93CokARQeqXXoEY5lTB1BMqb
ih9jmTKR6wB3tBSEixxVUVJl2daBj0aQ3njppdZu3bA37mZeTIjHI84KGe3AwFYQm+xvMtQgvCYa
YZBS/Mxs3cTjJAMQKwpTVJCum7av852Whd3WwPBNu7WyLkXQIB7CXBTXhGhUJFjt0Xgfy542ZWSb
/VGx2JiKQ99w2YUj0x8/NnkXWZs6iavVcp9i1e8yziY/18eObzO6sbyy4CJU3XG5awgbECLL7WXT
9cUn4oSy356y3J/Or19e8fHa5b6Pm8teY43TLlFY1i0zG9zZUJZG8zUMCBRd7uvlVByXPRPjsm/K
7FXHSzH5y3xGxGbZnj6eqLF8Q4zs0DaepzvLpvQ0UG/LLqcM9Uu+UgA0cBHXywt/3flruzyLqY27
moRh/npR8/c7LY9ONjgqIsnmA/7tSKSqQqaQREq0KqjVWiPlY37hx7G5oULgx6/PWe6Vy8Evb+8s
B7bs1svhMoQgNoLIO6/TaER5P3qDNOF2dp0oofYuUtgxusmPJ7Q6uW7C+kT8hrsdkuCOnHwnhApJ
kUl6MzYCOebwTI3he97fsIclL7atn4vcZipZwFuppxfT6H92oziSIgaJwsKZAESCdD5JLoUxwfzi
d6FC9pxDicPQvWY0VgMMNCYeJd+K6RsOTvKYGAHYHeMWpKgGZN096KHr7Yai/5plnu/0kbGyUQxu
Ig/puhVW9g4s2DUqZHAuiq+a6l5GFtCbLpG0WghJWAVe9aMbHEATqK4K5OVofzB5oN/ETK1qTx5J
8EyRq6uCI/g4RdnBZB38jCF4Fyjtt9aR/hSbut8UYlznVpkyPBNAPtFIJAh13FQRIKHYoCUAOY5M
DYfyWozIDjUXlVBdO6BnZb0r1NanvIylPMOclo7UyjF2AwjIdYbf6YZo50fN7/dL3d/sCBRBrBjT
tvueOgBF7NjGAmWDtNOjsYe0Ol+0vHLd2+bkN264RWzCymZV0qXaIjhlVUJ9Hjr/+EnaGpezQm+w
udNt4ALXjpF1d6ZwL3QZbHSTqM+4/96I/Ic5Te+D2nyylKZ4RMZX73XF23sI7BAvwm0oMhS4Rtg6
a7Unt8L8yXwPNRaYgbIDQTBEMlvX6fDWjoATnKbX1oYTlz5sn5QFv06+BYBaT6V7wy+sIRl+6EI4
9hNxSVOurbD31qg09IG0tk2b3V21LEjQcMpVVUU/43I45rV2spr6u+bCy5Ihdbz6hqT1c4y9aaM7
SXRw6v6Yk9PhiNh4tfu3ggC5E3aEfBVnNUqbUnnSeqPZDWa+Q41irwrNftdzMDaImUGU1DXJHybo
BS/rNmV10uzxkrmIQpF4XCcFeuBkkbeno5gVrCzXJP9RjuAM0Gtj2zrGQUusvbT0c5rJHVOMvQoO
b8OJfbOJtNuqIfNN0ybUSAdBqOunuh9GP5SRM8sPlHvJbOYwjD8mh9MLXdq0TYJpG3bia1yqMPZD
Sohh9JDF+Td+4oeBSmgMaNR3Kus8QeVMHeyVHYLbqGyebetaDo+EdPru2D3mQZ8gP9XfmqHaww/I
faVy6fa40Wcjrta26qZrFTeu71W3ZKJ8WdOAN+g+5mOwTr3aXYM9zejmh3c1cvjtTY+DbTzKfPgM
qtmlvDGOpyiAHTyEUHztOzO/Q2ohy5jGcq/EEaqTcESwYOZbu+655E7GT8+lLxDqp7E0Bq6W4ACH
ikQ3yEw4oJFXe9U3s0g7NN1EGWMRR8cXcxVL4yfh6Shkh4HC9K5wLrZR3cYEbAiXH8g15F9oITXp
8UDW3FEnoMd1arAg8KIwXlGTSb+M1PpU03lpUoYmj8bsoBxrd6gYtcHNxAiGQgn0uml9SxueS3dA
chlHJsMkWeCu4j06gcvoEkWglmHlj47FRbiRLYQXfV85w2uiAuN0qXUlBnqDIYInltbbrqAmVBsx
xKv86EDuY42/J26AsCnqUpaininF0K4Y+lMzYS6EJASrMKQbUn2tjBSouKm9JB1VXGEaz85ENxWE
RxxEF0BKzzKxf7ij+iahzirBJyWyj6kJ54cpbZSUT6GXI1dM5Exv+l6I/LWsoCKq8d47yZ78PTt3
oo1B3/jqoMWGLCTH/ApDzvDpI89iNR5Z7vv1sJbZzKVs6adl9Vxzkdlng/55eVZQ5Y1f9azsJZf/
q8IkZqcjxcYo6MKYCTRKImleXKfCkzTfTYrlOTXJysJIo+R+Vmc1+lAvnzaTPStxKn6NOhhHh+yl
lVpDncfBg5tO/Qnrtazl2Qhrx4/i4rExg0NetTT5O925CI2ZXjlp4xb1wwotvL6GHdVsArUaL5ry
HDsO/8L5SAD7Tr5NX5pR1eHrG9QUmB6Ki2aCLUSXlu/pZ9hNxW00SjYjwkNzGN5E1AxrPfUy/vCy
2qQuGYU9VLbLwN974v8LJlHv8otX6T90D5WNooxflcrYkFCxYokUnJNudFE8lPc2jsmDKoC+WSi+
9Km/unlKfpNR/USJTzPWGI9Yv29CNwwuep1x1cKBllmWXd5V0lB4SXmA2gXsZuiPwmouRIXMRWb1
wcp09YBWICd2JAcDRe1ZCx04PPMfscrJvwqzKFipc2aobDXpu/UQIEcaDrJxyE1A4At8G6FWDeOM
/jJiJEqJhLJh5k+vbRLVSNzq97gMj4YZdCcvEenRG6fHoBfyao6uedQo4IV5+jOyOUYv3RktBgg3
58xKJ6u8Ciu9aIOcp+DWa10w7lv0ujQd20nnfMHlP9LTHivWfnK4gok5DOhxuS7JY+QWtyzVAvpb
TbPGQBWAHp77tgSX1hoy3rwt6xNYrkPRueKazRtPFz/os5vbXOVEt6cXIoeIdN8nImQx1DFzMR3A
c6izu6trxO9eOApkBW5Koa8EEqRWB0TE391yvFveO5YfTgtxXDbDvKeUjiRuYN5te23CIDnvovd0
uUixokNvUs1lzWUviWbI4sft5U4azrSDll04czzOQv6v5//bO1sTBKMxlUBhAI53c7nUnkuoy148
V0r/483lKc38imXv47XLyz5uLnsfb+WiCKXZWKPFmD9oeQPGb0vp3EMwV2UVAtSPy97H5j/ehwq8
Z9L4b15XM/DHNvTGwCRx+eOtwGvXFMeX+u+8yeu8/fVxv97r46OQ9f7zmeTGkj1nHshYQQGd/Hr+
b4+HZu9pqH95v9S1sWt8vP/yfn3ff21clA9MlSjNl/NnpjWRTv6ymw3tIQv1TxnpiCs9SG4RxXUm
ngatByvfdWWo3YSCTq9L0WjpLPFAIQL8LtJhWBXOTMrrM6LXYPLB5H+IR1IXmomzus96WlV5uWnM
Mr9IZC7oXvN2W7tBdnFzOnFK1Lar5eYiNyFonF5fhONOVMJEjG+8JMRE7lA7AF8lhICENGFVG9vu
93HRaAe0+JSxM/Ia1ObJmaOJTYDIxJOhboyzc0V+yxpKyLbTIggUEAgPbqPeEgexKtMiPEqSwyNn
RY+2YB+cbiIWazh+YiE+nQd0+edlz210Jgmlx5V2fkCbN2CWjy2Th0Nbx389LZy06WzYsqGLiea9
MHZ1xZFM1pc4twtQomVKB4w1QZuqNXjXYANOG1hgB+bVsHUQoUF47uaNRu2iTULrkKChXUXCtDfZ
1VSUi85K5RgWtXHSw3vGhY3viDdkOc/lZUKow2g6nq0wf651y2Fc5hlNqIhzqsDPkWmo+20GLEVx
SFBy3IwKwxi/OHpTXSbXzZi70TfwzOJbBKloC4t71XotcmpSPmhuWSfA2PugZoE3ZTZ6Ki/Jd/YY
vwX1WG67JCZOy8Zy6ZbqWc1c9bzsLRtDyNlQok5rHY4Q6Dz4mkyoDP4Ew5TqJaB5XlRJr4D0kGfw
KDxcBXlhnyxD2xeN62yk5nwDsGeeHatpjvBcfWW+ha6CDYWNTWiSWf1xX+RQWhlbuGnikUxfPnTK
zfNyYi17EA3DbWLpMK41XTJx7Ija7O29lU8GENvO2KVJ8gpPVgeDD7LN0nB18dDyuI2Q5ex2e6Jy
mPQBIadmi2EZDyp9PlaUsuxOigrE37EUfN/8SM40GpXzskeYlMsCLEarkleXOD87Xdzu495SapQV
SFiyrH6dev3Y2GLy9VrQdk/hKNuwI8+G031pMHKZo4ankXtDoPEb28ip8IByOzt/P3N5+rJx3FNi
988UOtMttp/uaAyIbrDX4B6Yv/cI6QG4RL7Dbj7plw0hlyXJr1rFtbViIWjhr47EXxslDtH2LLd/
7SpKIudVO/ZRZXpZHgCtnJzKpMe09dsTl93l3ZbHl5uOCgKFDAjt18d8PPDxqct9Hze9Do+jifJo
9XHfx4dWRpsfZf9qJG5XrpooJnjh70OvQpslAI2v347v4xM/Do8IR448G6icBfQC1ssjyDLO6D3V
3cfzlr0/Du+Pm8tT/jiMj69g6OJvWV9fGnpqu9DMaFkbIauCKn0Cx3h2BY7DvEHhb5KPfKfBh1et
Mj6XmalcExyP65DKD/xDPAipG1kXL0rpBbfTNSi9k6GO39RGqdZTSh+XGL5+g5peOyLI0s8UH++h
hZ2BWX0ku+kWJq+to+4g+hu+3uAfYp7rQwSDbdqx0jVLBMEkla3MkHpspaLnYm0ZfXWLHVwSZ+VO
rYuOYSR9INZJ7EX30di6tsNWjm1dqhd0J5/BeeJwczhThDHGa27qBw6iW2EDiLESJO5W0e7hJMPL
FBRfcxWY3BC9VV20Rc6r3Zx4lWP12CsN+ZYD4yym5X4tWTyh3RkasJHpl0jhsjyJSZzNmkKS6I1v
vdl+W/Kg5kqHPyRodTuQsp05fGkD945f197O0MMobU+J9so6zTplMvMn/pY+43ngA+WhpOoKRN6u
gHgZeU8BjuB1mUhGotylATDWm0CGJ+b9s7Gx2k4B2qLaM9+tyuvWNbaHgp/gIxBMiwo67J0uBD3h
qaW1qUR7G2ccT1F2RBlT79EgA+0mkp7Wequ+kxL2tVNxaJmShcVkGrirPk+JFT7lbbqDNWRvOUku
ghb3qjST+wCBe+s04w3h1HWQFHT4KZtHYIsjqTCYKFd9ZzcPKvFoTYpqqB8w+wVEeJwICFmJ+KZ0
drtL1OBYeibhwa6cNiWseArQfXXtviYBvnAxyOq582KsGGisS7zAyBOClsgqVHRwkZO1VpX2zexZ
LpX57Pttpy2uL+uR/Itt0XQ0T0EtCUVol0ANdklFXllWFGTeB5FL8pj4oRehJGAdojPzbAlnWPQ+
tTOsi9407YJcR8YV9C1N2BDl6TCU5Hop0FuF9FUU2euExNltZGIombUiD5WMrr0r+oNd5FQ5ertY
W32l70uZ/MR9l95Us/RWLmcUlTYCYmOBqTfst55CBkFE/KPfZ+KdVR/uJMIVU9fSDyQ6HVKNzIal
8fS/Td//0vTVDTi4v/Xo5sD4f4lzv/4Q/+cLbI3f275/veivvq+j/cOFr+D+lr7+zzh3x/sHDJMZ
5eFBZ1FtnS7kP+Pc6fuSYQwZBdab4QJk/LvvaxICD9cStwgNUjwbNJL/J3HufzZcXQs2zKwptVQL
KIP9Bx1GG+waaRJeY6nivx7UrHsEqoOrmLVpP1cQtGAimsfEdRb8xF4T7heL8W9f2r/rt87okt8Y
NUDfbDCPFJgdfEra0gH/va05tKoC2EsrDkXm1XSMiDvy8ss0QGC0JiPfyry5NDaZNgTT2KGm+BTd
f8qxinaRBVWW+IDmvzCS/j8yBIdkqqauQ4Q3oaP9SaJrFEN3KnhcB11WwwpLerdRe1aiWeZ8z7tE
vWf40uqy7XaGEb6bJIZj8bHtDU3+VWEpjwFaE78vRL8zLBx6aQZngIEiXReqbq0dVRG7avY7OsiM
MUkGFgZJLiWzpBEy/lEJx0//5Uv+s3fMv8hS6WaDu7HBXfxJpqsVtR3LtikOKjEjJ6z8RJn/P/bO
ZMltJcu2//LmKHNHj8GbsO+jY0QoNIGpRe/o269/C1Bl6qbSXl6reU1gBEUxSBBwuJ+z99qUOrdF
RFe78MzDEkdcJ4OOf8zcJ5Ta8ciSZ1Bc3EHdIxSFD0p335dM3r/5bH823OfPxomOyIH2NvyhPyg8
Td3EVY9f+tgE/bOPfqk3RHrMBf1R5J/Iwr2QyopRflgesGfM9tlKxy+e2uEApzyZHjINnejf0vzk
v52Yc6+dvi4fDDib9ScgJRbaUOh15R3M5Fg2ykFm0xJBzDx3VUh1aWB6jbMxdQLUsNeD/q3I+nyT
K+JkJmuS14xC1n8+VNYfzBbTdVB72ETBex6/Jbipf5UAUF4C7Eai6cGICd6zYl8729glhO5qVy+N
SM3wrwnw+qeyT+M7JfrtaA3YAEw74r7cDSvhF8ONSqpDPCGREh2Ol9NoBEeVT+IdePPK6fzqOpFq
CwMEY7OVmHcbHcEFEePJbM2dImHzKoeHGG7kEWkb+a6FPm2iAQy1O3B79MevBAJ2c6V32JHHfoH3
062qosbim3+ETUO7uqZ4msbyMOs4jb7SQB6jrsT4547jzygu9S2CpnYzOES3O6bChtbOPhuvgg/j
oe/tVQ+WUHfv//nw6iSw/zkY4S6XPM91D69YN/84wGR+UXjOGkK7kIzbepbfjMA/l8rzAIsbFSth
6tIJ5e7HAaPMoMwJ9ptSj3GoHjViKFc2yQgbJbXg7HXVj4q88t1IcXEztt/7OepyGEv/nKBDo+Tv
fCto/+6jaPQ4vvqGUanf2I5WfCAbJe/V9dbpoNcYp3QH0b35mLj6nWJcdwyZH9+0is3yCK97cGrs
9rHz7HJtIJ/e1poMH5ZNGno36bv5sc+ZPrY2UdG1YuZDUCo69uFQzxruzlTjU+g/wIxvH1WTyb1I
JnmfAK8sOVEeeZorFs8amd/5hIxgY+tEYFmgjPaFIN+OaV2wtvK63IXo+o+sdI8Y+5IryR7JVbe+
jq2OL2aQAcWDUOwIQk2P3OA2wm5jSDMlvBGm+qTD1+bF7oNNfElkThCwy6dvyjS6SlwymR4ET1n8
Pmp1e+DWRhFWTsg2KgKPgefp2jgSAiceXcgsm64g1l3qyrv0ZPEdTSt3ToSxOCuZF5j1qwTtqsg6
2gEotgFPjisbXxPMMwSfzTSetNAcLnVa7Og7Goek9umJda9ukbun5Tey07BaQ2kEC9bX6AIM8WGF
njwFZYo2r7csqtP50ci0Gx18tXW01LlwVz16pRM90aY6g5AxLqFMoief1PInLBrhKhekI1Uo/TWt
lC+tcnxGZpf0jQF3sG4HFwtDy610Mcb1GmcLGdYwBlNaAU7smORglk/UPuJjblRi3xbN56gJkJsP
pDeOXluvW8dcewk2qtFh9WCM3OVjjWAEtzMp8A9pfDHnTT0K4+D34S0h2n7nyYZwplwyzLrDMwwP
hbRBRg8kQFK66EyWdS1mcvrE6bELDcQpKhKPvg0IJIqjYzm2X4aqHB8JjBkeuyZ78xKWwrjRD/QX
DJAGpYZQ2GS+wZ5hCijHAwd5Zi2MKJ3wXHsnwPBH0gOch2VjAZU/ei6doWV38pT76x8Si+/RdL2L
lp7n0Lv2pIwXwz7T8+myvNjw8Mtb1Dkpe5B+kzmCuMWgDp6qeZNmk3vkIgkRWrA7EhL1VBlIdsyK
oNj5KRNOZ7Du5ak2SNPCphjudT0JXhLMx/sgIVmNAUZ7XjYitk5hOk43Mb8CzEZ7SMmDWBnF1QEX
/LhsGnIGTqM5flv2ssqdbnw98mAkY3NNY62jB/iybIbO/3AnR+1GBu1VTb3JR6OPKcLBol+lWXaa
hrJ49NK+WVmD17wECsIaQdQXrVCnxeUqgbOssr7uXwwaVxIYfIFk5hBaznhorbiZrVL4SNoZ1ePV
2pwe2BL7refrJSeI5sY6sr/jEohem5GTWHTQVlLrTVq1t3apCxylSfYAXlyHRszwLc1b7xGyT+ro
n93M6FCZm0Bf3lpE6abdgk7CiGjT11Yq6A5jI2m0edYmbnENEVp2HLguthoNSqvt06OVWiU2rwba
RWZdWmz6q8ipqn1ipnKL5KgnWaJCO06xap9mCS3gHl5sF2OgFkX0U2do23mU6hi54GanPeNEBSZw
LX8x10NDUeQgM4t62ueGWLCdyeB7yGK1UlXr3nKtCYnZgIIqyH8SBZEF2qi/xhhEVwxd5aMdqqdI
oCIbNHvbBx7mIyv0T54EC4AOI9z6IGHSkIXdcjRTc4Lbg/1HQmQ/FgkRMxGpR23bPAoSWuMSo9Uy
Pk2pa9xHzuWq/uQKrXjiTnXLgN2dvYhoBOkOL0syHM7EgUnEfkp5lqm7va2MAd9LP3zG5jLtzKi+
tbRF123PIGG7M5YbD2hdABjH/n4IXZd21Ky84w0+gnR6IZXevCzWRqWQdiQKUMOAURhjDH3fch0i
24RhIrMzv9+jG0T9uQmcR6eYhlUiADmXI/m3sOwPVppXK+KOEQ9OWPV9xULcxbjGV8N8khHMSfeY
ZhmmmTVS+K9CUxXzVQDX8EJ+0enizoh5VRNeBkMiukGHZ0KolWq6ybY7qzzW3qfpAFnL3PToBg4u
rJMDbfrb1Lpqx4IMnmmpwMVqSFZ6/DVJ9x6Rmbum+3gXBjQr8rJfEtgOZhuKFaej9oYfyyW7Ot97
bUf91wqmR7d8qqxYohiPgp1TDAV/nuqraFxurPj83aFKyH0d5huBTB9Ehg7SS6drBMIDeRXciXJm
vbtzrzfgzjoiX7iE8zwg0xAyWnScAtM6TXWHZASnwOy+oosjetgORltcy1TPb8L7EfZGdwKD9IlJ
jYVooPqxoK9LgQlUa7wHJBskDIJH2iqb+LIgxby7eODQvxADNQMJaSuXq0lPnL1ohuqxagnOXbK+
c3yOH5ETvnUJOY9GXWHeMjHjtCncYRsB7ZHKZ3WCclHZxEW6NWwJHMrJUZT2reyQVkR0H2oAYFpN
LlRiP8o4I9TW2xQFeIHSQ5/ezE5IJ45jgpL86rh8eK2ZXUWtd82B/55ECZLPGnOxbtpIXL0s2U9B
Ri3Fuy8G/whG4NFoBu7+rhkerCj+KMNRuza4DE2+2ahVzYMJlxf7cpSdh3BwN8g4/V3OHBURiXHw
jJLEdUp58NTrWisoIBXdAS1JZamcpCYXHg94xmJyyVUMuIHHFjLUqUSxUmrICklTTHPDICwsIQqT
H2/tyTpiqaqghyQOApWaobD1h3d9ljDiO0n2CVGjmwRRzVGPOZvm92h8XwGXlOWeM+hoICKEtxAb
rG9pMZB5g5IosbZDQJuGccXbwRm/AKLbkjikXVJAOpsJZdCmrZ0tp4kO6WwdIWpIzWh6pCer07A/
6o3n7vH4zXhx99QWLQ4EMFv7iFrFqkN7hPA5vbf9pkW5S1hIRfpsv3Hy0LhXmEzcoELU0ubvGJqL
XRNBE5tjyKLJ37R9ma/5OMaKcaPaoZCNX9tR/KysAHjGiD6tQuna1qPxpes02BSIyndSwzgRUtJa
xU1XnNOIv5NaXLpNm3BrauKbXTvMTYnEPWjhkGyW3Rblz4U7C4e4c89hwz2qs5LhBcvIMSE6pit7
sOkqhHRlW90qHW3/yjRVR1OWZJ9k6D9qfdz9MJz6SO3h6lbAq3TTSyAM0ufR544PhKZ2C3T2NLCM
W56hrWKfXR0VUTkZyTZO4TRzxvHaYvlfbXGuOs+EKOgQFayinhTUoNi0IimI28MBbDvYFKOQZZJZ
6exq/neo0qTu9IXYRRZJhizIcPJHmC3nR8vGCdHC9sLB/ApVmUheYWroAzLkCp15Wl5SR8lpKEEs
DJP302mg9XVivGlWbJxs9IG/Nirl1ys7aFBRRwamw/JrrNUq3lgiTx/cKfoQJUQDTdwkS7onkIRD
atuPmsXdJ/eLZ+hu1qGkgrPSKLU+L8+1Fg6roOrcfQ1ph6m0JrfTGAKeS0KaOE35uOz5Upcn24UJ
u+wG+BIR0XIaq01pZ9HWdq1iyyljPCW2bjyNCe2eJAU/GE4jkFqqLfSbx3A9IMe7iZ7mGPRgzI8c
Zdd4xlARnHJAvAfT5ONUFVmtrpe8Sp/AVcjxR9fsSboUuBgEuKJnQCriOST/yoTz++hDtd7h3WIF
pgdbSlMkirbz5eOqrV44B5Yb+cVl/F1bnoWoQtMeZI0Mb5zI5+inHF7/su8USH4cNAYbl3ytmAXS
WRvBs+lZOq5rimiIgINno3UrWsiDey5C1J7Un1ft3KRYNnnqtoSj/XM/HMeQ622g78Zx5pY52j8i
SX6fLQ+2U+KoK62ntGg7TFxNfmZe3mEVD1cZqQcb/kd8drCukaGFExgMxE6PrE+amLgcHEEoFXiy
QdnxlvjHdNvC+NFpiVS5/dWvRHDW0uogvBgiRxZhnhfkmY7Bk+jjmzdFt6piOdLod2Z4xMi2tyHi
o46SuMo0kwyRoFmwdx9dq9dW8Th8LtMwwXIVv2uEb8lJoFmPozuFb6oC+LuZo3W+bcJ9yCMuQe+b
NZlfnMk59G73qsG5XHfTByyrCZIZEOPgHhYoc7smzvdqicNyA87SelzLuiemuXlicvIezneY1MRu
AAhSIIQpkGQiYg/SI0zOx0TZ/r7xmeHqJJxKhSgMvoRirAiIRh6P9K02NVh8UYsvefvMPJ++S0lz
G7QzULTKkUfktvra6oZDZ5rJPu00NP8211Qpo3MkQCYIt/1hak67s63kCxRVVN6O+64TWndUBQpY
ZuhukNpHSm1YzdNNTE3p5MzD5bLJrI1dhfZBoj6uJ/gUcVvvS8NGud6IrWlaT/A/0EJU9GVyEPOa
KrBJmmLXg7xYJYambYpYP8S29oz4sgay1s3g7/Tr4LUfLmlZIF7BoiXum9AR+9BGQQRVz5lT44TV
AoH4CocDSok4XEcdy6E8kz99DnXRk2o20eMlk4iJQJOUX5IPg5bJYyEycpzBSMPhD1eqmJrvDBwP
DENANAzde3C1wFopJIkH2sQ/gXkQ+EXnGzClZ70FtnHzSuuYR41HBZQgBpWiGhReaLzaXvGpaqP0
FBUsgcGJZusQq/xFL+tzXRY4H5159qWqzxHm7nd+kquW+m9VCTIuqsovdtuArbVJz6h7C3IKEoc1
3me03YwhLNqTM+6oATqOQcHMMcKbRrxBE+nVrUlSZ1c32lvH8KOwZJxj0tC3RcHtixy4aqNLaD1+
5YNRTaFuT+LZm27k1eV7wAXF05wcP4sIsxbAjWljtQFWou87ibk197NLlxY4ndtXIRvECr1RYC1o
4P2okoOoV2ezbKpzUcGGsMCSrKUmuqNnNZ8VhaMVKqxTDoBnx7jH+GWJByOVDuoX8ag0+xHGLG50
8aUQ0AOmwDHPMVKtQyzU55K51D4h1l1MNv1NnZ6tRRCjK0NJr3mONQeit03vPUVlJKiEZlOlLh/y
MnpxICJpE3YhfrVuHVvUk3wQy1t4B1s3zrMNkHQbnhxX/9EZEG7KziGacL5vBJr+6o2WcWSiAE48
6DcJmupdasZPrk3kYB6rXV6Mb5jEiKENdMwgY1tSqK6QAESx2sg+eZKax7g14BHFfWLJYlpHeg/M
uPb9dcs5jc66fMCyfUu0DE4HSC8Ya8xpIwRpLIvKQ1+X+tpXAG2oTUDuHgC/E3sbzERiOROI7czJ
cbFMr8DYi9Ncup7Wy8NaooOkzwfzoSk+u22Kd1ncc0XmQNKbCEtrV56KLNVPIQCbdeGYGyw57pR+
jSlGnCbmgIi9SWE5LfsKwfYQRuHRnq2oxWyqrebNsrtsTDlFqH//f//sz7bQ36/u4a7sxj58cWFS
yYJ8pM7+cJKyXddmqtvwDNDsjSo5dGXmHYAdrEsqU6cJuQZ3E5BkXpUCQf2Hlq2LST0dv8/iIgMx
AJM14h7a6AgagqnXQ1vQrWkjut9+cUnol58UUSUw4LMvgEZQDhg14Uxtq50m/aHOvJaVpoZuP8Ey
J22gREEQo3FEXIMMc8pgegVPzr5CR/oSOd1rJQCBd7PPQ8wOXDKOkQ0ghR/ltDH2hdc7L21FW8Xr
3HcxZPnd88f8PgELUcGwIo4Ww4SdnHrDHbF6R+XGAvKDsB9EsJdKDk168kUoDkGjFfxwLZWMUR0n
09eoaDe4+TQg3icX+xLFVfNlYOAqCnSZBFDxYzsM2Zp1NHvlrlydzDvElJ/0vgGfEk7GPvWwHYwW
6WHgM62qzlkBjvR5c6TiYUplpU2D/AHC2dXNc4WWXREBQiK1JgDodzmp7AZIrTXOB92dkk82wRxn
X1FsIP1JbWr6ZcjkFTiCXHsr4JzsHOYIx7QJuidP86a5/dB8G5Jw70zNvpsa88VxQoiNwqe5Hobq
LVf+WalY+9L6VO+wG3Y3gG3pjVs0CyWv2xZMxr8EBTUeYJy5M5gfHfJ524+cH1nYb7qmWuuMMQ8p
4bQXFaDKqMR4KM3a/pqhSWPpZfG7CgrpqDievYGGTkfo4JoFNSa5oIZlrfXGxsnM6dD63rSfIHQD
NEXCPWkNmD0Kk3nRx3tRDtCivfpEpGc84+jsG9DZlHog4USa3WqoSjU8I7VnwiFIfxolHkICKI82
WJJV4ABikp28U2wjthbzQYrL42yxghuNPHypMJhu5z0Hhdu6zRrn1tDjXQ3ZpEEBaNGyjupOOA8Z
3y2r4KDKonUMhXSP6nltY+fZtMzMn4bgOsaEpgBe5T6k2d8qtx6P1mc1NM2NOCc5DJhbLKGfC6Pg
wHiS1JsY/GJVdGitq+zqxiq6yJSgOUcMZ7qTOcDA8drJuH3SM/tLgq4mNNNsk1Px/cWR1UNuUnJw
V6XdPrc1N+M6EO5mcKfvdZl1B9MHCadRXAWsHqqdLWjgVhX01Sogu3KI6qvhJv1mNqXZ2oQ+JRmB
zLXjRxg2TNFnLt5SlvIsY0/byH6W4ksJtnOnUGDsu8b9ZBcJufRFiFpizqgdi2LX4pY8+ENF1zOY
3qKRLCl97F/4tcjyUB5roKSbdgoG4mrBdHpOq++TQBDjwwnGEJGubVhFU0J1uMbkuAqN6t1riBbq
aCOVgIDOXdpcKHNal0F+OG32sODSwkm1VKCD5qpl9SoDqrWu+nrYWwBVPUTLykMHmDRbi8MLkFt9
Sie3h55on2M9thHn9++B0vLHtvSJ4oWVYfRIXsRAyyYZ7QcPaOU60WEvw8t8mChtBw4dG7Nvoxmz
G55R/zxPZM5tXes72RZbZenxpgeKvDFiqLDE2M4r9YbKpOYyP84goxnOHkVXsBn65pvox/A8aVa0
qZF6HbpDXsFhyPKhvYY4e9aAVJ2tNl370rX2yBXBr+Ht2S6VA0zZ9sZvsG94gTpUTq8QeHftOnJL
eRgTDodpmrcoc52P6nUO67b85mHUu+o0dslLMOjRDbi5fk7gf9ol4Z3D6FmrJCzyq6+tpccq0tN1
+6CZ0S4cWXiGFPR6uDP7qWb5T6m4eGe0ZxYu4t1kgJZtpuMYwRE1zOhma/SamSTBrRaVLx6igJnQ
QlCCZpWsjaqBJV1pvCla0t6iGDBU09U1fYkvsU1wn7NKDOhK4D/g+DGxtc9h7rbnNvde+8Er96Ve
+b+AwY4JeNpS/KeiwYPpt15HRyXGJuPHPzojtXdFGmsn1T4DAGw/daP41DbcYTHUwo+fUV8mBLt9
UU3hkYx58FH058eM1pjEWgetpSvWvRDdzUZSWRRM/OLGvExB4YALzd9wjocXq9bBHyodylPhG0C3
6oCTEKasy1tsIpdoLd2IfXhb+xbIfDc4h4j1/7luwhLd2Wifc+aMfkPhiHjeZs8Kt7xib2mhLFI1
tXJ5jUL7TWRme2CseqNVgWNQgXvfDfPUQlY0fMkXpr6E2Yqk4QJT4dgTrNP00Za7g0Y2Q5BQOPEl
Arh5cRrpE5L6pNubEWAtJhTIh9lEOiNyFbRnv2dGWAgXDw1tqVNk02wuInnvs7QBk6JFG63Eo9Zl
58BQcl332k8iFEr6E35xN8jjetCSZG+5H8IarXsNMvQ+UfRv+uQjEl1zdVKJk7bF2N6TvC2n2Ccl
ghuAxzqxGQvrVoIb2nRug46dwtk5S83sHAYpYSxVYK5LWRL8ouksELPhqsVM+UKyuzapZbfDRg+i
H/jj0lloaZ5sBMHwwd8y8O6rSMb+2nYSDFM2N3bKrToPqzSYyEQpii257zR0awYMPuBwUvWssvVq
uRuw4h5S6G7mWteC7hhTF6r60q8ORVsjvuusgSSDQV9ZEfeXSfcBPZlN0d9Cy5U7Yr9pSajmVcdU
eVA9viI62rSYUmX01yBaTR5DclI7D9XMr1wglsuwk3IFo0NJDg4h5WPOXL1sQEY6c5saHW4NLvlB
D6zw4MaM8PEcqjCOMnkgRz1FsKj9SHIW3arp7UMPeUvqXrdBpM5zvrraeVdf4FnvXaax58oGKE72
anoMEVcnXRjSZXVYgXrGKzk13CZNIbaa6QOxUQHaOVSMhz4T1wTvsVerGX6fhMdSEHHOuDdtYVjY
FGOzep/m05eQIHFWyJn30soIcH0lPnwDcGLY22orJvnY1iz8MzR+aFCSAcxfqfZmlWvk46Wfe4kA
MOm9c6GgmdM1d948hcc6K06OMIJ71chz1A/jObBafRPGDvgqw/02hmYFET7vIfHjqaRv9DEIAo5t
9H8VU9KbLAL/ag4xZjmr25oUUE4dUz2MlPJr0peE8WZ0D5iEKpfqX4aTmd6mTmVn3xlkKWdl7d1j
BVAgJKuXuesFeP1F60g4lBKmZCnyB0r02yTRiy9DJ37ARPhm5So/+F493gvK05QW7lFhRIe+obi0
nA/LmYHram8y5dhic883epb5WCVg1nFyc8bXyatZ4dJwKWfsa2VWT4qVKcEkuJKMEcUnpTL6UJ9J
KZdIIeeEel1VpOzJOw1wyKaKfk7H2m1HZYtlH+1O4Dn1c5dkuD1yKhXxMMGPqPLhDeXoD61GJxun
qdgzz9Rfp5ZZq5qIQZEztd3I6SpFLnM6a2i+9chSrllVC4hrJdEbis4meDRt3+KLv5Kw+BbmeXNX
wjOvoaG/JeWTTf//xU6s6E5eIBVqFcl9GHvIBDysJWZfFIKyAA+XfQNZ069HYL2q07IbjqCOnSjC
WmzBp8JH7B0N03OmNdpboj/njVL9u6zggBK9vDe9qDi1DtQAsjHEPx4mtLWP/Xil2PzfvKMFGrQw
kJZHAsQQOteGAjiXPIbFmX3kWhSTKZfMBKRfj1UE+DKojNhCopAe/wAWeW4EscAuz7IpxbE22u9J
Q8wIKVe8QT878Bcv+/JIJjnMKc9+jx2i+VYdRbPTr4fD/DAKdD6ow2gUEv+woa9c4B0j3mCaN8vu
743lhNG2TOjVRlaS4y3mDZY3/PVW/3wOOtNmcoL8kLEAm9Zpkvpba+jflpcly3PLGyQi5yMtH+GP
N0wwVGwRM74tOKrc7vkhNHxvp1/7FE5PQUj6RI8og8BRo167qG/BWLDIp3eXn5ZHv3eR1jJRDRrm
Srzi9/PL4f/jud+7v19n0OYh0f6f75wGZPbSH2yZ2vMDhr9/xWVfA/tHxHwdnDj5BY3LyDz5ZoWK
uQ9tY91YGYIMXHl973qUDl+WF2jmV0+vi+PgDEV99mbW1fK+DsZNyFjzn1hoV8u/LI9k6NZbETcY
lGcw1ozCWjbuPx/VnlvvRyc//n675RW/3jMfKPyZM//rN/shru3m9Av2MC/1l38g3EeD8t+a66h4
8Wh+HkmvoILb2enWm81b6WzMYl600gMjPS4/c7icbr9/1jTZdfNFtVxJA9z+07Lp5kemjSy6nKKQ
UKd+OEGWHk465XmKeuz+3izPZeHEyhBIbZw0frFq0iwnHosvsqC9ls3oVME2SCpIP5OrXr24Q+qE
XiC1aCCjc4HDiq4pxKyfVDvHLkAHRZT7Zv6qmzl7w7NQbLl3zcXHSrt5H2cIu/0OoXpZfs+i8FUq
9WwklGD7YTvSyl9ROtdWxK8hOxj3TND0s2uxxJeJBBKCuoDW4Wsa6Q+ZjktAH5Pvrsd6h0b4q53z
B7Nm7ixyTWsqf3dH49gpCJPKD4N9bRhXk9ON7ECEekGJ+sga3vTSemj0OLgEZkAE41xsjvwLwU7h
yeEDrsgdGeuv1OLoldMYXSEASwqfX4Y39EvMUXUzEjRE9X8sTaqbzRaKISGdzLSPvm1cfdOsVkZ7
HeJcgyxOIowdPwjHO+PX8tdU67qmpEdKyJlVt+9mWj1SMdu3/qsUgcSS4X4rrHf4OfY6b7xjHSTf
GK03NAH5PgEgQc1Fr1WO3yYslJqZ8XNDXndHz10FhfWq984XTexFncXrwWm+EdWAB8xzNBAF9Av8
OpnW2UgHJ9RZLHAbJ5pnFVoABqM2wZfui21LDega+NHnMpoJOWBDV1IfjsCDn2I6N13G2tL3HyN8
NutgZCqvTHIxCqdYQw9NzXZNN4eCjOvqu54Cqtlow6xHmVi6wXzpUgDs4IelwZGrWYmdfL07agG2
f/oK+D3ClP65Jz9yfGoeyywjY4pfgB+qO/8pam6KDMRtniVr08OqRlx6tmmMdceaNq1dIFUqoBFo
0xw0yO5AbLMayrKlY0VVUtejq1cZL2ND1o9vN0CSpuSZEtWV704S4BihKI5YVzkRR6/ywJ9aZMIW
tnrj6vwpsUpN1EnjmgY3E/yjSdAnFgsdNKxJD8MgubiLyq3diq8sIGouWV1WEIdkvGF+mG+oy6+G
nd8U72NjKGrS0deowOiFJnqDQtLfTpYDuyiTz6Njffch4VjYyhJNrcl48FdtBSLd17ORJkrm76vB
PJiIvNYC5c5OaGWyww88vOppq+8GTSMdpS/1vQqV2FRl3h3iYCBlKWzM+zAWqJKEOk8eQBMX4uBM
06+f6KrvpnnZsDwVJHDM214+C/Ds3IUsXIzl9EGgLZzyqXGODub4dWxSLpgC3cHRMzh3PDIlHXRf
7OgrIui0/PuAuvjosUhc5aXiAjUih+LBbGvJTX3j8w0A66sn01bTSxgWm7yK8bWNsF2o4Uw7ooVI
jcG3djBoo1GZqLv7MIzxrSviV24UAF/mTTMQnVeLlzi/RD7vFJfG99I1wG7BS707JvHMBCFzK5x+
pFHUnvSoh4BpwBzqs51R+DpjVYof1Jnmy4QYzyB0TqFpXHIas25ndedysugREIJB/M2z0RjO8yCj
3ZhO3aNo9RfAwt9CkXn8EzSjYTTUg20Ca+6F7I+uTIw5ngyxTS6HjcyqArpUtc9hwRE8SeEwJ38E
4fcXyszJLqaMSN1viJgumv3Fid+yInaZ/ffVFpwLZ0F/R+jRrPQOjyfGSaZOBdPCVFxLsmmvlj7i
zteRKw7oGna2NtpcybEFlthOKfs76yVQxpTmU9l1dJeAXmwpV9WrXHs3hs6GS+BeBnRXByzq0SbL
wmGDUwK+S9TManWiYNCH/xhT/QVlRfiChZX0liZ7tfvzONXeiwUkMbSS90yO/cX3xuIaa/J5Ud2U
FVXJKBenYKoOnc2f/8/KYjlbKf7F5OCiunIMCzeHtIX+p9Vi6vTYixyDEGTpJoe+o+ndZL62QjP4
6iJafBmyGl7QNO6sWdwx2E30Nx9B/ze3By5kBlQhLSloBBqz9Pkv+DjPDxvgM+QwZxpyJ7/VH4Df
Q7Ltw2jDjewD8Hw+CwKKnZd34c30SMDTM7nWirxb16WRoYwLwvMsNhWdzB46N7g3NJePLFfFbVaB
LtWo/3zglhztPw6c6wgxgw4N00T1/q+fGjdDasT5wIHzGnubWtI9BljJpDEhe8d8uLfIW94MnTx2
UJP3LJuSj8k4SDP5GvXjxcfb/2XYFtINv9q6eMsp5lD8AbHsxhY2sYopMNWYR5KUMPQRH3H6m8//
b+YGjrqn4yJwPZuvsQjO/3LUxxokTC/tnKGO7ELN1AAUNTVfwsKfjaD6iCpDYcCru92UOp+IQGV4
MK8xKbzbXM/NLdp+QLpfCWCDr2q7n7y5AkJw1wdX3mM8FMV+KKAW1Flo7ZvYvJlN2v7KSf5fC9jf
WMAc2Jt/+bn/zQG2zpX68Q1fbNv81QT267/99oA5jHWSC58AZ92d87D7H3Xzf/+P5hj/5WB/F8L4
b4MYUe3/8IDp/8WUBsgjJz0cec78v3rAPM4lOtOWBbIT59T/xAPGKPTnyOQYBieoTpPHsYT4MyKc
Ydn2wMF3hwoMDUVBpKFBeTEjIJ/U1D2Ess2nRvuZVMazK5DxFPnUbFXLfTuJbTrVbmquIq2GcuSq
9yI3HxBB3t3OTQAEFP65K38ObXohS5JcCM2+4dClrUsXcW7GOHFHLEFrQvkLPHY7n3kZic1EExOA
bFNcVtNr5DERo+13kyHGSU+L1oXhgMpKXh1Pf0oZ8VYi6K+mVmUr51FsLaQVmzmhQJbOsAokH7Ja
aMI735BfYqno/cxayuHVd6d4rUfmkzc+o3e9V71Fa1vdKf/+DCv7Zlvx17b3Hmo7pEfjX4ZGnRKi
0xM5IRlvsmkFJpKwn676NIXFPfTz584vP+qUMpMYmEo2WKZ9B8Bb+Mh64GdX8eFtq/iU5tHPPGiM
1ZBzmB1bf7IL61xh7dcVx4lsv5r+QvXJzDFohTvmm3vfr7co72+NV20BhMLgN2+d9//YO5PltpVt
234RTqBIIIEua5EUJVml1UHIkoW6TNRffwfofWPbsp/1zmu/hhkkJQskikTmWnOOGT+lnb8NjN6E
BKP0VZC/WWTc1XQDI53dhvE3Xlj8l9iHstQxnwswHVB+T9YQIi7NhImw43BURbJzhaDoj4RDp42H
CoAQeD1Od+TkruZW/BA66B5090IMzrPPPN6v+X9Rh7CFmvqSAOFDRLjpMvRNaJbnM0VTpJVNzwba
HRLlyk0S4oJOhoDenEOIUSJuJgkmmTnobv7DsaAnfz7aTHbeRPkYjOyHMrWI1xvcR/QQ+Oxj9JtB
kd6oAKZ1NXRLVhURfALo/zmx4mQ49FRXlaCQG6n+RGmK6euUr1tKqSurdDjwU3CfKPJZfYkE3Cvy
dwXtdp3G+a6IiAOQnDr82zaushetVMayKeRj3bjdwUuDVz+F0t3UVPokhqWIgE9ylRRoK7pGsy4c
hW+YxSitG+gKhhyvtc54NetXfB7aF1P5K5p84SJoSV60wlXlOf7S9vdi0pNNLSVEqWHfu8RKWIrP
2tvyovPlRUgmyfli8T2P2XXYrafKEMR6vAPM0lfGaN1kHddMrXt31RA8RlN6SiKOr8EO0u2bLoJE
bhr4wsie2rC6S7Hxoymiqtq45SaIRbgc6fFdmOkrHoNlWeZArXLzC4SSehF80fu2oeYmSSnE8+BW
KR1s77vPQjPKvpQkPQL93wK+end8B/ebOV94FXlzIUKAzLZPw5i8D14CNdFkr9Rm8WiTIpQW5Kol
XAn6I3fIPecodXGDpoWoj6LnFJFdgdQ241gFOevuqQ+eDGTJq6YAsaFTbl3Wqn7qYwcQ3kUWEPrc
EZqx1LjoKIbCPcmO9KeRAwD88sBOdWWyCwwK/cm3pAo2iUvifcW+bvkUuhG8i9pAyboRU3QXTcOG
Bf+1y/R/iTnRWtRdCQwMDhhV9ItK0NANM//AnDtZpyE/Z0bxzTLwJDE2MoOv/Ke8RoHecgilkHdm
bSGDF+2an7DQoqe9iCo0ranDeGpRM8L039MBIo/Sk+pJ0n+jN4GglrF2G6rx6DJ6Jo6Ml315jbiK
A4vcZFNlPa2oJPtG9oLAuFRdZCUDy4yEWxaIJE1FHT+o9AXgZ1gJobOpU+MLFE2y5gNWoaSDlyyP
e9a60JeZ8c3XbDtL0iN5GmIGy6KuX8zCeyf2IllqKl2psKKAUgEvpArBckE7uKAxySYh/jCcgBmR
AWpVfCEvfFCK4YgoJHM59tYx6mcjRUswEkBi2pWN2NRxlHMzSC7pzqHnyVzW+Qc9ovrkRdatJpr1
0ABEcCeWz1Q/V3qcvFuEeaMbzotNF9r4oDiCnbDJbQuclsZKLhfULO711t4VKJqWhr2ogAjX8MyY
AC/0jEAKTxYMb1lvLyQMuiDUiQ31GwFfpVt3BsvTLnEL9O7etWGZG2FdaRmHQvPzo1n6r4kpocYb
Cb3v+K3N01ur52gl9lPf9MRLSDSNBaFHkHvLb2Wi852VfYfVGouVFXLppS6ieDNYni1s81gSKPNm
nB1pgdd8kWl4q9ft29AO97WTmgu3aRgsnOBaJm/ns3zwdk1CzS6uu0XjbHsBGy1TRGmVsriC6LJx
MwTaCZ0AxLOk+J1vWPhQ4HaTMbUsNMo+HbEzOG2sWcMVfbM6MIBj8yLb/D0E8RhP7VeSAytqCekb
goZomVmNtwzMbEtvHfcNHCgfE8zShYWzSPWQKalXHQblU/W3txWj/ei3FFGiceGbzmnqkTn0IKdi
nRHYp6NdhZgRSWpicsR9atK/607z4E60vzBM3WD8hlqcV1+jdpILPBLsfNIX0MXQIZQO1/LUgUHV
BZoV5fG9cpf5RZy96H3yWJc64rB8EQ3cJ+Ekljq9FhHGrHqG58aHf4hdKFg6wQuNcfI9yqPd40wt
iFOrgVT65Ewu6gFEVe8w2HhU0Tzgx0vZNPnGUPkOphv1i14ttTRgkAoMUilKBp9eaneqY7FeuwEr
9ta86VosgnhXN3iERxhFKCE7xZ1Yx+G8TFm/49/CUTot/I4v0beEwsZhH2xHIRepcbIQkwNMA03K
KgisIrdDLh5rUTDjSOfZ1wwPHjT6uNHMHAq0u2lsnhCbJvuhoMALsGhRE+Gj40mNDD3ceC13ytC6
tBvSrZOYaQOAl1ugTApB5aWFVpnRLdVXYaXjGsRRRSLbaZ66RKWJY01pC9a3J7pET+czx7Ng3lH8
xOwLSw490FqiH1+03OI2IncSABhUHmtNXfWd/xjF2S4VdrUITp60Ek4keKEUaJrVgCjfnPoQ+ixc
lVAHkmSgbigApNZR/t3tDbrONiSTSvdfGpCC664L16g0sNVTwZEPWcFUKdGYZjnJhhzYhSwoATsl
KO/GEF/Y5chQHBxnjTn881CNsJFq2nS4S+qcKdPaAZC9twy1dZsSlTX96rByuEvMjQaVnSfH/b6m
Brfui/QRK+kq1NT815CQypdAkoDlliXudMBc2EAVDz9e63MAd94hqDZLsjFDNPdxDKq9tfRb120V
nCZL7amgIeeURDQH8TpqjdmZWrd7u6X1X0Zxuz+/PD+08w+IqAwU0h3xrTdgKUlNqr0zR1E4Yz/R
vzPDQ5K5V5TjkXPOfQDPramexYYDg5uWhFmDuGk2jtubu0lG60GJk5GFOH8jx8a54ocrIarYWMZJ
6+GfzLdzACBSg/mz5OzH/UDchV176aY6/6CaewrN3F0wqgBdYWME4I/WEThEjmcQcCVRLYgguFGK
R4CQn2BA6evcpDvuQM45Sqc5li2N3xr5AJN2FRz9Jj1qhQnoO0TB5ZJWs/eEtQavPewclAx1noO/
+e4MuX+rJtDQiNdecZN3xxBf53G6SUPnVFbgKK3Utfds5d4Jn0s3cPaWb9Ot6lJ0czHVvJoTxp17
/U3nawYp1DxFVswUx0nfz68QfybM+DFQIFG4hRve7+NZF3B+BnfIzmVwkI4sD3ERtagx5FcwVu2K
chYW/NZ5krqDEBvF8J5EUnSmukU6+7+vzQEumpOHb1lDVJEOwC5b/HgqEuLIZMLc0Wc7Wl3SUT4n
GeHtPuDljFZMc2hRIf3aFpl5pLSKgyQW5Jrb+fL8yuwjllNeAGlmANaKmiLFbjI/kLL9z7OuLx+s
yPc3cB/kmoVKRBsT7wq1CGNt9mhfQUx0s+WTtaFkEpDMRhfHD+WC/rdYIBY5nfls/2LTzs9olmHC
aDRrcUapnX8FnRWCimlvOLFYn9+xZjeNk4NlkzWWnBZvDqFXl/5s1kF9dSgHvf6a1KjPXTohp96f
jWpY8g79bPgZNWREE7PwSfS3VFi0U5PZh7w34fFafXqoZGtQn6RTjQQ/2J5f2hMZyFlYrmXP3Kzs
dfMujWLy06aZztmlUCdmm1IKE4AestU/l1OwlYNMbhLbxC+UDF+zVmYP9GTsdTqbn5Kc+DOdxrw1
G6MICbz7qb5w/aPu9Us4xW91RGoBDqwM8kB0SkrWB1ZG6mnmJIq63QEwzLemT/o1hGfSB1ZW7t61
NbMaC4NH1EHxxuv539cx5+0LAyWB4+rS0j8gY7xRmKPXlO1OyeHenqpTLZlMshC0ouSNyb6pUGm2
NK58Y9r+/bv/zr5g09IxoO/DuiYV5ddKIJN/BGio/HbpyDpxXjCq1rsb0tHA9j7CuNB3eqiC/1/7
+p6TjT5+UvsyDH0+uf7PoTcb3LrR28vPha9//s//pt7o/9Etw2UUwzpwBhz9U/dy5X+ohDkwTPB+
6WeK0f/WvSyDzBsudJdarANS06Ek9k/mjSn+gwfaAWADF8kxHe+/Yh/9Vlf2HMsWljBsG+gMRfEP
FxKtaH2C5dDu7ARgeZXVoMbiIj6osrpqKCevwDuE2yjTEno3OtpgquMgSxN8OteinMKD2bYnbXaZ
ogXql8AgcwLnmNamSK+8NlcXjdFdktji7mo9r9AEfdpUYF/83FOg0yRcCopE9lDVc1g5/3pBVFUw
ed00NFudQ7VUKFGxPCBc96HO5abZLafKXLSefJOFlq5+Otb/FwPRj417jLS6FIJD8mHjiFk6w0Bd
s62Ju5oF0VVqMWsew3VqGiQ0+MFV6ZQarBTSVC387v8P2+eweRaQLNcRH7sZoCJQlQjRbDNXXVuC
cBqjNyiD57jWZKAxOF/AbVvpUaaQ5AIH+WT7FGB/2/lws3QaKZyW9sfMpKHDo0rWZbO1beAYLMS+
BHVOa3i0jYUuQndhWQ3UbTd6xSJJz3ok6YTACJf5TmYpABC19sku+fMnYsk4X1xEs3zo7zRMon2r
bBrSWgXN7HgI17khquMnX/xDvZgDb5tcLtJ1BYZMV37YjApc6NOV32I4NdBzuQXlRmILHkq/XyZO
E+zxS/qnSbEwMDs0vFD1rmVNlzGVlXksLRFu02GWXUfC/e/uEOePBj9MR6FvckrORfOfO1w2Qmkr
NJp2q6o36bMEc7TwlRitxTj6RHCQwuj4cfnJmfD7brdN0/SY34DVMhi1ft2oH7KMcq2i3YIItlF5
oOAvda9Y/323/2mvm7DIPJphHplU889/aiPprjJjI0n4agEF0Mnla2DXpExrGdUn59GH++x5L/68
qQ8H2BEYbBFEtVt3pEbVpt0KJQRxwUm5sCSV4ZGyZRSOl3//ghZpZh8uKHsm5Tk2yDswkR8HZPJC
WYn0XNCmhP8cak2+8zIdXb3MNlNpCuZ64FzG9rIs+7tGing9Vh1RTMJblJokJTO1rXUfa1utd8wd
tj2fz21uzs1ct0VWPg7JsbIHjO7IwsFUR+91YJHD55uX/kghGS3xu6JWjWT+mrxbcgHJNF4YJJEe
oZcEzY3Ras+isqPdJ9983qE/tTjnHW7pglQHlpTS/O20dYm9NouGCzc1G6TrQ3RjNblFeiLfSgu7
m0bH+d132lp23p0ijwyL8XhNeowEqIRQ1clvU+zM+E6Qh7TSWJRu0a+sMVarIKIU2HGymF2nL1RN
mmYKMN6V046AIdJKqR1PpnW0TRFfDuo1ynJtGbi9vvOfqDbECzNuj8TgPv79KxvG7/cuvjP3rnmw
gv93vj3/dD7HxH2DrkdkwOodL0Q7MYuPvw8F01bV308xkU5T62IzsO1hR6As5R/7ffTUSW+iTTnF
2jEo3nIiN4+6/tUEcb6qS+Nr6AOyjiyMxB5aDqe1i6XVOBtkbPLOQ1/u6d8QK4X32dCwupbcJ7Wq
pTDOaIYlY1wKH6S93qAw9xQqeY2fiTi7GTBKekWJF+poJPRK8rFauJa8NBuSOnJ7KYZDPAUe4C1J
Ql1f7fu2uwlKErK6QzJQHimyNloV4pYGMabC9LaObXvnOfBwnRzWTuf6tBr3KQShZY1neIONzSK2
AR1FK6IHyvouDl+3oYzkBvdWHNFN6q5qTChpxNTbHftX/Bslnfp8XBtBlbHv0Dcle9O9BljiZNqu
K9s7odvokrXmikyaQ6KIExnK+ypiPTsKyksFljhQTCh7pyZZjHZt0gSCY1RID8T2a1jbr4Wsr22A
cAWdkayyn9E63IlJPMksxPDnDRcZYVn0VSxn0aDWp2Te3juBSyioTYp4kVHFY7yCFAWTIw3HT86q
3wcumHPMWhmKEQr8xhFEDme3ds911IpmU2bD1u0wqhjRAI0HFBhF3qWPrvST8f+PW7W56wLRlPON
4NeR2as5O9BscdvVH5TV37RF+t7SPBwm7b4WyWPiOU+fXD0fFoEMGO4cCykNz5g5gB9btirwgMKn
LXMv0TWLPMkY2+LbevbN1S+27Ka1px/0Bi1daU/Xf9/47xeua7vmPD33PN2yPuoxgtbu4r4r+Lqy
eCprcxOPpnYB6Y2wt4aqRbOT2pvWU7r4+3YN67dRkg0jo2Cea0Es/UiJzHRfoxbBfhatPGGQ6NZW
lnUYo8bhgjrES8aaYWl3EPXTcDopBk/Sm9IXp3uI7db47NP8ftfn0yCnAcUoDbr4H446vbzJcEpP
bUHa0ZSYh42gJPckgPySuWjZ0l4ZJyh9HYtTZP++D/7JjdeYJ+8KEsC3NlXWv+8h80+HhvmwgYfE
tgxDfJiJEKpN4wot2tZEhwCrVFuXLOUR6nYPRMa/d6qHpVkV/oIldsB9L30kWxZdn6+DuTO+JsD5
FjtqfAiVtXGRtAYWPQezKscVvEdwZ8TmZQM97MRUpNsOZPg0fnZZzc1y4Q9rBOP+J7v5PK359dYI
5hb9AytCDCK/ITgDwgY0P7TUVoKp2uarJmhPhvSzdd613JRpCC27OKpIC8F+TdJuspuUqJAGzxd+
xmpN6c6LOTF1cRDhgjJc4R5oVo6nwHZm+E97cgJ1m35PEvjWRSvcO3JcSG1xwgkAG0Lm2jt6lKh3
dsEXDsRFYHFbHdJ0B+8eQgKk7L8fRfFBpnW+uFkZw0+i1MJwNv/8pzujb9ReNuLB2XaJIosk3IVE
sMlQG3e0fI8odZc4fMRF2OOUbGFUL4rwPY60lR0y4e9aUlyZntNe8gdnxQKwX7BvcAR3o7ns4+Ip
G6qW9GcWsw29wCb9Bkr8nvgAF+C1oXAlzvMfjGpZSVfNtKkq2ibUIqdL9m7QB+vSJ/UJzdzLpDIa
P4QkLVNfESKmq9u+cN7+vjfOs77fToCf9saH66xv0l4Exai2QWskS9Db+I4nEHEFoX2rkgbumnEB
Ux4Cfcfo4rl/aS6ltO+7uLn6+2f5CF/958i4sxiNaEtgur8eGRfrYz/aYDi8THY03dzxIMzkEfvy
2iEs5xjZ0LrKCO9oHQQMCKlxlZFNeSW98sITIM/54Ee/0NmlM4dd5eNBenNjecL7gPvcwrJVLeGi
f7PhKtEdLl4ao4X3EJDg6iOihFcn7vizd7XbxngyfIL4EGkitoQ8lbnRe5oTR+iD6m1IKdnYmfOU
lTaqd49GijX5wxYFBvN3/SIEbMwUBqGyrbvIDb12BiQ8kj/0gtvpHiYn9/aS2MCmemwbtbSqMDpG
lbUUdfDmGnH6iUzu9+UNdSJkKwBZbUenpPHrrp1XBokfM5y6InkJ/AZZ4qTDHJmY0//9KP5hkER/
iQWHhTJ/VZ9v5z9dXooQeqQENHnKIH8HarrMZLlj6Lx2e0Jf8DIvILKHS5GLu79v+A9TXr4jei3T
E9QxqZT/uuXKR/MhfZvhOQff3sX08lxw9UmjXk2AzIuJBBtpts3CgZVGQiPYHaABTKeY14NEQqst
3Tdht9D4MWMvQS3FJNtufIcYs79/1D9MaWCTmw7KMCYXLGx//aRNEFXk7+gKoTbYhb46FCp+AQ9+
PWj2EpHku5qxbX/f5nnS8uFKp+JneijkKM05H++oXqepARG02hpde6I/umLsXyGIwZ8nSXDxm6Xp
qHKjedaOKsMXqKgXpkKlQqgoZu1CXA9YiVdY17tN7TPRnKLxLjJoXmifTYF+X69xIG1unUj6pPhN
MRe1TWeHHWNS7xaAwUuJLSOROEX1JFraYfz+9z3zxzOWJRJKP8ptVPp+PRqOFxNp1A5qa+XYLM1L
IdiqmTsnBmdwa5y/eAaGdKV9dsL+viJ3HTos9MDnAyLcD+NdrIygMESptijrH/tR3BiS1SHdHiAW
Q01uGNzJgPVnMoQAAQOwprGtVmGnsQ73g2zpZsqBmd1tSEjcT5NTfnKrNP40ahiSxaPOxewSJfzr
nunHlg6OSriiNPHCqNKxkGniTVKqS9aN38OI2XEn3I1jsl6T420pgnMQ1lrW4IIYxd6tkV3498Ml
/nS8mCFzpFjdEhL54VMB4fBNK9fRALYBJoiM8DQNaVqqJtCVpE+dVANxM44CfRN0+E+ZOF6UJkXE
Nnaz6zHb5qYd3VrD8L1FC4BBNgDMrMiiyw8e0aaHyg1PEyPNsfKqduX4NrEnTDRPOfcFLzYuG1j6
yOjo508lt4kcTwJjO0jo0PG6R1Vd5iUrhGigwnOhmuYlHewnaMzwJqxYPphV8Ia8fp10Rrg9e09T
g9uaVU/lsShXqmIO8Pcd9of9hZ7VgfyuS+bSHxXSoeZGo507pLEENrnzUbxuxdSt+xzYetHad1HY
3jha/R73nxax/zDXQporpKdLNPFACX89gej1Ue6vZYUyI5WAkVqxizQwQaYPCRSWm3HRk/HUdVm/
T33qm5ZVwfMdrf9+TcVayiYGYu5G/HZnKGdUVumKCizkeFUL/NhVgrs66vMCVaHxMrg5oosiP8bC
VJ+crsYfFpNsnGouixhJLf/DVU5GTBCjFam2jRzROwbQjN3iW1wGwTELILFHGiTZYAJ72QVYoarw
k6v4D6OMp1PyE3T2DGF7H4Y3Zkp544V2RdzPhGcNo66PDVMpQLiZucJf9Nk3Zin0h7Ukc0rd86Qn
XTR5Hy5RNxFFS0wa2ySA6lthnkV1jXM9ULTZRA0Y/Rw7oDFU3p1mu0TVtf4bWpzwIKH2boPB965h
5+SxHq7bbAR8MWO+kt4KrluzQTdTQeIuWuBoWGxXqbS0e5c4mnKsMQDrKjlqySCRxjXIRf3y1gzT
RzV241KqOn5pBm9jjQqFa5r1dBEI5eFqZ9mbD9F9DkRgHZVZsMPKaT0mQnzrHJKBaHPnXOkt6jlj
/kPC8F8SqW3jbmmYuv6Fao52JzBY+rK3H8jYjjGqtv6lH6XBokDCd23rXX0DqQBlZ2/d0Nio7huE
di4RzUPnPLrWAwEYQDSo69e9uYDGdidZQdwUva3N4mgE0VnOmtsNfe9LLEl5CoLxELbR9TSNxoPK
DYyMo+U9+SrOt5YsKBHhAL3KvfSBmUx7UcfBdBpM/WCXrbFvGu+ZRVBySWZ8fAShpSMxcPMHTFZ3
OkyKVdZP3gwmn2k1yCTGZngRhQ3MkCk5njgtAj6cQoMmnvU2juSrGZbTq54YNwjWvzZZpG1yU0SX
o2yjy3Zo3spR9UsUvAQfuFnRrrMymljvpd0+KnJWYE061asoqUekLNngIIBDa5Ai25lQ+h1puT02
WtxuYcvXx/NbMpzc5eSLbGXpMjpxZ49ODVb3PVa//fktwpjtfeOa2zMvFP5Pfyx00R3Pz87v+cmw
Ul3tb1F2EPtq2UdKj87x/Ozfhz4LADb11ORcmzw9hJvc9swiQjoxRpeBAA3ZB2O1JkK5OISDjkLL
m6GRlayfB6dg9TL5Dd7xmQM0P5uyLCX7zUSr3QUEbBf1dNUmC7OAAHd+h87feBWlsdhBp9oVtUNU
m29f//tQYaWOmKucZKaIaiJWBEk/i3M1Yr2VZinuh8SCmCezbd+QaNz0PmZCGGru3uuqh5EjsAml
DNapQRyMcIl8HnPjUQMVcFAhaxmNabJeltoXlFral6GobrpUNpcA5LRrTP3LyYsgkwyatbID7H7E
aVX7UCEOOL/MmOJfzinjrRou6k7LyDuWSX/NNKHux1RbkCHYXqtkJfX4YBKveFOlEHEQueJVLitg
M5VTbGLdiW8EaVM3FJg6oDkRiTmkhmPO7EISz6Lu4E9lvEQh7D2kI2SNEpfbuslN/8GJlbbMSaFk
bgVA1Rmmh1EYlDCCbrrMNX96gFW71xBC3GR6XT9kz+n8poBAcjG0ORdDKbeYgKr7ACPbrUPQOFDK
6r4a64qU5yCnRm7Fa6cgD31kSXzlqMiC+cMzpq49aw3oSyoCutYwR4pHqz6SRC83skqez0Ip6TbO
HiKYw/mN8rbxi1M3ZAG076be2ka4yvgu93ONcmEmcGFDO+g2cW4Zt3qW43zurtuiBOM18bW9zvfu
uzB38Fy4+KMTNoxTHPKC0ZeX8NOnw1DCXjbBX/QJ4dStf9N0XfscDOKpa/sDWk6Mi71pnQrFeVKY
7rDC7dFcqh6Vi1OGb8R7jgtTBDY1CL3aFIGdrTtEe6yom+x2ytobwkmcr1kM2VWh476A7qaesF7j
scnQPIm1VWoUjvO4I8yrcr+24b7CGfNM/3fYACRqdkoLkifbodE+v+9YzHLTspkA+DCsWm6h7h2h
jUuzNtF8A1UAIhQ/5GP0zECSPueWz68nt7FZ1Nc4L52HMN5gns4ehrZvbyw3ugzHh1JUxh0qveLK
zYb7ALz9vR1NySlutNfzK2jO4FIUqXWZX5irPtc4GtReb7jJoGR2/FsUXj5uYgGBIpzEIaUFOoNA
652Vtw2IaC/blaYx3nswV1cRrBH6bcV4jy4TGbvUvw39kKEYi9UtaSbGpSeiL7Xq1G0zPxgD9YOh
cM1lAEtrWXQ2Zefc6/d9btKjml/GoDZvo5xw1F5/JjW721YuiKPe8Z4Gi6jWFVitam8mnCNC7owg
ib6p7xzoftdpRK60vStIjpCsx+1VnSr7RFsuW+RD4m7dqqFN0dfVmgHPOdqaS6RxE4WrOXScaIpq
vDo/60ImMkVCOsmkAQ0ZLPp5g0quh6wMr5z0wauCYJN1tkdpLDAPegdKvjSp2MhKQpnVZmqywb3X
q7xpR7axPFjU15IyPEngC4fASMqDKDN9jdbJ2/akMLeJnW9o0aobM0LfbA1CHirIS4cMu+2lklOI
v5+bXSH4aRj3LPR9fTqdH0A7PRiJNxvk6wC2KbzLwDAvhO+/TFFzcMImW8fV90LrXh2fyKiUOhtf
gHgZddESQbJhRe2tQPStI9EEByz7wcompQckVLY3x2lXs4xY2AL2U+dtLat8i5LkS5L42B7ScRNM
0XcSjbZI7gAc92INq4BPwbyvG9S6kO4OsAvNV59QkFA9NhVibbN+iztYQfmWBcxyaMRX9MdfdG1M
V5S/bpjOr/IBSYpMzJkrAeKsYg6pEXvqts2jOTbXE/k9lEOuUhnMd106S75ASYKGUiaPrunvxGQT
+xhuBeGDg7lHHs2wpr3nXXQi9+dtaoaBZFs82QEqzlaSZYKtYTnoTbmkFTqjK4puDYm0xrVd7VkM
xXujmB7AKF9XTjdhwikvknq6sMb0piOHoGXJlJZQkWPiAWMyTa0cWGxEqFE34+kc8Ku0HOX4nRXn
TUkg9QoshVhmpaACmWH/zxVTVpuvVebMlfUEpkKHNrK8TxISM5zY/hILYmdbBSra6HxmBQQzrf1M
X6nIfXUNYtujKAsXU9rc5J7/BQxvtdKG0diqmJmJpmdzkVEue6pxVeFepXFLxsnUk3/skZyl8n1m
OURr5ESpDMNLNDkbm/j2lV6ToBJbxnNe6idKJSj23S0xZCs5sfb01PQW9qQwFp15gfAVMHZDU6XS
JkKzawTCo1bhItJjYFGEnFWlda2TjrZQdhovYRPiL3kyycUY4SSsO5tTNcnScm0msVpXYXVCEU/q
wmDUG1pVYKa0LsG9ZZ5sjXVEXpcRCAXTO4wOQ4KQ37UGZWrhWu9aDnLUtVEzJpN3ghh4o5MCtmzh
ES6IQV0LUwMTnjfBLvGxilD417HPVAFRKVoLwpemhTNdgk+fqWkh9gALyWdfHE0DouUEvcjO7T2V
wHeiN4ogh4jRZt/dOH63VAF0B+PBomVmgSMRl27GMRadenA667kySgQGMEfsL+Iq0mhGB0C0nL4f
VgOR3YvIxOTjljoCBhtJaUycu7spElWS3dCml50fbCbTeUHFQWJoRQ5u7eDlr9qO267hrIy4B+c4
NkcrBvkb68OTbWjaVvb9FaRI8HF0PlFX98DvuC/BjrzIzKgGKpGCvdWnC1W1rzk3wLgco5tmrK+6
eM7IiUK5yqtyOOA4Hg7nZ2q2MAReewGn6pJyjtj2cOwQ2VrFIZIsc6kz2rCiDqkrNKQg4cHLiSuv
dFmv8S7lq0KnZgy1ctVlQX1w26BGZQD1YFnYlODPb7axVR3KJjhaQ+/iD2phHGlo0PtSr1a6l1QH
k/XNzH0ozS0y90s5b7ASY/lDRp0ZA6EWeBiKAfbxUAiAb/O3CLMh31gyfqU1EB1gSEQHh7U7ynRF
pFndmQxXAVgrnRBVu4oF8r5Z9lFDU+8iQlySZGcGtbaGNfutC0qymYKkWmRdWxxA8pWHJKa54OXC
pouitYdwjsYpRnsb0mzPBrO/yJDo0wSaf4FF4N6tybK2HKWtXK/dAazDTNX7+tKSpiJrjwf6ghup
TKi7GhkOKosu6saeY+WyNF+mIf3/qnbzQ2RrjzXxMhs1vzq/xRL8GOUyXk81BktoFYcpC3MCRqZn
12ayZLUIyyhElevWcapF4U9kDcfzXq6UKlZQZXNgbjloW59rHvPnRexy4w/1lJiWOj0k8zOjhxNi
h80uydsnt/MLkBuk1pwfikk2mDmMhzwNMoYTmzyl+YewpBkqz097O15TppO7Kid2dkwS3EDzMy+c
gEeTeO73YqOE0e+istvKuhIFR6N6DEs1EA47v9RC4n44pdqlsOwJJQWrPBdJBOzpw/lhhI15GIrH
tAiyH2+7jXCBdsT1qp/KlMBuYSnWGj4CwBbqcF0l3wwWprBPYBNbbZcyjncnK8FgGUp1WUVbF38M
PTS9p+PJfQ3vXrtKG0vbGRzxRZlFyc5gBYf0XcjllGpQzXSX9B6Nh6FMFrGnY0nRQGd6boJgQ8l6
E4TfJ9fwwTniuk2TmlCC/CJ2Kn1j+zaLa/LaRyCMyz7BCCnoPWgVa9U00V/7VuuXRsPAOure22iC
YHXDYZ1Au+/7BuCKZ4TTUmnEnmPvAiJ1fjpFolAHLuIcbvX8rhdoLqy2mRt2fpcojxynrBGDQKFU
oY3ENOh6uDu/b4W5wUVxxiw7mAIRnMy/fn44//nzM7jkWAu9xP3x0x/b+fF4/q+FZuTLGYe3/PHm
+T+V54/7758ra+mszB5w07+fbTh/+PPv/Pgk9pg+2uYkf3ykf38x9ENnPQzisTC7iDn3/IETzd4p
e+A2HYC2OhtSzs/S2Zry78vzs/N7H34PKQdQyDa/P79/fuiD2py1s/yB82sZKHtTDSHRl7wFi3ta
11nxTTU5S2XXL/6HvfNYklvZrui/aI4X8GaggcqgvGlvJogm2Q2bSCDh8fVaoKSQFBooNNek4vG+
uLxkF0yeffZeeyUCGN9/f/mfH/MC1JVzzbf993/yTO+OdjA6G/jyR2lwFk/qhpYYgqAbJetzr2v2
BQ+lu6lmpwnzFuLiKIxoU42ev9KXXeC4oCYxx/2MGcCiMTacdSrc37yIyJLxcN7lKqFqrpw3xBmt
ezsZTVhE5XhxfSZxsHahEIgzqgmowYYhCGqN3oB8+CbFtLSIC9an/ox+v9E6tr2p/ouGufRGqxOV
kdWT8D44sSUbxYOcDMfsgZuArqzbPHvcvPhuxvaqHPMBwwq2zzEtNlESvUkU+5Xmzlqoz95n4N0B
k4RyrH9FIwDnaKq7LWkypv+ofSkyRrqOiGYGAQPubXpI1Ozu9MB5KlvMReVMgYMy7/NE43TQEwSP
owgAvrmzjPZcqILi+E6f1uDASUpGlLYCFbAGlsCpDDaqLxWUHqFI09W/0qehrx9SO4KjZFmcn+K7
Jce7mcmf1na2Qmi0HEzpd98b0S5pGTx8q930jX3MZvBTTsYWYcRhwWCHWITGgiKmOCFBuVdavzWk
9M/Cqj7G7tbp5WOU18NOxUARESODO5nmX32ZJZQ213+quHvW2nqCcDVU67QcT3GWfIks1ITy+GYX
W2Jnb+isUFtRU5Ymy+AUK7wJKWcjoxy0fWd+uyWw3KR/SbBvPcbkyFbUup41/CknqMsT3dbX0dLP
AcGNLaT2FLCWTDc6YZwNAEOD1/M1q/5IG+BOwwgcGg49D7lDv+OcQu3s9d7bBbECq5zrS0eGXBuk
hM1G5chaRn7VNBXvm2j+xuOYXylCkUdbAVTvxxQfWT88WBjPUgEluICF59kd6Z6s47Rj1/JCk87e
6W39QPXLHunpVeOPcHKQPlZVRLYdKMC4neHyhtLLon0DO5Ppll5QUuS72DP7WwpZuOPIV2qs5auO
gqRy9NSmZ72JIb1mo0hZPSonszsSmNgq1AH+j/SZgWbapayJVkTPm1PUw5/OA04mnA2wGpxc5b70
oHQhQIMuLbC46PTSCRrbMNSvU9o/D8Itq3OZVryJRMU5OEeyjfB3z0tZnT0nH15G4qqYrXRjZUqd
W/ShxseZZQtfrSsnxp0++O+jURVH/1cuO3WrKSCPVLaeHfMK5JBH/qile+iKVx1C5Lp3DB79CYhO
mihE6DpNsMP7GmyS3P4cCiK5jU0AKUk573cscBkraFtK36wRc2lKI/omkwxOieSQquKSGCpsXE0r
GtSPtKLsicaneSKtKqvu7pigzxJ+E5BA2aHrQEnrDfVQaeFvp5KkZ+Gb18JkLZzr9ELErgvPSfJg
LvSvxQNWUVqUafx0mOtQ9Iv5B4r7lybTD01WP9Td2MfOmMEgtbG7Ey52LTGDI3ACwW3Evx+Mrbml
yfR3kkbhWNL9x5FbbpI08C7JQAK6sNJ6VZfYOR3FThrd74zPyd9UGLZ5ddpRaKtx2isp513WpgCE
zeFPCvTwgScgRpi+o2SoHjuAv1lNeUJPrGsW7kFjmjNwfJ8Es3vs1jSE9hzALN18tcELhIJcy0Ea
HZT7WQv2U09JbJfRIhFkkKdG60/kXGR1bbKFkts71qIEZ3dwc8ElkRb1YQ5nM0XV1d+7aLDq4VCP
BkQmxRAX9IJMGnRwa8KWyUH5Ui8fwzpLKIXzytY7tl5g77RanZulX/XfPkyeja0V/ER1womKJcRW
D+gTZN5ES91RGnSWJTYVKtLWHutAjxUg4iApcGfIu1ODcf7EQAkx2Wd/IeII4oJF5Q53PeRnTpPm
zlHxIYCZCjRF4EfQaD+gs3lL2/XenUpo9ml9gKivVmP5ZRtER6Hdp6zJE3Pz2lAqFxaYsJC2aOpI
/CSk9izG5srTWgOkj0Q07G29+5pK8Nte1PN7ibUGG3fLe8Xc8k+3fpVW26ojOu8vqW/da4tTauUS
jlYaumnc/B5E/9vUx6X0g7eGDp5VjaXBOXH6llQsTq61mxagOyoCoHGtOuNy3vWcYO8GufCMWQZ+
A1ek2UFI4B30TjWUHQIpeJvb7JJELDXigdJbdjkalxtBD9HJfYzqFeK8UtNzA0wPIAQNlaybPxAb
nTWHW7w7ZkmnxGyyzQnUqcx3gYKEB8GbXQp3ZsDvafF4vNX8+KbkxjF1CKtOj1ekobK1yA16aLIX
JG/CR0HYldYtmP0AZ61XIKmn9AZUw3WIJfWMmCy2sJiZsfxiondQW3taN96T5tROUCHM1r/lnADj
QlMPyqp+pzmc9MDu88uYN+/50kk8Ib6EsutDB9Vsyzk53qQSY5yaKj+sc+OS2Ewhkvj7IIf85LFM
B85lGxvaIudwUP2xT0ZzO6HUrx3czzeAK9vG6h8N+Pkgd6EoUmSLrgRHfDt9EOkQjz0LpE0GtWDt
leBfJZJXKGnEBPwdnkc84oc+zv8MRlytLQOcIvcEC57C+kWxprmzB8jCFlrX3lBztG29pcy6UQd0
GZoYlsBxoyiRbwFnamKecUWNvzQnsE51mwXnMQjisMBTiRsL6Lo9BpKKBK+9IgXolG1QvUPa/F7b
zLDRZN6MAErpSutkdn8gqQt+hvXqPnayJepLSffKcalSJ7ml7lb02CtLPFVFvCmy2LzjUSif8Mbn
oV+27cboPtQCSneyDERnkn5wu9XPLbnwEz6TchVEP2afife06+uTXi10xeWXOOPATLpmfrR6OR6S
Ao2h9uJwoHHyR0uLk1+1WxWMm752vHcxwefHBIhK4jGrTnK8+bCoiDe0zARISU6UZXvTrKn7M4b5
ZvFjXjmZLQ5FyRFy4jfaBVpBl3Xy6Yz9oaAE46Fyk/jKzvTajpV4Tgs6md0eNKdf/LQOEFSrU3Fo
C/0nb28ZJv5zPfxCkGgueUZMqy2wViZlQH6a3LjTQQ3J0vGgG03H3aUT39AI92YsswYcMDuBqYfd
FsfOCao4z8iBJQnDSwkXdP8X7BNxTHG4cI+6+Tv1u60z9TA+Cjiudhox4Ebtp2nJq7vg0h0DuTAS
7XhwmpkqjjIcU8JK+TSHWpW49z5zdvZE3RZL233fDo+O7bRX6K86bxCjDys5matY8HaN4Lvg3Ut2
hGWDc1Fzhh3Kd2UCpDURL3FVBntRmb+8VrcOQWZdRmuJy1KV7g6d2tFw1B8L9k0Af0gid759pj3n
m2gdgqjnDds8m+HelcOu0KV7aJO0DOMCTujcuR3sCUDXUTQV6AmwNy0ZwtBKVuxRslvPU9dIDYcO
Kseh+B3uKMRGOzQpktlorMAwmkxbN7WttT403X4mdX/AynOYk8LcFD74RIiLt0G5oYVUtXGkXh1U
7kwrek9ek9pwThaJhZUwF2DEKIKw9FWxHhuwwkYhto2LpCxxt+wql6IeFlVAsPE73gLk8ZVZN9MG
Biw8j4ZeSn/E+uH2CB998kiR50rHVt04wbdhR/2ht1CGG8tZtRPFWvGQVRuTKXtd2SmnBZ/XqC5s
bWva3cXItSkUHcCbZf6kUoP3W2bCMhid9NNEYj3YfvAZD1F/Uc7WSLLkHo+ERYoOfBKLdsHhgiJt
6JucbjQFYgSztjXW5RkuLMZpBr+syTHkOmpnpekOEyaOc3c8RDmIpbqh732A8LwZ8nuW1d5V1e4a
88n4ojfAT5T2ZoxsZTz1kIEADjVr/D1xVjyXksETce3sZ9G8BatMW49tRXtlv0XSibZaGmmf7vAn
8kr3zch+V5OItoEzTmfb7/2DKmmVwMLMSz1PLklJAsawyxdIx82FLnnjsR+eq9wkAIEt4ZJkfn4V
QHDXSPlUJ4v+QSSQ8r0idS99cXV8ZrnYxzXtixjEm2jaBzjB0c9UKO+qgXQxegfzqmvhGvU1rt8K
eaF3iLx7YiZNtHw0Nj2PyoPewrExuAb6A2uvs5ioXFIy36t5fq6Slg63aZ4elQ0RfAYD3XdU/daO
/V43s//w9wPZbp/l5ncl6VBp9MLDhLrA6ZqJMFA8Pc9RNl54H/SPdq8fEzOhH8AxUa17NjQA7cDO
Bc2F8i3BXKCpDW4gfqxW+SAtgM409A1Iwx079rmw1rLA++xXg3/gxFChykUKMsmmc8IA7+LWLq1p
67l6SZuEyM5W0mzb3J9p0u3VNjV1iG46mqeu9axzHNbNtZPsjCkaHnJ8IwNLyhqA2Zns6HikrAUy
VTV8pzXUMmuc7e1fVrbDwCrTtNn0SU2sVoBg7hIzDg04OYNxyou4eippsatxSxFaOk+UUkB2pQXO
qaIVRY9LX20SrFstis+pXwJlolAgYcGAAjpBIKreWb7zFLFBgY1UK29c4uI3S9IUwH4kC82C0oqy
y9SaSmv7bDi/8KJqB4dSsx142SN+A3X6+6GpIVhXIz8YwMHiQUxy62K8ee65449Z33SkCPSeuh3/
o4zib7qf/XthWVgly+qAmUqupsgaODKW1XbOqcQFEtUB2zXZHINeOYg2hk4raqgLc1fvnWpIkf9R
7qaJQi4tWXb88GIcJ2yzqNlRcFJt69R/n5v5UnRUMUEEUafRSyuWIuU7wVgAz0mQbhPN+DVRBr2Z
pmI4tszEu8yggDpzxYM5d+pKq/B4iyJ5okDD3EzCckLA9N6uHHLYUC74IaNO3qYGFpzVFs3Wohh8
HfkZR6GMlu4KReLmxF+B+VN7vfUWyAFfn1t8SI186GiP2Qe6egX7dl0PtntgsHZ5ehP4GxKrxjJg
qTARw7MwMnUB4zU7It11S1GFz3OU4mUPdWCXt326J2P/XC6M4igwrfXgAfhxWt8N07ztDlkOqq0N
9PranXThffsd3IqkjpyN6UzPtku/Qwc819cbzAoLtU2UIB+rtmXu8PEJdBjesNq0kFLg8bKunf+4
Ni5cyXKc6bGSvOOmeie1ds1+AuM7YZA2BiEbZXSIzrWHZZ2pKG9zTDmY8NC1oFejV0ByUl25yVPj
q462jWFy0tdY+7VVsKMSEThfIPcVJScYDQDCVPhMd0U073ta2DYAT8sVzVODH7P9rHauLe2fQT+Q
HwEvSKtjlFp3zTD6Y1Rre6kX27xAuDJpiBVu1F2U0D5GMf6OTbQQ0cXdupzhElezbRykNt3m3gsu
lZarsyFb+qlxZrDQZIlaG0ZYWma65X2/3LrlOh+FCq3xPaMnasi8Y91CSffseqPcuuZV78UrO8iq
vcVxKp2GrRzKcd9aJOTdyMRyiSTDWQJ/HW18rWSbK2Tmr/Isea+7pVAXjZ8hFT9PNTHKjf61gBFM
CQoV0rQqU3ASGkaDdxyyycYrEb9MJ2j3WgA2vJUlvV1qoaTwjjpKp/2DHq7vfCrSqCBKhu3Akq3I
5RdrMnc3xRaylka0hlPQNjYTWg5d/SQcAFojOJPHGnFpGtnXdqQXTlrfJox57SMNElAG8hg7RKfZ
T2355Zl2ccQGC5tMTMaGslpn3y1zvYaw1gNS2U/Ee9daSmrBQQonc5sho9ecHIX3lmiBj7xYlbta
h/BcU0KD2WH0Qp6GJ76skVwDJWbYPKxbXxpH4nd0Mto6zOkJk7giO7ciCGWvk6SxzjaunIMYxD3w
Wnmm8g7lp1Hq6nmcOd12PPMQnmljzYNbkaKDpGhraVY7K2oPnjlBKS5W6uy8pDlYFP1tbLL8LD8p
JADbtpt1gZ2C4tBaehsIcQpW1vxssClbFCnvSMGzoEheTszU/OAGejAuCdXPSJ7Gc53PNDIQmLcn
Nyd0M3x1gwltKQPS31jIe8nWjoJka9Yc32IqaJKiLdhylH8ahvbdWJXRWpPfZd4kZyx2fug52Z/B
WaQuMy72GZF7xx9oiyFFGNp+9ItmtluU/dVtEbIpADPRkQj/dlzVFD+4B6NMnDVdrPD4ZdGs47aC
DuRkHGSJFgJUL22es+KbPS9DluD4Es10LWk9YpGvZQgL1Qik+xMNYw3HK3/zhsPUKu+YG0vvjJPx
7fg1W1EgoxQb6sdgtr6Ul9F/rScQyyqXei8JaSjtu0NdZh0DOo8SzpF0TP4YnpIPuu1MuCF8ePxV
lu3cmDvTAw+J5kjtDtNGFRAbia3lxSqopyiGjxbo+ylup4eqBNqn6upckCxYZ65kQ0hlDEoCNqzB
ga8mOQ+kBWLQlNu/IwOJxs5bvuUBkKA39CvXGYtV3gfW0fG1XwVBYp1Ma4jkuODoJv80Wvz17NF3
yY/ULexXW21iVo63YEr2gCLFErCNN3YdWTuPZUue0EoofEnNiyEPAB4LwHsU4vb2hz5pPng4mHsG
VHgIkleJyAKmKIej/xAbNJYMZsAVYDbcyIV6s7xoOBLsk7tq1mlqYP002kvTtVVXuEgqnvt2G5z+
fhSD86dCW0P7S+sQ8SI9sC+6R35lnxNl/eJMqf8ulP3gRHpCfWbth0aSXrx+yHi/9sYWSagPy4j5
h8QZX3ATFcya7h69JX3LAgnvrwPliwiWVct6rI2fqfYYODAVGT008DPzpqCQMVaHcnQerNIbd2bN
Q2vOa9Z7a14ZSUyhND6P3y3HtU75b1GhOJwPgOPG3M7XIoA5OU3WS+aVe9E1MCqb/LlCEtqxLsPh
0Vv1VXTqmUPVdBh1SpHnsniFSYy80sL8D1S7Igi+jbycMa1KwPmlgw2WFsF08gnY19G0SlozOSp9
AZ6OEbNh7RAwb3JGgZkUhhFnxxqgwRm2WLgY2ZdiWv+hSSCmayPF7tMUfHoY12BCxQTHx7naEt3q
1oVs97UprdM4xc4qYBZrM+S3HCwCQsNghMpippmlfglmg/egV+1EzC5myjWQdwy6F5fCGfoRGXXI
l/MdR4/XIqLgLgs6c2vDNF81lYlCk5TRRejjXh/t4Fhwlj70BSlzt2rwO5nFNYGYuh9jWHIOc7mW
PU7So3imn5JrQGQwychPmLFR7AR7SlZQY3OYK5tRWbtkoAjXjm5nG8uYq0NLsVgIRNjY+AD8iIP0
SJrue8G9cge5rzgqJIcSB9VNVNpVTKo/QOtrrkEcgz6gZOMycF8mEB6PjoArCBsREAJeuCS/Ji0l
Hk3hpOc8qvh6+tbcqbLgaVXq2frvg9/vmSY9DUiZbE3zwLvjSvtkutPr6i7j7GaZiL6z3W8KLesp
BGSJJbgutzF1Uvsq7y6o8vVa1cp9ilyWE4kyn2TJGSUaMB8BKwY6mBq/yqwq76nXbHtZ2x8+Qsua
KBB/JPId27IW1qve79v+u61a+7m29JYa5va5bPBPMQ+Dabbi4tUpkm/puv23lOh7zhSsZoUf1tEY
hdN5OlOIYx0ac8wvvmnv5mCsPngNlngQTWiqNP5RrQjtOugm7wqoLw6jWIr12Heb2KiLg8YqPUrN
5yYNHhMxcxHpTOeTtKo1AekJy6Kwrq3i/UF/oXPrF5hsAohAIuXd6uVj0kVBWlaNd3sEEqkPuv0y
4xpfJcMrOblgmXH9jT8U96myxn0zVj+iyuu1n3m1y9CPoWipKR0CI74qXaeuWz6WEZMv0o13ctA5
Nz5hBuR7uJqmXi5dQZ23YbR2DnWjUkIAZNvminO/wkubLdTKFsmZAzxDnTlo5Hjj/NNwjBvpZG0H
NyUJTYXJjcf9p2fMcEU12R5SOSzoNpVTwpe7JKiSZm+TdXrKxfxTcX2nfl8+U9ti7Wvm6FXOvTzr
vX4bRh4/mZfjWZ2BY0I3k0uLGcYW2+9Yrc7Rib4MtixzeibQmF9N4xwrltuytQQGkuChXSp+B1eq
Y95z1ZEYak6+G+mX3i6bq9kUB72WT5ajIT+TzDn4SnGgaZ216XHiMoLYeqGH8xGxvz32PixGIgKr
ScbREx7hV3vwwajndX6q3ah4MBtueGkF6cazUhQy1LxLkEnEP5OA7piY4syOlhmr6vciMKawy1rz
QY5/Q8HOpu4K9zy6cXPtdKh7PDM2TSfNbbG8RehCH7dunOK8w9s0sMByilmiC3Ytjd5SfwiSY+Pu
CFsVv2kTK9fuqDf3pr/LtijO4Nw1Bs/ceMeYSIDbUCzSWTO8MS/2wyWqbP/DylrJ9oeXooH8w+nQ
Y7sUx2s0y+6rpJ9tyy7TPgqj+WQi0E+m4p0AHnirEwf3hkmeWvzkfCs8nPKiT+7DaD3Tak0dlpGg
kCwfPgsqkBvdQ8b7+04M4sGwqLGGEXK0swYXUWakp55aonVbkzdqnGHFyDpw1fIRt8zb2jwM+6Lr
dn2fG4eaWqnHCGOcq9dbj+cigNx+PrkIGPvJjQckGXEcNGKBVWDFrypFdo1FE5351ksSjDUCtJ2X
n0XEQQRYR/ogSppwG7ajr+y2sek9oOy5dn4zBYY70R4r36teRbdMz9AFVL/XiA1d7Fh/iVho/kir
5hXoOXe3Q+nrG53fNfKtK1uhh3zgMOS30bSdoERtZCeukl4gzk+M6FCc9YuO1r+K8+6pxaDMz7VM
35Iaeaf2yYsNkwptGONMtMba4RDai766VHmhNgJXJnuogIdw5kR3RVMxbE25S9z+iWrMm4Ke+drl
5biL3IahLeI/Q5v9g0MZ04k9vWQTPGToJEW0LwvAPzTW9w+06j4P5A7eXYXwmefpg0HakEUJBbzc
k6Q8Inr5utBtTPdPR07Bjba5RJv6+5E5hne1Y1u/QGPaxBuNfdB7Ydfq5BZc8EZe6u+t6jtMaol/
sgbsfV2TeLtC68UF0irebcfpXigBk4i9+StmqmyHfMhINcfeoWpiYxUMQfWLuur1lBr6OclAH1Tw
K4+mNXcMci7+TliTJ0tYv32sQi/grk1OA0699jxf4akYxsdpcuVJa6PvETnoMY2AxlclRoXgr15V
4jEtqVZmd4N85apGnP3px/O0cdxYFs5OoDLGGsJdt6vbJXWQZhZERkjQqdlbxybqrZca5u+//dKt
eN9Bi5vAf/fdXofrS4/PKA7TMBEWEPHn1FnpS1E9BlUgX3sqSx8Ha8BzkWUPwZBoN8AHuyqJnlF1
pnNjBclJGIH3kNNr9mr83UV0Y3XsKTMJyH0+J8V8bgPHQ07Jp+dcorQRMjvRNqo4uBrWafCIRMWB
qt/niBUW4YIKCj7+MKXQHALcbIAFuiDMO0ZoBxN2udjLZ0eNu0YMPvkSGtCdiRxkabHJnbCab3vA
giHb3aXAs5ELrP4HqcHf1aaOg8EcrAMncm4JDhurUbDgjyaNxwwn3bXejnPYBcyynK0n2lC9YU2v
Ss/5TjP2gWG3N4rUuZvz2HwFsPvadn73yB/sZ1KKgkTsIdsuT+hzxYa2Um1OjfSctFu2mixYI+Xe
chzFFB63fUcrRsyBVzTdD18nAmHcNFxInRWWIl9exYZ1Z9K174yVHZEf5yQ0Z9y2o8y39tvkiPy5
jjX1zPktXulakeycivPRUDJjD3M7X50RoaydvLfO0rsXLLaMuJ6YHljtGNc5kpsu97ILEQ6HDeT0
qdzWuPz90HqDZQ8ZSPQL/hlrsr2qg37np/OJ76o44tYzHiPnmHZd/lA1kXWKxMgzzWCscT3reTae
Whilb8bvoumu/hjErwmk8xtEkbfRDSpKeT1Jvi0Zbp1qhpvw5zMJ2Cg4grzJ7NWMbhCWE0fUmeAr
a+JSDxuqG/4SDU56PvNWtpp2DZvWvHd28ZUFeC/HrLLe8EklmOye2p6JJHONOJRWry5JU948u9du
DAyYgBKaguScqZMRa8em4psHmvLmzgaFbL0HQtHrP5gsjAPBMeuEZBfvx9EQYTCSmVEFTRIBPlCE
k9x2R0bVxNuacVRvJNk50mbqlUpIsWbZ/VXYZvIyd3e3TcSW4P+wnZvuu6/ax4k6os1oy+ECqeLY
S8sBHhe/xEGtn+igtyFSa/OG94S/G0wA5X/ztv/f5vO/EU1hfv2XZPL/aPP5F5V/lc1X89+Ipn//
nf8Amgb/cG3H9jwIDoFp/K3S+XekaWD/g/gqKWZc6g7rkYAU7b9X+VjuP2BoLF6RwLLYJ3uk2BvZ
tck//5Nl/UMHIeTQ50MGjPZB//9S5WOi7JJX/i8MBSKtC4IVDpUBK2c5x/73PDPDvGlXZmcfnML3
15aguZUzB1XHzmthe+mhM9OYJ5L925qxI7MKMNwDboQPb6z1bYerch+705Pvio8mKJKNO/OqkrLG
aabFL4FhXaRAi+AVx5Vvpe4xwennxxeMd+M2MwWcryhgp995VLdky8I42ybUEHJU9xEELc6l3nzZ
JH42YnCj5q4wYJObppVvU6rSq9z4xR5wIU+c9TLlQcjgumo9anPFEu7nafiT95b71KRoaSbeGbb9
N0gne/B30absimpdQSgmv6E7AMspTjA4l7kwG7felNztMjCpmtiqXHweVJW8VNXsnvzanzZdPTSr
fraviDHzPSMYvsmbmWzGQ+IO7VnzQfTrHnKHlHmwlwUrDSK0qQTFNuPzTzkN4KvIxpsjb2AcJDpZ
l0Hhoj7NBHKL2ysa13GHWud435FnFbtayXcGbNw1Q1mehpmKupnyHFnSbUynz+pq4GM6SNDvQURZ
tWouYH1WrpmhHGXT6yDMJ8GUuClF8hbMlGxg77LDSdDM6FqtCufhJyrGW6uie5FBDq/1XN/ZfaKt
UrYzLFXEPu9S+7RU5zjYi6DU2Gh8TbUaOpOqINtg8ZgzT0EyWEc5Wl+cElZw6zByeqpTNRnaQa/v
yP9eKGULfZY0WeAvT7N6acwUq7HI2CCrMd4ZcHpWQHDdDVZVLAhO8FwRwFjVREx2KRJlDGZqPw/l
J3CcR/qcD15TfQK5STGbBvM10lh3NK1OvjJgNlwwgCb1P4Ax0HBdCjVmvfxE6Q/qKn7BzuPhgzXj
8ndWs9FKxkeYYKU/ZfuO1yse1/Ez8SXKN+LYIGx4XbpxG7oYbxDY/5aKNUzuzHiqz7dtYPzR6vQF
D1IUVM+q8OXRKwR/L8P7WrY4QICodOr4dmtHfnl9waJ7yBENfFTeVNO8vYhN3rRTviZbS7NJRpAs
yknIuOSH2QPSBYrYV6Xfs4m8RWq3Z/dsh4NGGS75oqKgI3LG3pZNGs0vIv7qaXg/5NFdI/ewBRX1
nlkYTQQCvtluBvCUqxZA3KMnKKfUlriS/tiMzu8+pSsvL+N9VjZ/oiRBYSumhB+o+YBf7qngnbZ9
ZfdQhSV/atA0VFUsAeqxc+8qZ7G0mD6ZLzUPoG+dZydgSO2aaj7OyMnvHNPGCk4wz4+KvnHT+rQz
QgE9xn+USDc0KtJgS32LYjezoqQAj8QjRdD9zp17d9d36WuysCpcO1uN3NCJWbxWuv0h2fYmqj3F
KRbEipSrTvfCcOHvhEpxMVL/MeOOo2kJ8dm8RojJK5hVJZ5eI10teojFpLQzMedrvoby5T3YGltc
tHjcx9l+tIFhjQ0Z1lktvRPit4nEyVlS3GuvZQgt0ucYBOdSgHXB2ofhu2QdKGokZ6PPlyPX8AOT
Y1yhHX3Q1LCYf1AeVHb0NfuzASF9tZU6RB+1Ow7sS9B7beQ/q027fTqCFzNa5yfqcNabxRid4ke/
IoGfs7Z6ss2jZ3p/ipKOYUFdxDZFkomJWK1lbCeMaHW+DiizFVGBoqroyQni99ynV5p3AJe57ZOb
6RVG8dn7GGg9HPEALzflcAB9tCKEaF0yn7Il1hY0Y3GBWv14iU0UiIl2IjBbMtp7iTRWYgaf7C5p
LxLzrAjT8XOYaBTRHQVA0/tFjF456k/uDDHM1Jz+m4p4EPiCUCWmseNbo/ETB3qHCMc+Mpyw/6wY
PZkeo0zb+6RYjEYPDlmpjgm3yooQcIptT0vP7czCmqcPPFd8HMUfSU57HZP6lbF/N8F+kpfTdYol
sGPXhQeEgCS25gb+qRviR7OV2hIbJJkcIWI5m77SLpM+zRucG4uBN13HleFSsly1K3CnBVMeV4Yc
zyJqLolPHQMUqgrfvmJTbsGWbScAm/CduKBh3hgJPgtKwOOwrcUrIBadl9kIWK1JCVsMFoocOExt
zkwW+vwXElWEpjC1r9EozP1YSl6xOkTooC1vPRpfmnr+ORja61jLmpjQ+K51hU7g+x0abrMufB0F
DAQPbUW0piWJv8YL7K7S/AZwzD7xMOChXGJpT81hx8xBVtnliQe+U435LsPEtcUC0G4Ky3n1Zfxa
u5q3rXul4SIU8cZwFgRZxMolnXw2qd21cE1rNxR5jDkTz7IZ519VOrxkEAFeZ39Pt6a/YWyMiRJs
e6bFMs66vYkGHLYlsTYXPu/EHsAe61vZzwXbvmNsNfXGLhGwWXPFnZseESn2quQjr9L9v7J3Zrtx
K2uWfpVG38dBMDgE2ajui5xHzbZl3RC2bHOeZz59f0zvKu/t07VPoa4bBohMSZYymWQM/7/Wtwaa
HfjCvY+9E5L856IFXvqQ3l5aqLndsr8QGMVL7QI+WUS0NDIBnNFVoCrOrIoGhb+qbM5OCkKm+lgt
HTDH9zBTsHWkxSvQACaZgYn1lCfTc5LjjW95jYKBZJW4kTgQbbTpRVtfHVioKW3Wxylz3oLKX0KB
huMcGd7ZDobNWOC2qfEc+DU3Ml3mvUF4ydWPnUs0ZWBA7H7dSrrYZHtthqj6MpGgGqtz7muawaX1
wzOXkMJpV9Cp/BBW9akMSKdKcQaOg8ceLfLkphPhvZr79Gqcmzzg5rNH8ryXgNOoc44uqyac59Um
6ryDnP3vXvspI9d0XdsEpxGFdKDTsfbHNDsaCbHiQk8P9n03ceElRvUGsKpaCeKGjAGYoWYw28R1
iSGDTkPS0RVRXHADel7GFutrzY2Ip6577UXBdjWl707ZcDO/atm+TYWVXaTvPhSs3s4pckOEiFZw
thPvzYgrbFKoC7hzk5dYgDPTy6zdsW86gttDAcgJ1L6FYzcgIM/MmtdZmHIfWiWWwDHmJ+mW9iEw
pe+KzhGTob0v8D/7Q/rFSqgLNyUzaZ7g4RaawaqJmvig8UO6lvcIs5VOaMpKMLKmTygIq41uWuzD
mDlWsiLTKJcju+u8gVnSqiMiLS6PzqA6HrrJRoXsQ71qPNIGjLZxG2LbKvwjCOVoXcwzaybCKo6s
AqlducfR5FNPqCpsDNMl7AnGpAfr4FI2c7RpbdqVdZioDRveQ+eBgcIn0q8MM/ySUjtYU77apbN7
x7w0bnVhTptAOy1X5NJMy/1PULCduXvpx56w8GaQ11Rv/TDWOwwlNCsD9WrrCrku+T2uiyzgtuZK
RISuxuVUYyTejP6pEejnkG7QQ+wOmesAZdfwYBymwImd/HoOWVnUKE8Nw0Iib+NdkKSRb/xyC4zz
3ht6ksvaiZdUyac5LQ+ESBOjbCJ3mg13FTfsXfkQ6qY9dob5qena6WjQB4QPQZuQYGKWEgP98h55
yACL+5C29t5GX7Wh3Jmtoat4CIeD9OhYkgSp15S1y76P43aDgqO/Iil7o/v8lYgBZBZ58DWau63q
fQT74B1oDoL4BQV6Br/lsSO36fOo/ocBEZYUwabAqcigPA0aFzEmZJZtFstNlpq+NX7ui8G8G34M
ZvllAo9ZFeY1U6h98DvQ++jM18rNUYmShG3FVGTTCEMEaBaWiO6pIlKrpaVex/Ssh1IfFXILNkOd
RNQzP5GXM26ofoF90MXJbsaXpC87tCwVPEi6+tt6dE12HRWhhrJPkX0nT5iRIQEKyl66x7fRgnEk
BbnaZSr+Ekl5n7NYWWbDINEenWuPZHmchuv8qL+50FNsCfi2Fzn3Sb1JoHofHTLHiuwbCnKxsvtS
rxzKsOxc5cs0HOnfA5XP611UNO+sld5Y6eUj2n8AQd3Wgz9pJ3KRgHeo3kZcz/QFF60BcganqAjk
Q36jnGrbO32BN3nlUyVeoSzifoumS0DWcWx0zrXzC5K/B/99doZit2AvO51joCdGad1gW2tdseQc
YT4gMLTXO5TS2XoKQxZfaXtvWWQkzr3LEIfxOynEGYe4PNamuocjYK+DuP1EZiPd3j5+y5phpWNR
Xs0ZbWKG839l2zADG6AiMRPjYzfFV9T53RGpN5eHO3yW3RCtoZ0d6tL8kZrpc18xlDrG1UVhveq9
Hm0DyBwMm/d4eiWsnb3lN5fcKdnG1CbCe+Uc+wkkUITQPJG4TCvzY6DLEpf3UOydFJQRc+jMLgx7
+dlR933AWiKQ6mTmcB2DGvDjRAM7sMW7Wexly1I2b3pr2yRI8UFXoqkGJ0yqGrww8TUeYD1QCwhW
CEXxpS/0czY7xrYDWLVTEn0JTTGi1abw5NKNWTVVheGCvu9KGaEBZr6p10mQbNymot6fA8TDmxQT
2kHslUt/sdG72Ai9PX2CEYaV9zmyqO9Jv332tHiSecG2vzyklodHNPigcz65JMLDHLBlzyf2JtWT
VbKb9+Z+ZuD3nU1QAmuR5RcDPsTawX1AIZ9VVjzn5MSiy0mL5MXT/QWfeX2ATfYivLACqDLtpnBl
dfIljkEQjGPOKa0hBRnhWXYRMqGM4rvnAhCiMk/oA0aMILK/isb+gFqEj129enYWQ+ComfdYRpkG
2Fwj3w5DHGGVLiasDQ5JAs4pSYJ60zX4b0Lb2iEUHdZ98bltBKT2CKShGt6GKCzOBUNBlINUiEP1
7I6kXEirfLGyfS+RiUWEmrNEeJCNqzeUj5nzEoTI7Q0UDd0ufs+D8FPsVvaFOs91FpO7Yr4cjR/U
Kt+Czj+5rcTBNFd7LL9QLdB6qMxUa9/oLiSATMT3cQ+Hg8UckgD/R2a0mulcUoLwj0HzkCdvQzul
FzU05Xoe4jstBwIrf6jBQ2Q6zPQQsVz7NlVnexiwpgt89g6Jv1i2+83c6l3ujMg9grhfUVDXzuA/
+mIg2Wqkr6lMoC9QEvAPXDFBbNm9iW0mwCjBzn5K0Z4dOlrjWcuu0q0k29OpGw4TzfUibS94Lenq
dtSoGtSo2pUvaqj00TXnT5neFSLxyfZlcCl845pkrTq0rHic2Ig3/SCYR2GCrmq3vPOXdQluUBAI
aX41bIGYwsXlXI/yY9l7H3C4OCuyJZ3KnXemo96HIuALMdcy6SiDy8qha9rw6lDVslVwzfAy9Cho
hoh0NtmDcQuy+HkMKzqCIWWZdZwGzxSCT+zFpmtbURpqUedxOUn1lM/RKzrr5skIs4U+NHyZ7f3Q
xOURN+KrY47rK2lqz9EcvszEfPGJMoBFKEHbPihODcF+88+Ht+dx9i3pXGSCURsfgHJsy7pl2lkO
huOie8QEdnuWBqo4VUbeAtAlSlG26ynT8ugv9gqV4sD1O3nfRxIPcNYdmwyho29kvAWCtmeuJh4O
KYgGam/70IgYyZLucNtMurXl7dJgNNeh0/SP4UAybDX8yM0mOYaGUy9KwYdGq48d+JpNSTv9YLK9
M3o8uu1CdhnEA4S67usAcQWMFhLvxs7PDY/WssOSmaUDTt2ISK+sg1QmKghskAneHT0eHTFTsAB5
u3YNe8uZzrdGhrvdUMn9cruuQg+toniWOsQOJAe8NvpK/gdryCnpCGcuj7LtKAIZEVs6eaBzMD35
ohhZnGwB2rZPwq6wi5X0Zk3narnZKRlSdPbDXRGIYVMISZBQcKf0uY6sD4PpJvs5ouFYhD5mCi7t
EgJ16Kl5LeVbZDC0Zx1InDjFNDq56onoONjpuvzM9ACapz1VMdxf4qFpBdn2xS9zVnQiwepRAvHR
qXuXtM5nr1SvpZc9VWW5JAX1793oVVi24T9kcm05tPziKsAD3RMOa6IK3MwlMk9nk3DRygcUQVdj
6rE/FRoxDreQysmPKKsGgJE0D3aaP89iy5LssbdFsid7BOSZ7l8zM1xr04dnmGXJaRi6I3F49NLM
HdFG60TbtM3caiZwPE3OlBPuLFNdJhAxOwy85WnwzHY1kt+4kbovT+o/Dmael7iU+JHb16BHoLUy
x5xUX784AZzqkQOK9zJLIS/NwX3DpbS/PfOr7EOTuV+JuejWVZM2mxndwep2czjR4jOWrmKQwVW4
REMWEbGK7UmOdXkCS0VVBiuoOVavZip5fbOXMekt3+xR/m0aC2DG7ZXjyxvQ/7P3m9GOUAjhpbb9
lAJeH0J3HwUmpKPkDVnpYx2z5Hdtt6RhxSFLCCOHu/fvzw0+KBk7ITAd7ufbYUI6jAh7eR6rg0U5
/YjV+tyasbeja1arkW+grQGMMDoaeHF9DUj7mdGmUMxht4kP0v10uxlNTUVL9fUB38sfv51czX//
7cvfNlGvHScsMd254o+k+Hz2t3dsa3KKuVg4D7fneejVO62mJ9vsvnq9Onch5ZOh4dO1sSX5YYXz
0+rG4YQxgeUU+zGJ397EMh4EAzyD9jggMd+LoudFLq/0Norcnha1Oa/dZd9UL+/69tJrM32tmK2Y
Ygg89VS37pzeQoxjtYfcL7auZviFv8iyUXWPbeNbu9GOBfXRLAvo1i48C+F5+a7Kvacb/6GfrENY
Fv2eNRhjQuZ55SGMZ8pSdnaaslHsTachmi2KCcOIfAu6HJnT/YjwGQ/rQE5VmxHkDpUimyf48SEB
Bqfb35mDmr1MOpP69h/JqrbAHCIaReqo5cg1xcWpPCwrjNv4iwaafFV0Pe10+whLSv4oRCiHhdXJ
jzncHt0OtysOQ8WPWY4ZLuqQy0zhA/ddmR5+3iq3+2U5KGdiwCy1RgvTFqeudDG04iEsTh7/GTNA
o0FukcdaRGBT8yX9LEYhckKJaCUF5rUK41Npf8+IQjplqX3nUinY3Txnt4OJqHZrt9zyWoO6NMvK
5Zo3Rw3uA4RM4TcB9W5Gm3Y+RQ1LdTZXSDZSf58gyyHumZ2k0bLrud2MtwPi/eJ0exRGoj60pOeK
Ok/Sle1F5JFCTvx5mJdL471zOmZZg17rKYA9dOqcDzKP2+Ptc1ApCJifnwjVHFeJd6zUbAWd6Gs1
eNOFrd6Mz6gFvBXE9R4A0odR2XpjR9k98lnzKpdDFYW7Tqhp1zThRwlT6jq60x/fM2qxt2PHPeqx
sC+pr3qk9HLrlmyYMioSF6gYH2dsUcR+8gP5MDZnhUz59j0DQWvj+D8GC5O+WYm9BT1yLxPk+moI
ehiwC/7O5EZb1WWe3fWWeehTrzkQB7zDTl4wQPl2eEWrwG5s7LztkCzvCswy1atnagtUcGsWSWp5
0bKmx1UKpHoZCw2QTWxLRc9TYc1fPXJ2q9jsLq22zj0R1cmcXTsvpXyRGzn5Vj+KzggvjgI8taLg
tprDKTlGdXxArSN3ccvueQDxTW5Eo4wrQ6a69jWKPNT00cpK0gsEzfnQVQJsSI8KnS0WBEnxuQo0
uymSjUWRnV0/R8sMtbACXWI/Sq8BqjNmb+VEtceW6WtXzcPWRji0Mgb3PaqzhywpqDo0fbzvKtbY
EsNSOUOqjrAdqfKMIIOTCVFp4xgNeq4qDOhrTjXWbxzD518HPSINMl1kMbl/Ub12dqHrPVK4laCG
pipFrDKB8Z1b1iAwqrqIqc4lZuDmF3XRVbIUwjlqxQtuQCFklilu/9lNfx7I8aMIZLM46/T3cYJK
H0KYjDzc1sUUkMZrmcbp9qhant4e/fpGiBT3NPo56k86puvbN2Rosfor7Wzz6+duv+X2w5YRfWyo
r+8qKZxTbynnpGAy5vTleOhpQxwmCwWPsAfUyevbV38d6qHQP/9TXjuUJhGMrJFDs0Qb9QnLsVy5
8zKTUCc/Bb50T6NUyQ7H+KH2p03KinBquDiHCvd5X7dfKa5Y/AICOLJh7w1+eC4n7hivNLdMBXwu
zckOTHGSTJzHklF1mAikzoSVUpQf8MMECRDPCehFDF6gyVhMGv5wtBTjWiuSYmczCqyIEX23Q8nt
3XyK2pTMXwpsTvtqFhW3Fx5wos9fooQ9buJ6n4YEaFZqlivO44Fya3eHEOlbWsIHHTXyEXMoab3V
W9Vkzq2GeTKT9M0YrvE0UMdY8uQcQqGESt9HWVVbzFfIo5t3GC0o89qth4Qw9l6ticJ4ZFtgXK2J
6C1PrbRHzOc0UOkq6mcoqtinHBLW6pZ9dgazorD2pGW8wNWa1xQzsP9jrx6L7FPaxDvfxNuUmx2T
LCOeHUKVbUrOwmL0zuMHtyE5Nw2XDlv40mdvUda7jGv35gTvzpXZfaGE3JSZ/8EnjKzVxVZa6ZZx
sMS8MVIdqlgszCFiPJDFtc7LOyB62IEd7nq/P7kqbc9LWXZZ9YOCRH5U0vzCWFDFD+ZkYQvTTKUw
CL8yM6DmVvepwKko4oexGPfDYkta4Hpe+tLSOOXC4o5xgObmL7XGd+xHSbBGGA+wc6D9740oFYOx
Wpt+fD/zy3qqi/mIcrloo31TFlSMwdOhN2yss2ZQRAtvqwWpUU53WQIGMn1pUO9uehPyDwPgAuIm
8ZgbWMECXUmkzZXvf24NypRRtS2q7DjChoXc9aWkE0As2a7Iq7u0oJsjHoQqTz59EsdLH0EvtV1q
YMTJ7xxQM0akj+Hofet1flfh012FffQF4cZ27LYQkXpmtEffRb6VNObWK/JgXaJhE2jvBZyJLCzW
A0HfHTUDt98blPyKWOD8AlBqKaiD1OhqV15xHe+7geWnKbd0IS6Uzy013qU/hOoPUcOnatfvYzlf
3TzdJENwbhTSUcd4NpyLr+1vaNeSDNck9b/ncaC4RgMZkb0XnyfhjBuC9lBQLThT7nbjfHt0O3QL
53RyGUuzMCbFmoCASbNkSyDU7BAhfFI2dufYSXMq/WFIZz1cZcsQQM8BbvTQ4Rpr4kcsmJ7L6g1d
cn2SS1y9U3vDsjjjeQPmFEYEq+5BtR4+PCg/MRXGbrAq9nCMvEOQmJ9D/O6rtCXgnO3cxlz2mdQq
+DBbqqWnejmocKAsVYIEwdyCrTbQd52IN5GpqlMXIKhGd0jYuZO7FBRYFt4OWuvHJpvrXdlSOl5F
y2Jucs1ywed8dWZcAmnGJkYvO46+Lw+ur6d9WPqLnKBYpRaGxdXtm+N93GTpiYpreTKWw3hboWWy
b9cZpeZ1thAFFTrnGBs1JQGckBUS45XOuYcTg0B44Ug+eBp0C2Zy3edztmII9hCf2YjpvTmC6DbK
nI6uM+D/4ZCx5TnJN3NZbwMvf3Zz3kkulinv9kN1RsMghCQUqphTHeoK3GfYYHxbHiJ/w7lfb40k
xUvpBp/UQKQ9jdqa1aK9vGPcbMvqkWaQ1aHKEOCCuzNWFVaeqIU3Ylmhmg2k1N4q2M/8ep4b9lEO
GDS8dqDb++vPx8sLobFHp5uxBWQSWyH4jE4Ffw8zWX26fe326HYQqriAccxYHwHgY6miD6MGgJrO
n02radm55h/tHg02c4FBCY4iE9x1mnSF6a/yrnuVTURJuF+ahSx/HXCRJ0qB3SnQ5A5PEWatxjGY
jZZDMHPDBviDcmrDp9vBRqjn+iI+tLd32MxFjjd1wMXaxGrdBoIylhFHO4jIH1LBsLgdF8+ooYt6
U9aScbrrBRcAa232Xmw3IicAAMyIykO+mDZOexpa7/n/i/X+K/HjJCovyWj/efz4py8NXoIAE+uf
9Xp//Lc/BHuG4fwDVZoNdQqFHYo4sif+EOwZyvoHjR6T/GyFIO8PrZ7lET9OqrYm188xOBII8odW
z7L/YVu2YXompFvLMnh1/+ff3sf/FXwvHn5K8Jrfnv+PvMseiihvm//9P42/ZghZaP4c2irwZBxD
Ogp14F+VejN8wE40nfOYSDva5HUykcUSHNtADnTFM+K8THJFXZBESJCSPZ2Scy5lsSsGI0O26lY7
9meHOO3kVaTJv0gcUn/Nx7i9OiLoPE3vlWoS5Jq/vrrAHq1U47l6dAyQr3NhXVNPVCs6M/YxSo3H
wvKfbIMIh7yIu8200NC0Y2AKCxrgPRm7zyQwmpUPZSd07fjiz6zv5IQZAudzeN/50S7LcuK9HCAx
hf/1TxfCHyf7zyf3Fnz+Swb5x8unHrFEugCh+D0xqQ7aZKiJLnq8OafquYjvqjmuqGCVKARni/4r
DY2HUOJvHz5PASat1lDAunWIQ9GKLvhncXK7+Z2GgecKdGBua3zwyhrJn3DR3PnZLlJVfez75kkt
gFd/aYX59BZMHIiXTKSP/+I9Laf8r+9JK0sZpLG5Htfg7+8JuWWQe3FqPnKh5/u6kegYanA/DM7I
OqmJ6dCwLwnXx45YPPfgF5U42YvzZbR8iltu9cEdp+qsM3PnxZVxR9QhOJRurVDRPTkpsK8AThYi
ovZf5PvcotD/6aVz71jcUdxVv8c05QggugAg26NRumvpLB5DYz8gO1qlWeSzOyAugWY8jvopufZd
Or6VJB+6w862RX+IqYBti5oF4xjM487sCvYXyQBWLARUzVs4i1hdRQ+KatKNt1LUKpGbm9u2GCR2
V68hRayZCFxKvJNf6BQ6VdGtHCuc2TCC3zIx0LNyB2JRRXNMjAttM6oUEZznsjhoE9fLoha0iuAw
+zP0b5pvFZAv8DAePqApuItCx7veDkm80b2T7W0HaEGdyOs0VhGNVdHujIxesS8tsjiK6c1jZwM7
MvqEmKK7xmyVtgwVWBukj8wlNuKdJdv+/vZoSPqHJKZpJE3RPJF/Cwmw8qHPefQW1cYbBmcFVf/F
mfF6ofQx2MJayI3och3HRsLHFeW3yRm9YxY1ryoPyH8YXesxNCAvZk19+G9cqg46Z9tRNnLk33NI
4RmyjtGhehSqu/S6Q+eLuW3vs1wBbGMhnVB3EGXdI7mOH9Amm0DDgY8WQcHmQdHtCYty33noqyC0
X9LOeMTvFyQ1bQIP7dZce1fPzr1/kR78WwDdMmpo5XgMzLSaeOXeb0FEjpA6Hu3aeFwUvQzc4VOQ
OPeLa3ujnAzqWY7/nxQ/jywxN79aYXOKRPLceF+kJ9XZkdEPl9XpYXAtzJuZR8BBmG3NCjHqRA7O
/u/P8m/JmLeXaxpENGpHegwLv4/RPbVQ7H+j8Zj5bvUgJ6rSU/KGK+YSdkUHhDwHZ5K7JzcH4TLn
yQWz8ococdvj378QcxGV/3Z7mygEtOUSI6Xp7P11sgBDgUYYpcFjl/fPoOGsS/0pDVFBUZNEUym6
j1n/OSlyi65XgsBwRCYxKAXnklNJWRO12ZDe1Tmd1Hnq1gGs+1gdyypnT90YNjgGceHDoemY5wes
qwgrov4JQ25xl1fTafDBGwS+0axrXcmLEPl0EnH6Gid01f/+rf6/LhGTqHaWFIa2yWf9bV5Ulijw
aPjykajCd6sb4vPgSkzrtQnoJLafpib54RTuoxAIskt0V2+xYy69GAenCJp7ePCwzdy5PoZanVXL
poJ644jDNxebSuTB6u9fsPPPEzmRagCtbv+0/XvMulHGFJrNXj0ixoENkkVsTqGwUP2BINXqe9em
ClWlRDN1OrGRDMgCX2tsHRtT0au2H2BogU8rxncbe+zFCOG42G7xZkn6oEzA0E5dk0agiu+H2YSa
CCMf0dUnEhrdgwxNmsRFWK5y/gJdGvMUeqSOZGUDrEiaAIkMnV1I0EI6RoaKFxRnrcanRCoQSUnv
bd24Ng4C6xJqjl0+u/0dLt0js4J7H48z2Yu5esibwP5B9NIaeqnxKDp9MuMuOBUxu+bFREsjAMyd
KqwTljCAltl49R2KVRlI3YWddVG12e/+/rxb/7y8wyXCLSFJNDMpGf0WxUyH2O/cyTMeaUpQBtJz
/zSFc3GeNUQxEkbGJwHAbh2xvqCBNnf4qqejU0wINCH/HjIJuJSoiBOQsz2RDnddZ+J5Yru1xijU
H2PK+oFbTGf07tg20GoQ4lpWHakr5qJkgk1yyCfrOcgdb4dy6j4RufPiumKd5uo8m526ugv/tYJM
BSjLwi2QHEq3WNQus7n2WmsHEAwmHvPggrUpt2BgvKMq6u5fXKEGi+3fRw9togy3pMX5suVvZ0qM
qusd3zIe4Zl8siqEv24XvibA7s5NZVgb10GaiH6pWvtRlp3tqUUzQDgLfOfyPPlocsxyuuamnjZ/
/xnewv/+PK450mZMY+MgjcXA8/srg8yiYplMzeNA3sc5HpLmwUM9tPKSD+iz3UutxWUUMPBFSYnK
oHiy96sZ5Z1Tkvy2XL6lmfQHe0l9a5Uwr7ULljWiP3yZfMIZ1SKA9UF+WKoUO6tNMJ81M5ykLpwA
DMEUtSQezE94yBkTh9mgLOZYh0S3X0SeDkeDfbGYgWWnYHELi5LUiCZzqmZvFVZgEKxGrukscPGb
FA5kD9c7A/A7+iENVPIhd8velhCqBNtJ4JU7E7fNZrBNaA7GdJckX+Jk6i5Rty1ThmbWHgVrdfUR
8SyZ4i7Sj74kbcwLBjhhnhWsm0A1a9R089bEgQmNiFL3338ki8/qt8uF7ZLkhjIZ1bBaOb9nks5u
4ukqmoJHkQzFXUY7ZGdRzVjbeajpz11su/oW+WO70/PkHts4OnmY/l+oqdTHwYZcG2o8Rgu4euos
i9LnPG+ssmLZaMij1rUbkrAytTs7wA0TO1/TJmBvE/f+dvIGSf5UtIPWmjxI43PbYoVM/PFD2zvy
2hUPNHHvZY/0kxOGjCKu39Ho7jHC4GKi2x8+Db1ynrNWnIBAdCsVq36bW9sR1NjO5ZYGfhN113zi
LWG/Ya0aY4D0CLJgxonPXQx3fEyfdJTS7w9ZJfWOd3DcgLREOtolWlXUfFO+l3UpN9loKRKmNcgV
JxkvPx/RWB0z66R94JNB5PsXI2q2MhmTe7satlmBGhjvgt7rNMez1VXEvFClKt3ROASJevJm1D/T
2nTwpCIE2iB9+YSQsz7EFGRGUqvgC/gWDLCJKy2dm30IiTytdHQf0IxZEVdG+EPc6D2/FtoOuTYb
gt/YjGEMBjeOzlcWU7UaWfTeVenrVBvGsWN7jStJBlt4qqe+EtPFKw0Y3s228VgP1P4wUpgtA0re
XXw3uQUGEt9ztuaYvc+QrA55HfI+bQtRbXehAR3dpwvzq743o7BaExFCtckcAPdpjKSZbIvtaLjr
zO6/x2pIz3JogMGlcg/vf9zUHX6EWXSP1sDVw8dLqFumvxmx8Pd1OInrPFRroDn9XbxgBvo2fmvM
+UvugueLk9R5BKy9Ys4wjr3rPFi1/1rH4fwApmJnFVm0qQ0uiNgSQEib4oAYLSXFp/lmpUohUZzj
Vd2jk6rb4lg0cibcBLGiwJPEwtg4mDYS3LRJ7iL0DNu4pOwok5QEF0KPSm6Vwwi46wo2rS78vZeH
F7fovrtG4VJLaOIrZjxajY7Z7G5xs/4UNdDGsDYD0Tm6hpudlYf7QToVxmzmW+KxptXcDBkQh+ba
RZrIc8sdH3XjdJuSHJweCztQZtiCboomLHNDnAURWq8CdTrKiqymUYQYbMnLXQXz8UaPH9IfRcoN
RiCrdzBkdQe1/uqz5CqCZrxOqFOAMVrOJlILvrZiBc6AvDRyTOfcQl/YD6Bqly/V9yGo4XsLhhAY
QMVppSOD/7wMtoVt0WK1HC41OX60+F8XIWVOaUC4n0bB++/nQ9l4LcggSz6kdMweoFQOD/HRzkGZ
Ri0nidZ3vuoQ46E8KAHBhVFwBwLv1BaWfclC50vnY5/D8HiI2tG5N9KeuNGCFp5vg0sP3BlVqTbJ
Sqq99ylE9Ei60IhtDKVz46PTpj1BQbqRxF4k88mcA8basP2u23i885aDLiUCSDwhO/Z2+kziQrLv
x/QbHavgYW6H9iiU/1DQJhPVbL0UeXOtaz+4Rtg+V2iE+oMR1h+zKlHPDu2BUEzzXST3mtoDwWiK
gDYuW8TV87cJA96+mLGSGK3XX2Z6RizG6DJR7D6X9ocQeNIpmUP6g5ZB12PWD7e1TBBH9wu8/s7X
9V1AhschoHW1R628KLRN1nd9Za0ZCMgmbnqUQPQDwZlosgPHt4p6akr2xrOVWFvfdhBsmfOrDYwK
96GmY9NVyabqdfEyWPdlrOFYVMY941S46XATNgoDCtg2f6cJCzCdLFu3Dk5Mox9rshLE97A1zCO9
6gezKMJV43XWB8NQH0Q4j9txyfagpkzF+9Zw+NNDdu/1aSKTDMkcu1kq5lFXndgWlT+fqmakgH77
jht794zKM0ZJlA927s5yOy/qo5/PZUi2e9S4a69EE1EtsonbIRzFVWlUt6PgtHaVXf/pUHsnGZX2
UecW18fIKLvVrvp2K7ZbJusiR/vtJrH1dIqWgw7ABfq0YYRDi6kywIYy3Z3Coe/3SmXHOBDTNpv6
Lz+/HEaXEKT0Hqtdd6qXQ2aSCNpFGRIPy443aUXXJ7MIsGNLj4VtpKs7LYqe2yE0CEQVkgOK43fC
YOodeucUmGMzbVUhJ7hB6YfACj7UDiIjtwfq4eWkjcaLgCidYJSaYehtzKURoJGzsLXqJa6diZBc
BupM4YETwynvCIbql57Grc9zO/z2FLErKlZR2fRrm3g7WGD6EEZ8VGJAbLr0RG6HW5vn19N6Etah
b+I1HbCKbSQH5uJyaYj98SgYTHRUt+fxWOxqQ0AH0vl9PRrPcWoFR9EyJeuU8F3IGoD/QloMofI2
sK7mfeEUL+RRI0MKOgCvyfQgo7jGnNie66oQW218l6VzRY8MIlra+HR1b6wT1xlWbTVXawsbEuQA
DM1tNcCvGwaIPHFxl3ovbYtJLdB4S+lpfxm8Bm5dRD8VTMGq65E1+0O5Q34taK0t/H04zg2unVWT
Rjmt/owTRb3iNNTyh/AE5NJkEwnN7Rmyw01aCNPxsK1JXCNK0YJqN2w1Sxy4OlN+tIvw6FbM/all
VIco/5KLaDe4eUcSb0O4mg1iE2XYRY3pba+ero1UPDs2eQyh31LODFB4ZHTb1pPZnCkNwYJZ0p9u
gUbR0uMDzJ1jhW6PSw7J/valeEkquv3c7dHta79+9uf//U+//es32ICEkdwK8uh++5tk1yIL+/Vn
ygo1v0eA2p9+N/BFfkZVPe6vXJ9g2vP01y8vl1URWrrvNRIQQteXd1EwPM1rVEJ8IvA1fv6V23d+
/b/bS7k9TYJSsebHTxRMYmPXUBHhtuziBVdUuJjjJsEGyS3ab3Hs78WIx5N1Gv5nDwE/kNEIYPVy
mJWqYe1IiG1xy4A/Gbv/y955LEeObFv2i/AMwh1iGlpTM8mcwMgU0IBDi6/vBWTVZd0y627reU9g
EWQwMyKgjp+z99omGLV1brhIvslXQNQIwIs4AdRyduJuyARgxSHMOcbO/BHGkX0E0yhPOTx5VLIS
kW8uPX0H+PapZzJOgOL862WDzkeeXMdDLFQqsfZyElYJFeLX3AXlaYzjM1yZCc0Pr1t+tGyWp5nM
xUGTclP/55fQDP56mUp1ugZ67G2+/oBKnjxUVsuocUf3IFHC4mttYOoiWpMVN09f0yF3IYMme2KS
h/gN/PeTzCQG3/kaAj4JAdfyMM+0monxIrNbfrBseua5+naR3RWKIqwtLW+zyB2XjTdLIL+ehrGf
cUMQuAO/fujOEuuvp19/t7z66+nyaAjqdOvVLtecXp/EpgX0Mq0XNVwiEDnNNftzAO14hxaUUbiX
Ddnpa4PRHtXP1/NxFkT+b58uv2jmQK2vlwRj6JKl9J9/9l//wvILyoFuhae73IQtvY4/r86ywvvr
4WQNvIuvv6xntajkliMxlVkh4g7fjf5+818v+/pPQZ7/820vv/jX65Zp2NfP/vHBl9/86096r9S2
k3XFd3lf0T5txJ8vaWgdy1Dr5d9R/lQ3T4uE1M8gUh+Wb0YlXZ4dJh0KAVFCqEx5Z197dHmKKGgW
oRYp2z+Plx9/vXR5tOzeqCBWmybL/AddZxAanINN31txdMA1Qt2PUFltAbBtShbi7XyZq8ZeTts/
esjJjOu3RRXpLRcfu2J1ZJRYwQZCa2QOXTOZh9FLZtmyqZYx9ddzXwbaWqsRH+F+Jmlmkqww/pZa
LjJYaRoBfQkfAXEW4UDDE6a7/Xr5Vpf9UlH47syyeFas6o7+XMGY8w6eiPKKmu3yBf7r619+9o9d
pJbD9M+3/vXQTxSHDXih70RK/nC0iCmWjOBwF7jsp9ZVaJyc/AEaJwxHJPrpJIdHEh0xkQNau9ch
UWi1u4uQnuxt32+xszDDFEmfbGH+hlvY1vW+81ryRSgliQaYqisjiCuKx/KbvNeg0F3c/MEnA+uI
GvMIo5Tsv4JArDY0PiejFrey0J9Jeo2ILbi1iV5hvBYPMGlN4i8omHdRLcebcJJ0K7gEc89jSgTD
aFuYpX2NWpwfFS5kJxXPcV8CsS3dz4KLFWFK8WwN64AhRtzrh8j7Xla5cSva3oEZbvlHoLDn1MdK
UNv6d7Jn7F2HUPzQuMY7WZAwffEItfDiQAQ06i6Zyh2Q7X7t6/6wy3sW9JoYiYYdvudah5tgJg3r
5CwSVtCZ1AaAGirYpmsrcUyYz6SKeMbwY2IAjDhQ8/Z+UAf3er0lTbTOBREGwfgqIWWRf+H8hAY7
7vQaIzKoI2x3uvdY5kH06NS4l1QXv3QZ9HWGw+nGGFWAQ6NwtwRtyg8TWz6JLlOwr4Po2HMy3IEQ
x8WOCnZXRgUkQ/2bRJ3GLdbH50g+xoav/ZaPJJNEVf5Dy/X82qkh5tYYH+iD3nNBKs9iQocP1fkW
xzaJJXbyICCyPLcdJBopxOdgjvprlR50S2LkgjEyU5ALSI3jHm26S+1C5pXvQswZE26Fcemdaoue
Afvjx+RYt85T8hz53Af9IdkxHfqdFfQpEx0jo17noPJKlEizDjK8ZK2bv7pYmjTreSDd8yMNSN0N
zNY8GEWQks60Vs3QXhKbi4I06vLerMeW0Atjn9aGdykLF1UiWryRHPhtWXR33YgcC3f0+BiF1QH2
BNZn2T6YzUALxRqZUeKUAXwc1RxqMQs9bnQafr5J+MExjxlixjk4vzDdt81D08bJpoVteUk79Rp0
jnEUZPCVkMN37UgPUZfK3VSkp63dDh7Z0Gvf20OaiIdxSEg9CbN2pWdhd4aQqmnkWBL0K7m7YlIR
EwxjoP3yaNly7913wE5xe3C5UKBfXcqjwq1/Zl4Q3WLPeGV+QwXLCn1nGP2Ws7uAhsCBNfYZQKMq
R8XvPIUK40n2MTFyfm28T1ONj2OU+w9GJL5bpRiI9IBRVozjlRFedpMOTD9qle5YFYMO4KF+rYZK
PuElv6YQ7i61Pvwg48hbBW1oX0eN+NcWZAYieyLTGa4/w4bd9no8bCHIVAdcxK94gdSR9SneDE3f
R9Zw6WBTnp2oOyrmJjY+2nNnTN7WNGPeHV/wqvKFdkjH6SUmHuA5GWAtmMM94MoAGMaDm5EjWNgn
LZIprWKmokbqUCKl5jqGTr/HgKTvGdpAmunAvoVaoF/cENRikTI/+JO3StZqLoFfgxBdVUkjMYsY
4txM3rehM9OLqCeyM80Wj8REj3DUp3Rj+cI6U3gN6xxV4cEoQb0gSPWNfA5uit/GnnfOah+FetWQ
oNAT3dKl/hWf/a+xyd9C5ex4CXm8ps/RrbcKanXbPiI9eDIrk34CTzf+hFZYUJUxi//0cFbcctLy
2jCpj6Ojvc+GnRvEXKTgoblWFlSIJJ2yC2NX3FnFszfUz0R9QINQzqGQ0zXO1FuhVTdbggPUfWat
3vCuE3RCeASOMMwLUC4ZPxrWLx1ru+FVH8ab6ecTbl9tC5FFOa3xHI3fI2x5x6IjOc9s7UMbd4+N
jH/LJK4OQ8rcBFmZSrNw07GWfa6ZUK+YNFTHbHx0I5hZOHZgfdv59NR3dBitnB2A62TvsGpN7Vh7
MUz94DgXM43N59ByMX9iDZaliWjYhTWazUj8Edr2eQz048z/J1jl2yTKequCurnBsonB8pbe1nOe
9F5U8OrJNxwA4w8x0mCyggGWaA7sJfpRKxt2RB6RJqOn2lW2G9G06skkb3AXWgp/NIlRboR1NJs+
i36sHlzada3ZP1HK2UDE1X5I+/ENa9/VslIgj2TZeYENoDCMyxNcXkUYTB++aJbfPTg6jbDJQ/4z
2e1DN/6IQM3itbUR/5cTFKKEg5ZuJLaduEc17ZA9gh2opweUqIex4Z7mklm1bpdJSUo3oZ0eOjjP
p+UnvkXICB6xX7B004MN3hC6CYGgQ35xhdQOU00NZU5RuKnJ1b2qIt4TyGAiMQdNGsRDu+tlz3nR
ztr3OIlfRsIzqoAsjdHN4rslpQ5hJhMPr2Iz5HdDJtMTiskKQoAFOQVLVM2NwQGVvVHN+NOeA6AK
w1gFY/SBwtE5Bvl82QYLjIsHcFFFUUnpVeGXbAZa9yOih7Y5EByc3Tt2sz9ZeiERKANd0TvQVLou
tKcUhz/AlN851thXJeNTots4Lvw0eqwhCIOyCPZ6EU/3WB0/rHAsrrAF9VXNnPrUPGgOQ0C7JKCO
C/2esQtLeeHsyzEnmAsbNwFh52Y2pMNaeqG1wuGrNXBMCCQsrECcXNuea6X+g+a8vgfYJTD49d5V
xB7iIaI6vCEZblX/EKh3/kuSsvgWdqMxvYV2JcBFhGoNXwdb3mgBQsEVhhaUmDVY+y9NkVBeaBIn
TeU7KyNJvhFc5TPRwy4Z9ma9q+yR1hyGmZ3CqQoqAHwSgso3IdKXrhdUsLRYPR+S/hhhI4hCmAky
NxGXCewKfXA3VHQ/cdupdaxZDoa59NBbI7zPSKO5gr9Itz8Y3hk33Wlx8e2tLOvfrbw2trYMfgUV
k7mCOdPDMGiUlU14cbx7wM/kFOfpEy7hcgO8H9+4weWfEoajYpzujMmKTx5r5b5x6rvJkDV05OE1
YtVMB3mKnsGHX4PAl7Alxmm/RAz4ZHPF3s+oHNI9aaoBTlusY7FT37SkqTbDaG3jWjjfdPGbqi49
wColsR31MPAf9YthzqNsTf2npUU0kj37G3cvolxHZ2NAKnxQqfMSTtn0EQa2v2qxyXJ8lNSMXeKe
RWLDvTGxJ2EbCVea7L0jri5uofqrXuafjlJbL6r7kx+RxTuKSaPN5reXKQi9Czk+d4YN42BCPbIl
4S061AkrjYpaGuonbeTEedDqufLy00MLyWqfGO7DVOY4v+Z2iU4+NbM1VezSFApMPwBWD0RLWxi+
GAk3CCBikFF+EmN7DdLv7myblqmNMdvoNn0/BGcdcsEqSXr90CTAMfrAunfzzL2XoIF9hw5G2kdn
RoIHWtn0VcT0XnpZcS65GNSMY2AF0YYrLIPGCFD6U9lajzGamXUqQauUWk21TIbxkWEVfz0wsEsp
9sMUq7bumRdECfSLxaCv4hflzNEdepNuG+AysNPcezV4I0Z4nTwZSG2pwQ3FYaiaD92FUqHhHSjr
oJzhZwmqfBh3qre5VmMfO5eJd48K9M6EjrcxyvyYTLCtmqzeRJl07su4eFdGco5ape11w6zhSDk+
8FO73deoxyGlejGaiKbDhp09gofrjojzwQto7m8KHswJVY1B3hPTcTD6o8297Q7907Eqe6qKziUv
xh0+7JoBjNDa6EXqyV0mEPcPPmWTXU+7qCqTbQIXw4VQykkvmnWT2rc8hAvtJt+lGp1fgO0/RPEe
WfrwaMf6Xdpa7wXSUnCC6hs5aMapMeErm4q0N9zwPlNAKQ+a0Z6LpFdbUmrrmXebAVtiBcyNBbll
l93QYp3C+d/MwE2vTWTlnvHcgZqxND9j0jbBkwxx1pDH/phw/U3HVp4JVajW8Yh2DnEhQnPVmXsD
PMsWte1veuOPYZjzZZFiyYkbr2xlj4cpMN6L3r9SHtUn17L3VRxMNz1CbQD8vksuTpC9l6I37s3Q
UyujLBVBeMV0N7AnVsoiX57YjpVvwdE2GvJ2xuZ+JLvxmEj/VIgnu0zFFYckSQWBUVzNsHtIccwk
hR1dPT8d1wrVFMGTOCPJq1s7rhvuF3lmEKXkOGhhuuP6uqZfUjPkkJCYBqmwn3dqA8Zy7SbacPvs
ZntHi1N7kZfMZhRX151bP9Y/AEGsBQPqS+f2B90l67C1yVbgWyDjJ5py/uVosxzjyGQ3SZApbL39
b2SI+9Ao+dtEMO1nWLMaTMbVESnmCKTOAON/lWQTb5DhkIfF6Phkox61/cx4JH/lNXS1C1Oa4hYM
38lThGZOE/IeQXS8CUqUEcsmQex6LbMRL5fTQn0HUj9lEiIRwFHm+dlagL07pm6zDrFhHVjePNf4
C5vkra4EUknCBUgDU/5OoBuB4cEaZBk7kRF/+oO388vXv1oDqWYdg0Q7F9eYxdqF13XguJPrJJV3
yVmP4Js1sw3kveaQeO5PJv4HLga4qOvkoUwSg2BuWxBrNZ5Hy2GH61K7Cq8HnlCaJFkP2qPox1+s
r+uDNspPc8DBE2t5eOhDEHqsic6plG8M+Nyjm0BTiVz9ZzGnPjkTwbm6kPW5bTHocN4cVAfoOaw1
GAJa6290s0GlC4LHygV9oYIevKhSby160EGpl5VHWsDmsWx4GqqB8MJi1E+aQ95igQt4W4NoWccM
PvasiMHgcHKtaduk57zQ4+2YTfd2mmmbWWjTVsxu8giLkeENiJG2OeqrbQ0xnEGE9U0WP/WJ+mgs
+kvDauxIHf6NY6Y+19ZjQ1fjIUm8m6bo0jSkPuzaUB/uRzNcNU1orzlMSYAMhHiQnnamv0BsU5xf
0wbudZBZB1v3sZYFJDlMilio0G8zsiGUfjJjUmS7tKaeR9a1C/KswbwffavpKV5lRY6FDGbGpzlE
JO86AJpHHUOJK/q95lBnKlS/gJXXo/A5xcZyPNi1jdqtMrHCzA2StKl/gqjxr4MK7s2guyNu2nsd
GgOJcq4bZ+67zSpWQB2wzF50hIGnXEDKzlKRHWD7WlvLSdHJScxixL3fsrQo901ixbjDVLbVLNLt
oVXYWmM+ijH+VfTMWIMaKn7iS0gumIOgMqTpOm/Ibq116+rU2XZqq/Ku7/uagL7oNHGUrgegqIfc
ZnyezMPt0E+NmwbJtS7Ci2LkhRCSoBvmQ8OpcLz+Ppzik01/RoO33df2iwKAaFtjtBMOcfUt4CTE
HUBMYk9AfQvaqxOkd1qJpdSeFyRBKeMbUJ1vUxvunC4xf/YdKaIZLkhftOZLzyURIFX0jEuUwW/n
3MraLL97WbcD8v8D8lrAetx8KuWcYO6jojA9Uhcyq80eWpuKBCrCztcUYR8eWIXRVaDh0vwe+SWo
dvJ5HHJhthRjIN8aO9469B7WqHXiDVrKeclAUAAJXU5tIqBzuqs5lIiiCK5wgMIcKoVt1eKahuKb
fMwGSvFxKUpiw4hnu3m7Y3zJpF1VhzJEfDlFiB2V1T9bmIGZzWKXcjPf3A4xXowmOflDWO9M38W0
R15k3MLhaGFKrWvMkMzv9A+PCkqWFd9xot66JNFOrTTjR8NiGELyj6hGaHGDenddFi84N23OV0Ix
uiD4FDB4GDM+BlwubqGW/86IKpAWS3I3ITamDolEHzsElzUUW8AZKWQSlnpr5ijarkujU0AsKcHJ
fUxMwJ02hjnrxhEaYmjAGqlftDj3tjPf8MgI3kLNNDmYH6EWuAUze4gwpDg18CPTpDV3TREZDJzE
jjMawHDFiVoxy/O1OzMfGF1VYhvEOpGCgEslQbdueh80Q3hU82UWG7lYN06oQPSVT0kK07JzrhYj
/AM6b1JriBH701/T68fYo6KuoDbfjRPLhUpL490E6W5UFfCmGWck5lBsq7/nbhRdtNp5W1owqQNZ
VoamcUjerSI1mOYiCCrWDafbREjR2eqgNwdJu9eqX1FFWtZAuNN93nU/ZWafvdTvt3Wso9QnC2vt
DPJJ1pA1S1Lyjlo5Uh0U3kNHUsoxURVrVmvw6ZKq33zsBwsgcJYH5qamZbq2ZFWtciUpjjq6KP0s
4Qh9/XtjxDHwFeIizayB/GgNHDthbt+ZrX6KRvAWMGf3ChE3nO2caKnQLw+mg7WMERxzcEulj6aR
vrhd9OgNgTgGAYgl0VGA2HqX7XSvELsik7ehdloM2etcvwEmHE9SWb/g++cXMoRBaYLN8zzUE5Fe
cbh5NinymTaAjOMOF1GpbKbIGVgn4+7Gq0OB0aFxrJW8hkmXQUnz73q4pq5TyI9eXc0pdC8W+dmw
mXCfyHj6mWjQMjK95XgCVHVso8in5i5+LWJ4f3A/c4Wje0WvCoSedP29zocEmjPVd3Y/bqT5Ioeh
/z1ZxXpkxYQ4TnSHzvik4IrumolkSKsa0qvlFveQH2g2Fqm1iwvkqQlnM/CqHlt6S0xmDwU4MPJH
+rakfES2s6GaemliQqAYN6MeiKR7QXD0LpSqzmWAR6J1iAyq4D5ALUyb7VjWKB7cgdFHZV9Ala0J
QkpuTNjPftfqTLY9ZvteED6PjCSQ6qIPyYm2iEtbblAVt4daNy4gEcXVRxYNoaMX4xNpBor0VNLp
aCvJ9dJ6jINyWmnNvZkMdOm1MUEAGr+RF5VcYlt77XzmLy6az3OQqLs6msWLnrYxLaaneW8Ep957
VE7snJdNqgmOuTp7TIGgotwUv0LWqAiHUc+tei3/GOMbVTL5h4k9fEsicvD8cJsbIfaGPPGelfCe
Uk6Ec1B7W7v25rM6oRk3AHjcJiHh3fDD7kziXz1fT7nGb3WXtquGycbx0t8ERABYVxM3slpdrSTT
zwxZmuM4VRQkRdicJJp/gpkvZdqmL9EQJw/Vp1mX+zwqkhfuzgYhFyHEyHIvSLh60lHWbwE2MLIx
xHj1DFzWU1Lvhzp1EXFU037pLRjVI0sU7aD3KgLLhMIwZP6hu1V00H8SZB2ey44laGJpT3nDM7OV
m7ExvOuYJUetiBwk91V5wgD3PSrx6BtZxRnllsTsunR5o4FIT4paRxDZiceBHlZIkltiEnMlRHQY
46zgEmT4BxQiyIXGjN5SBne/s3O8pUVjbzS/fNJrC+e8Ee6a0HIec1zHVoNWr3CNWwaeDcIxCppO
1Y954tBdg7Mds1Y7q0K6EJFpFBpR0ZxLLdwXg6nfke38ylegtmKiBB8t494K+fg5E8o14vZsV7qx
vW5zR2wsKuI9Gt3qRFifCocCyZ4NsCnVPrUe6nYOamPnFBX5L9FrQ7zcIfQxxDa53dFYja5+noTr
IO0a4u0CtfIHYoOq5BP3+yZyzewj5mq6spCv4PgJiANq+m1uWvFOGjFXIzuCrjFg4tB6w3qTHc3h
pPmWFKmPV1Z7tlSjbjUkQNJSDR8cvkGGuAdfaegIIhx+5wzlt13I6oKWzwhCDITAQACZ7hCurqv6
VGAZQ5qnI6OJpg6NbN5c21yZ206yfjDdldF38orpSM5ZeT+ygGC0wh21O4b9Tx6p8GvaddUNj+8c
Vwfyp3rinoMjpSRrpja3fg1XScOleei8R/reyZOm/U5HkqqYGXZrMS91epVcBjoj13RGpbtkZO2T
OIKzklh3MT5jsgCc7JbWL3+emB3HBZLstRYh2AOz55w1C8GqlvfgvYXgS2Zx9hyZPQeJEXQXq5FE
v7YjUP5qcg6L4cLsqaDMmhUlo6Ji7+rIG2PbvZTdnP5KZtGlH+NvuO75XIZ+XzCwqsOWCPmBbEpH
GRWdKPOwrBT5CKh+QXA7dcP+jbneu7JBYGs7e3LoiJfXR581Os27IR7uZcCKM/AfqtAY7ngHVOju
uEt7k3xdvxi2aH73BTuLtN6c2FdvBPI8lR9TFne7oUXCUQaGDc0weQ/m64njkBVUNoRZgn9Bnz4O
B3SM2oYy0jnAbNmyqH5Ic6snma/R9mVPAm85jx0ViJpD76HZEwrE3lyx5pTFSGLilWq5OdDsclca
/otV3iSUpXVBIrdN84n7cGnUaLKcfEtg9LmUQHdqhWyu6/Cb8ZnQJDbE3bQ05ILBeO0KlmVl/4MG
JhGtYgx3fp+5a0NVzkpEyPkts7EuilhupU/xHetkxVIgktCvJLOIHChongU0XBtpPNPQ7xDT02M9
SKcfn0Us4oeAS1YwjohanPGpryWv0CMXXZmx7tRcnkXG1p/MC80FjEaxxoikGN2NX8ElVFhoRiM0
nx2LT4qENxOkYgAGgODmql+2lYijRl18y3voj5HYgAK2v1t4FJ05faC1Gi5MrXs25osnvEByodhv
WmmuKzXaFH9GsgG3XR3IFaN/l5071Hy4aENAkRiDViiovQtDrFMRwA/p6Ges7YFWb93EzUkht2Cm
ad+U20SbiQXXpbLNb779fQigMbKzXqLehakYVf0KCBnqAntg3QkYZxcK86Wzik9hlv3Nd/dm5gGV
liyAlO9Rf9jZ4xRiSB6qfS5b9W462rbPoqfM7POtRk72/VRkR1HG6wJmHXgcJnNLBLSCO3RojJG9
RxQKNxzTuJkiPjvjc0ucw2YsUo8LZDreFSGgdN/u36Vr8SEBiJuFddBYKZEf+wmXMNsHbbBhKFFy
24SUxAQzgIpth+cGFjgwgcR/zQiAckPcI7kBBT+f6UcwGeiGBCiY00kEGwijap/DdYWvcG7Hrr9/
DhArnaWAwBGTVkoPGjFzzA25IqLFngBXWIxKiP44kqP6glR6OHuENJ5HJkVDLa1T2yfltUKwsvfc
6dOxgvwPJ2l5VEhF2khivAZlRUq3VUynQLBZHg0TYKhBG+klpfXV0Whs2xhtG4lOoDL8cW2ayMZA
IaGcbovHHvsQk2R2c96RKjfEHmBEJ8evkEzG81gF1bp0sLFD6hRERYfDtWJ8v9jLcsarT1P8AyHW
XSl8+x0EKCWh8a4Gp3200kidnb7E/A7kRNmac7aS2VQAFmhdF9PV7Jr+wYq/I0uUT41I9mL0OgRm
rb7OzoWq241RmNCWmt/E0r+FVP57xg90dVGvc1OenB217YmRGfVXFp2iYHgTesZlLoQe47kzcSKD
sDzrI4YANrkPvv06iR6kfQC/x+tzGpmuq/Zu2D2HXmxetJArJW2oD3jW6xit3go1xW+jkRAGJadx
pduzXqUhNkO8ZsbwiDyPcJ64+BFHU7Y3fG0zmpLk00lehe8Cs2hw73qi3cTRyMLQ7c4V46Kz52cX
1ULrJf+yB0RO1W01hJQS2gaQ0HoJ8L2fKJPsTcOUm+4pd4fGmVZ/JLKVeYvUaO2iWbicay7Q3Sgl
BbjN6jWxdnKLvtvd1Rndk6gnaxg4HbNk9dymLhgYl6tErvsYz5lOreN8bNZJSyZOPdAwrzyDtmLf
+NjSk3hbw8FktFfIhyiyU/Sp8hhf0UD6L1ZdMoznar/2bBQpkbOkuI4fSMPLgy5PkDhsqKrcaixT
I2tXN1/c1PkF9ubQc9/cZ0xesrYuUb27Ea5LerqTlNwHxuKAsKo/9EgQ8pDGc9kdrF7XD1r2idGl
2HdFdBfSkF3hLAHCVtvb2iZdsI2dH/2hJvYQHm77WJjVnRvCf6uklsInp/8JWGJOWeisTZh4BpW2
adyVXXMlY2NC8vWW0VJbYSdy0FPBeTaV0+x6n1Weg2hiJA18e/DSBt8LTNPdEHgDir4svQ55+2OI
DfqSfnK0Roe4vhmU7yTaaiCTciWarN82StJQZVxJJQ0g3fWMKwuUh8o3qpOS1Xtg6eTc1dl9Q260
FfXBtXaN+7ENgevoqb/hQjieYDyvGz3XmYcxf2L9N2se+5smYMRWU/24+AkaYTwj0SyOTUNdJET8
FFdFd5hy+7URTsrS2hlxqWg/Zc+dIgMIt9VGz8Nu02PTY+q0tlPDusAX+wiqsjlH3TgLSOUf4/P/
jy/7v8SXmULa/0ciyl31K/hvGspff/IPGorA4gBg37Wlienyv2go0sawj8XGtvE74mf9G4li/49p
8zvCy0wT07PHe/gbiWL8DxEFwnEs1xYOTUXv/wmJgtX3v8x9UsdszFuA8KWblsQ4/S8vaFK3U9K3
XnSf+99dvaQTXU4wplLaKnU/HsaUZmHRvoakXZ8YvjVrakmoFtHPQCe9240E2ZOzzvZr4y7S3Ngi
3JZ6LB2s+y/DQGUl56YsoFsuYNs/nCQO8h3N/GsatOZp2RDBSLo7wR1cUaut13FZtg2j2LKc63Gx
2PbeHogGzILQ2dUJsnhVZ8mhtbqzb4kfcar590xLml1jea+5C5aJmK/F5GJ7MKz78b4ty+ghcbOj
34ibMZBlZNYZ6o2EbPTO+ozs8IQqVTsHordX5WxfKA0XgQ9XvexUzerQ5VE7S3htc3hV5DNsyoK1
fZcr+lvylnR6ctbCOF93NeFPg/8Da7Z9GlJ33BYzzGhhTOHdMlbIGjEd+O0uN3p5plySZ68brJOF
pQCc3hnTvr6pRJWvAz6NFp8IDcB+Nm/qGei5PF0eGXn+PCRNwi5DHp0HtnZoaDR1ZRCA7K8RVs3r
mryD2NjDtFk+g2fb9mGc6EUnc4d0+XA6/9tKq1S67fom2gZF+txb8WVxc42jOeNnXHNlVolzwjks
N61u3kUCQ64mdguNC4GtudIDMyWsds4l6/SOqAgog3AxMEIx3z1FjX0MfLemmszx/BgNCE7Z2ogg
e6c6E7dibhxgC+xklwCfwKGF1RlHy/vnV/+vPfG1d4ASi61Wtb8tgTlTjf4BORJgTHdQ+Cn+9tkM
g6i2biF/0R2jI9D29SmwgZou/h97Phn+5QRa3EFmipVPEKJn8d+fls3ygf71dEGnVRPt8MoEdhdq
ymbWPRcBfx5Og3lPzA+RSIb5vriTvnxKX08NVFpw0SpxcLHhLHu6mF1Ly6OvzXIwLE+RrTF+l3W3
Ws7I5WRk3IUwPpz9PssPl6Ojj+WblRHozETnr+90+f6WzdfPrJD7VRL/Ab4FM+ENjDN+C2sWLxvz
ZkHBpfhUNyBc0SfNpFwCW//aLBS05Tz/g0arMe3RbQ0j4kMw+VRWTEMPFwrc3a/nabKzx+ZB1HU/
bd1Zkx6CRZ7oGn7Q3G1hPBdEAGhQ0Jj3Y9RzDVwH82Z5umxMb76bB0ojvuc9NrKDQcdDdXmCFqqx
Nu5QFCvPpKcPSS9hyVdVPETRl+/zAWNQ739zWV4TyK2TpNFqzKmtZygSzDUWDfnypoBPkml10ueT
bfmBMV8Jl431n0fLU68ujL1X6ZAg2Anj/AemX5v7LI6u3CCweOXGMWmAMdgZ0mlN1wImWKwRwnmh
oDNrPHn4Tne02d+iDENapIEMFBPhw35irAMBSBjvSXfqCNY4jZzwOz+Ubwq+1blyxLMbWxmLCL7I
ct7b4RzyONgMX4f5grb8oovirHxDQlyST1zaxs3o42fyHCbOaBo+yfRQe4RVFLi6tvAPbvE0fDJ+
ZNqjIT3Wu0tEO2c13+lYsvg/I89Ij1OpjF3J5ND0qyeitMi6TNpXHTih5xLVZebeR6bAjUx99uDt
8EempyjTLywr011e8ooyag4BUgKkoTHNhxHRmevke3cY3gcMN8ZAX0MU3tFCGrCpZ6INJMdNas6H
wjDcgTrM10arv/ujwbzLyEyy9dpbZBYE1UISJMStpcrsonpPGxbYVqDEtiJKfJOb3V0S5pcURy+X
iC66CIzVzG8yGUD5LSQwXDWdI6lthkREx7Exr0Y5PLlY5ta9JBiBtY0Hx6E1t2PL/U26w6GU/XmK
e/IlXTpQFZOtMyz914Hcn/UYazT1wvwnrXgG/277Q9MRi+H7dLaWSw8Wo8GEDBXjtcZ4zute0Ktj
GowZPMVucwzGvttFA71TlRKMYJNhZVkoUpxaZsccBA0yllWQwimlYWlvJcbVWqoYMb5oTiNrdRK3
LfB/JakUA23iup1XA7XfbGXU4hfv74oAUK8UiOgskTAVBSPlDsCbOhkBKLfojaSxS7hHW1jriuSw
nWW18zAv+YV2Td8HHut9FvlpZffPqbDIebM0pl4WePKCcTQRceTB6d0GXxSBZrFPWf6/2DuP5ciR
rM2+ytisB2XQYjGb0IwggyJJZlZtYExBaA2Hevo57syuYLGzq6b3/8YNWsPFvZ+oOejc5Xf9Qn6E
Fz+dzDLTztMcs3P0PWbof/ZzhgxNWIs9aPinCUT3FqNlY2dU9h9VWke4M2vH0lqaVez20R0eWier
9/XdQgZF01p0PtxMx9HH79aiGJzV4GTTpzFtO4YgAjOogvSoL/CiqZ0avlwX0YrozdfcxUgMIBoU
LEtgMQe4Dv0flCP8dQzQJkBchewx8FLCpHryPYtQgBgL/MxiT7sRMllCThy6tk8TPfEDDWX8e4d5
DzBhYGhD3RhXhChn6lngzJkL8EHM3z0S2avBNDASABdnL9+N0rrzivC+rL2bLOeZunr1Rx90v4Mo
JHgc3IwVcrEe/y0hdJz+0ggVqNg/mLl3oHMJFB2Xj00cxx5+2eK6KwznCciTtpsxV4fNq125Zf2U
zemVcEisQrjcuSCXsCRLd2aaNrgsEUMSdvxcucG33ExpTvQIAwTd0c5LvxWEOvfe7PJPGkC94lHH
kC4G5SVmcRcsDDYHLFXoGYzfotKGwwvLHfCmAyjrKnaNzyND0U2t2b9PLg2NRw7cRfshyRcgV/Zr
1nrOfdk+tjOZ+CDCvgsVuqs2c+cN/VKpYzlwuWl4AEaJQouTFdvaP7QaCHAzCz5xoXdJAk2y08bm
JkWdGkQbKlLuj3S2vix1JDFQ+rWFxdrW1od2HVn1JontszDoWw6uGZC/F9qqLXTtpghxs/Xz5ITG
zmtdwSiARYsUbu4CczG0cmVZMV1aswEJ7X3Fb/M21YJmN+nNTRIuAI4H0BroiF33YjpbMxYuoszu
AZU/tHqerbuhfyQwYXWY76LOe4rdAkAg4ZPIgTICl8RABrWDrpQRCG39ESpfT4QAmSpj29So/w5T
B+ZnQSXglgQQigoucQaiqwa4jHxvZUK7IZbx4jh/AFUIT+iJY6Eeo5aOMBTEV7zFChQCRo+ujG5H
/dqg5112XweR5VB7tZelRMNAgE2PEnrii02YIEZy2gs+xz7QFoHS7hEaxKaOR3EQtX7SpszbIEbi
bTOt+Y5eaH/Fg4BqnN6S2MV5VGvvFlLXOaZB2BHf5G6CDATZEwKqUKuzZlqN1TRvrDwKjsNEfN6q
sfSkxT7NsBionsSZthTRYHHX+o1A/hqEqokgONjEZT26AE0KPUFtLkkZ5ujDNoNbrHwDYsU3dmR/
RM2rqYutwAhXuZOkZWWloQr6pphTSIazKmgSy90I83lSFOiCMOFQYL6rS4J0KjtRqhglE/LDbCVp
1tF0LCXtGrlZgsMwsS2r1VeDVD9oxy45ecLzQXwnkItkV6IeIriLktiNDESLhV/0BBTqyZLkb03S
wJsMUdrGqNudgCMeScZ4IotFsshVkSpWuS8J5iVvCSxfd0Q6KN2YXYLagrRaKCUrPZeF4QzZPoG3
3trw2hFPeckkpd2CaAiVatirxS2898iDAF/oqMRXqIa5khfPGAOavO70G0dS5zWpYotL9/dZ0urR
TYNhbySQ7Qf9KKQw8aXoJSvfjPApYlh3o9wOVFHL/nBRl5D6kZpbKbcDS7L/MTuadWBv8OTAHsy7
rJDiW4gGvDMQUeYcqeyVqzWGZBkCbpM9+5F0rL425SR1V4xHNB1DMe7zqVrOc6efwsQ2PuH99Rzm
aA7RimD8NunRTTTIwGVhP9pRuE4t/04rKj7uytBuUy/5LmIrI7NSeacZvuHOl5ISoRSX8GURojex
5GiQ5A5SAhoC8VujZXy0xCKAeTcYb0iHpKT7ZLjfkmgmLUkuk0Ct58Az5hOJE5BQcHcQwBjmQ1jS
XyilNoYUyYBddMylbEYpBTQGKaWRaVB5CTojr9GaLxNDLm/sqgfcB4r6kwYesdDaz0afRo8uMPpV
XyfSGQALKhus9NMQuuAQzQSFleF1zsPqpjd6UMBS8yOT6h+61AGxnYFf2jMQCJEyMCDa6X/qlQD6
CbFpzn3qVapMNzFK/ko0SjcJaHFAsgSwUUC5n4iNw3c88yKkFbiT3tnGD6trs7PdkLElhj7Gtbux
SlTER5p4BFTdYld0XrXrAiiHTZ3Mt+kSjzvDJVqaGWLTVdN0Xwi42yCYbgbsd24Qo51Xzqj14J3I
OAtv2ur6Upy0CNgdMLBNSCrsHEiRFtQyOlK4A+35lBBldWMfWdD2hwNbMAqicI++fLP0Nz1SNIdp
tu+6xK9OVj5ClJZKMQWSMbbUjrGlikxEJNmVujK1VJihVrjqpObMLNVnHKlD4yJI05iotadmVh20
MdxpQ2wjvg6SdE4G/nJjvhsD74vn23exmAyAAPirjo5zn05oa4JnemkBhiHUZ931c0N6Cv+r0iuh
rOgWyjTC/p70S76v0AxbzYyx7kEC0x4606ag17Kn+3AejBL8IiI9M2I9pVTtmaV+z2ih5GNITZ+U
n2stLKO5JWfpovrTJ/01VHH7nJraCT/L+WAjEdRblgsYCv/Y2E/Ts+nn0Roj+ek+ayLUBmmkRwpG
zfM1FhNHXSoRDeTa1otUJ2pRKZJqRaBpm1UuFYzwMwMVL1WNYqVvJJWO8N30+LhQP8Kyl0SbVERK
6MGXUiOpgzmBChFJwVlqBWSMVcH+k+FBXAnSBgHcrL8GaYwd2r0d6Q8NUZpDL3WZmojwuY9Uky01
m0rkT1a8N0TA0XMyEXaKpcITokWAvaTok9GhNTyN160UhVJTDFHIkWipvnHdttznjKiloG/NuAcd
oXEOQClIwlSUb+b8ARk5RAhClKiGgBiQJtWpaIyk7QWCVVK5CtxyvIItMO7SeRum47DVGwghphsc
7aJxP2WZiB8MDEg+NxlMwL76lvtAAjM5xtGi9FYEt1M/6je6MTzFU6jjLfi7gI51h0DLrhkK/Ty4
Vbilds3WZfvV0IEM2m7b78pA9+K1WUBPkbqb5gDDbRqN/BYGTXHr13FGDv7rqCPlNfVWexX3XvRY
L9ER127/qmk5RJ5W30cD9qOPA6PUEivaHlw26ZSzTgg7lbHsWEa1Mct6AetpXQcy4h2I1t6khsNb
hZe7JdYhDmTLvgsZKxcyaq4TPs9kHB0PiU9CRtYNGWMnrfCoKtqO8HsE4utKkxF5Q8bm0fHcT164
HPuyXesyfm+rSL6M6UP1vbNllB9g4c6ScX9g8mdao987mREoSQ14MkeQkCyIZdZAyPyBIzMJs8wp
IBegreZ8QgrEC56oaPIrA+wwQ+BvZBPym1lmJ3qZpwhlxuIKZcoGngp5jGo0j6Yfix3eZjW9FR8i
IHUkX8yXTOZBWhIiicyMoLNr7FOZLSFq7K6qQjN2mpsVm0BmVWrSK7htiQcZTZ0Oucy+9KRhetIx
/FPdIZEZmpFUDd9wtY/Kr7bM4QiSOZC3jONkfKWLMR4yme+BUk6WVGaAZC6olFkh8HRrJIeQfidh
FJA4Sum2P9n07oXMKcUyu2Q40F/INqHP8oJRhgM9lV/JlTkpW2anepmnym4KmbSS2atB5rHoXuOP
JXNbicxyaTp4Gt8MXrsF4H3p9j1d3ThZey6Gs5GGnV0I33srjPKxseD4LTPqE/GYMaI1/V1fuAi/
JXBzcXjo14tLbx4R8/rYjK0FXNU8q66YLlN3pUzi4X3y3Mu0XiwTfAGZvoZ6Gn5fCR2BJCDA5REQ
H4lBmrJrxJCja2ecsBYkeQhUd4M6THPlyMSiS4ZxkalGk5xjJpOPkcADpZ0DktnDg9ebz9h+9ydL
s09BKvpjrMS7kPLGIqq+Qs47fER3f9rE44s9LvFpzBvqp1kKgmYYLw0LllBRYN8ExUynHiDOAIJ0
oxsIcXgBKuZVe2N0SGVVHh3fcNg5MIo/RZa3z7p0PBCKgjCE++e26sJkjV9OfM4d+t6evWS7gOFr
k+ir1kDcVdTFa6unUbryg/HFaeuHJAP+6WAVjTtEiL7yFD4ucwaT3NBSFCPT+CYA+rCFCnwtkiXc
6p4WXy10f9ZJEjBqNT8xknodFn26BhLDMAPPnXVVma+INRA2MQG3YkEICx+HxKywaTMqY2v1BDqE
CWG3tpMJFL+GnloL087wy6dW16dbYYW3rv3Sp6n4bJNbR0srb1FT7775WY4FK7XkGRkVIlGl45zw
od7BsRjugWFLg09sLlLDxpYtw6jdrluCnJ3xUNLQRU0RXEdD/HnOA/qIDVZNo0bhhYASCh1Vq8EG
MEI7o98wOKI9nPJqG5vgQyqRa9eRI+lXQYcIjTEeasMm0iU/WKs1N5kN2dmtJ0gOnbbHYOaLjsTB
dYUHzMnj6ieoh2vhFibsj9o45Ev4UkR1/YSh5CYZfCpZJ5getGbcL7UWfUrD8gC6hW+sJP9hYCiL
dJxf7R3shZOgF5uxIIuYM7TdFnrkrHsamm0cthMpCztaZeNgAfkph1MM7UU289omBBGDdANn6Yjc
rkp4edSWdOZ9a15lgI6IroO6QTg93rhTBz6LZA3Dh0Yck/ShcsFDl5wUQntnHuKEHmrWVGcf4mTe
Oqc2a+F6NXl+1Wf5vaEl4y4YeQFeAK16jEj4DgKSAtk24IDQNK6gv6KjGcPdnlA3twNwY40JDnks
+52NU+NqiKeUVBDUeuySv5kOnSJj8Pt9qDnh2Q0ISeSNEaHbSrRqjHgiS4eD7ALpwEYhAY0lKFtp
1bakdMG7eaNGOrrUyr160CjzIqGAXIgGAt61Qv3k1fSDGZ4NtERLCeI/bYC+uAXGxF57b+gmPO+a
6nZ0CHX9odkSxuFXj3qOoIRyc0qjYDXMZn9TQZrEMNGgloXAEaInj+eFWMwdfWUCpF32xW6mZe8U
i3UdQg7YN3PxtYcov9LnwDuADsW+vinJnFjldeLSuQgJr27sqU1PFRbQhlZrhL7JWF6h0K9fkSg8
BVV6S5scnfw+zG/cwt4GGEWde73fWdzZvp4SBoZO9ADfwbspsUxOxi+J5D77GVg2VDwa+Oa9e0RG
kEFapT04KXBZVfjtkHK4FtCZZRe3Tl2Dvh0Bc/oRXUhkE9p9MnrejZm45Q237YtEu8Xn6HcHuNhV
KOd6L/194ns4MagfCOBTF4yWi2+tVp4boVfn1DIf6mhqT2nSo2rFmHXrZdO2NufxoZTFFMBaK8UD
1ovERKe0BQfzXHuBONlO1WwYPAAq8cC7LGDSiUWlzWlJjPSqCrJxU+aSj6ZNn3R83FZoY+GOA3gH
tpthrnJe3BoXMe9KE6kPKsbe1Zg1bAeJN098+q4Bdde6ESFk4wImW8f/W1XTV7DlycHkpZ5x/Vlr
xQxFLRL+2o4hPeep+DZOjn2PxzqS87r+aQgx38r1sxbBWGDMe7XoHoM6WLD2sNA5z5GQcDogkH6+
a2vUIctO3BIgbE5jlAAzhcR7cku6jQ6B23wOxI3fgj6zaAwYmq7yOtuUmQNVv6ASLnKtvwkAVKdE
nO58uCq4dLYZ3cxr0ZbNjUfoMMFdZ5PX1uPomKe6baDHpwiK4BNcoNDVkzxpUGjN5uF2wXPgmBMO
7DL8iuwAqQv8KIjTYFo72sgBpuRXO2O2ET7LgIRSea4nYBfo+KbJ1qiwK0f3BHZUEfBfD+5rkrYI
DbgNspr+13j2jmMHi7Hqc2xb0w7r0rARW+zjzq0FA30JLOyCCU6vavLD+3ma+j2GG8sqZdgEedGS
ATegIIkGwqjBwzU2IwGYp71WuC/LI9+8zF69nwu8wYGexicn7x90X9TrocJLZ5ropte+eFRwOQK4
j5FBW5KD6F0lCX4KrvCuPG1VdU195c6OdaWAXmgTA0V3xL5wiO0aS9O+qcn0jX/fT4SnRieDQaxp
9mZG021VCkT1AFT+sKIJjFvjbSP8FQ9JWm4tnUamE91nyEq/63PVr8N5fBHwgyd/SrfqPoTfOHtr
8T6PcckHnESwtw3xFPuD2MJh1Ei73S7hs4th2W5Aw5Iq0CVADJmBNBioZry3H+vsZNg68C2Hdmds
7WKnOQIU1b88j1Ty75L3U1NqGQLdj3FTonHtymBvIWNJSvVQdBUkLoIwFaKcSI4jcykjZVogcmoC
rNaRNiEuVOrFGmoLGAQ1n2JBS9IKZZUl0I9oBRNkdSG7Y3dC9922sTzqgxyQbzKAy43uI4R98UfG
dlzl7XuZxqcPNR6MNt5IM/NTrxcvheXDUdK1Q9DeAsbJ9xGp4+MoI2V6HnirEFsNlAqk4xFgwE1j
hcYqTfvxqIo4T89hjy6ARqjm2M32sLUnPm4AqfAZspaRsmPe87Mg5ew2z84ymoxZEvTalcZQmmPg
StK/2OiBTxjDBdt0mvlDvBi3mtzC3yuyFuDq0gnKk5ZPwULLay7Bgutb8IQobr2KMAdcBRbNX9hg
cZVA/l4zBAlX6k5UEchdla7kZZkG8WmXzdXThzx0iP7OIWM04oA6Oqo7V1NVXU7vZtUKTzqItRj6
rBge0guWnq9qyv9zSs3G8oEBF3xc+uYcNwU4w3rKsaMY8u2MV/FxlAViwwzxLc3ZDHCh8MmicGi9
rhacU3yPdOfiM96DjMZknZP5VIWaxdSClFdaBSu7QCfGz+YT6hU6/QAehry2RcY0iedLKzAUBQEp
ZNTORNVJGpOtoMObWi3jPsjBXa1/MWZL2160NjMVL6UP0uEM6TwLxCl3KCriwGhOIA/lVCan4jJ3
dmBzb9UiEokTNgRgu7iTKkl/Fn09xJtxgPA7yIiwgstErn8sqrkk+gZAfnGbr4NP0Kx0o59WbsrP
TRWgdq+FabT7Ic5AjThDwrhKRoRJDhrbwEqzg4bWCL6rzTGZ7Dvbz4w38f3/AYj9E0DMMqQhxX+2
zDr/GP/XzQ+cKar3llnm227/Aonp1m+6brsAvSzddbE5uYDE9OA33bE8RLLgt3imewGJWZ7cSbc9
9vICQuQX3yzL+M0yA8P18QjxdBMziv8GJIbX0QeMWBDoNglqwp+OQQj9o7kM3nvAO6ISzaaGmD5A
KjD4tSAomE/Xqe9S0aj6JDYDuGFuAGc49gySq0VILLprtk3sfLMLRIAsh8EMZn1dzE+nCovh2zE0
fdA6xfxHYWA3aNV8p4RAsK5Rk6WPKuZWTYqwbN/Wq9nMC+kzZUHIoAsclALG1FZz1xSCeJiEu6jC
6DoUq9VkHXjlVVJ850d8D1nz/opgQ2E62s6GJs01yQcoRIwCTFUKBKYm+wUiRFlggaDaESFVRi/N
ippVKwIcduNwRpFapn0I94HckqiZS+GQPt0L2zld2k3VZCogDWNLbbck3bVaVIfOtJ4BBQMEADEv
k8aUrmoNh6p6yI2u3YWDhVqurbJXatJDbugqmx4cuDY8U2k52MjEjSrUbCq7Dwb22K3mCyhpGKwx
VPSGzexo6XTyCGHkEE/IERMbrYfvfTHfacIaJYuSpFNQ3PSxuG1TPdrhK7z3sdFeeRr5qFYkPQmT
4TGMUwDXrX5A0/wRVb94VcfteTQISs5es9XrNLqLSbf27QnfnPYEzKCFPh6BIDaMlzCDlgYhfNuO
9rCzIPmSAASYUY34RJPCADpfXUUyd6PeDZ3CJyTIm3C5KU37Wb2/CJUYvB5sv+3v7GpEPsCVDubI
aIXwqmd7XenuD5zvwN9L6Vbax58irsGfU5dlVj3Sf7nMq20us+oIl2W6koVtsNNuZ1EfLtv9w2E+
rlaHjczY+akx+7Y+O7ULnYHLOR11cZf5y/n++2WQs5w1jt+Mb+VTUUXRgsC6zF6WDQxj95oT7GCu
qKUfH8Fl/sNqNTuVKTgiAUpRzcajUe+RUznm8ndRuryqKP+cfdMBvsyr1W2Zokij9lFr3ja67Gkn
yx4XnnhN808YRP62l5WX2cuyy+nfCQ1fVqupyzaXqyn7pl8BNWCMJE+iVvxqO7VWFRod1F2LtN9l
0WXXy7LLvV2WZZ1527ouOU4lT2q63hMcw2hHUqw6aihgH2vA9pBZDHKlrakJTLU/TJo+KVNtjm5T
gdmI6TbI4OsGlD1Xg2SjjnE52odZdazMy0DaqjUBPxvGpfLkc5jaB+IJb+f71X5q2dvO6jjqQt6O
cJlXU2rLD8uqYjKv4OlUVyPmdKB2/7ChJZVkf11S8kmQT/rbfJKDGaZvzap3k87MqCXPZTX6cVUN
4N6CiSMBc4knK4u5HJHCTEoEvOXYYZBrWtUkvNsoUpuqdYTKMY78c1M1K1zIDXPmnFXSGW7uz8yz
Sj93pL4Z5wBc3S1zd6+WXZLTjpK5v8yrnS+zamtVjIn4edRYJ00SlKazXuTTKYB3HdWUKpwK4kzj
o0jzbkXfYf/FMGAFOx131b8Wv1rWZ9S7xF6FvFGlkaumlHCumsoUYFStiYzpUNuDsZ8Y4+MYjMbc
cfZ9f2eUyZvq7ruN3ybVIRDOBXPaLz4J0Dw+pLLTrgoxQGgsatyp+9iDVywbN1UkcoSkptQKmNCk
OOrqsw7Z9UqXKv+qMD0dM+UyNX0i1NGXST4qqwMlV3f4VUU6yb3J7xCHMxhmkRcHtiANcFEFfF+o
ZXHlfNXLCUmSxFyOKpk0yIwSGVNjXw4dCmByVNC5/VFNpX24GuyqvpolT3OUhTH1894V7jHWkela
h4PZ7iJ7eWjDilylpEapd67e7yxfco7IY75SC4X6dsgUFMf8tCB1yv4W+uMZEeV12EsnYfUk1IMJ
kXu3EU/fh4tuHwMR2Ec1FTvtz6nZFWRGRUVAvpB4GYWoMBebcbhCVEj5SFyjK53gjY7oAjT+gzl1
DBLtZYRUyTjGYeS2IgqFU5DTWssWBHaE/zJYKIAB/XbSCMZ00CCPOSiqbeIjYTr5REhMhEP8SQPD
I3t1gIDpvWWyN6fmkS/510I1r9aogjAAW9Ym6p1WNcEnU/OX9e82UgdR83kOS9Uk4vp2noWe4SYI
ydotmvXJN8YCS4ge6QWF8LHo2BxVMSWYY9WjdQBZ7BqRc2UqCLMsLNnzUrOdAjerebXTZZte04E9
q/nL5pdtWuQFGdTr4foCc1kQeaDhl6h/vjJ40gr38sv1JHdhBVZ+SuaP+v6yjZr6/1imNnk7i9ol
TMbvoBra7YdDXa59mIhpoxgVrNVNqad1ud0Ps+pGM23vLPe9bIUuhSEboctsJFuQUDZfRh+Ct0cp
LlRNS6Vas8uGamryctq1yz6X1W+HTXKrPHxY6HXyqX44rdrmPy5z6cOvLSjPro5WpIkx0FEVfSSt
vz9OqvlSM35u9HF150CWxVPsP61/d9CPm76bf5t8d+zJnPjrYOW+Hfrf1qtNl6QCaGJ8f3eOX0/+
+kyXi85m43Em2rB7dwVq8rLJu0OoNR/n1cJ3u7+tf3c5Fp5tHZyVVMvMd0X+5yx5w62NV9VBbXFZ
ftkB60CQDAsGkX/uFNo9GXYnJwClJtUamJfG2ymquSiPRbKf6bkSYKSYZoKByEtisog6GLAsOakW
qtU5oRy4jn9uqaZi8o2gOYhlpZfVrpCDZbX+3eGIKHZgUeoa4JmcVOvfzqTm03Z5RKgr33VCBAYg
Gi5J7a6m3h3zckmX1bzuB80gNWbgz7gdWvNZ/SuXP0LN2pFrlKgTqNoGyCEIOvkXqq30ovY2YSLN
dmRjPyonhFj1gIAaYWTyZ+GXfYwHBeRgb2psmqLA6I8pQI63QhsWM1+p+WLJHH2tJoMfrXCS4wSU
kUZN/hO27J5Nss92mS2kEwd0D7/cq/hb58d/0O0hgiBDdH4nfoA4+h7SkOfg4KYMXzzH+BShE36s
xPAFI5jilHSQqnvD/iOe7WD7FqHmMFVwCtBY2xIpK49q+H4p1JB+Sdp4a0c0M2iYpUCaTCQBIzq4
MvLmWjTmbu+tswYYGrLMpCRd2OI5dOTp1Nn9TtfphPHBGC3+O74r1guxzbTNbi9jVxWKUKPYYnLG
beOSiQ1GYskqCvU/Abt/CthJwuPfBexuXrru5Vssuh/o5fwlZve258+YnRv8FpjYyfsEmKFqmlhs
/nS596zfHKJ4lucgSWebbHHhdZq/0Zf1PP8nGdS6hOxs4zcTw1CC377lKo/6/yZk5/01YIeDpgFR
B56/4di+gWQq67+9PCRl1P3f/238n8CaXS2rtfqgt+MZSB/SFTYphNraYVwXrtBBHP/BU/RXZzR1
3bZ0z7VMFRR9f8a8tEt7mTC3RuIrtHDY9esn070mXDOuRtwv/8GVkrDnOwdTboob5ETESwmK4mQq
HU7f3WDUIyjQoml9MPKdnVflWvPm53rJXpA0fX73+u/ezEffO9v/4lQ4Ppu27nBCnbP99VQDwLOg
apf6II2Gszx7DbXkFdqcn0Vf//5Mf7VlVTfFmaipIIFBGf741no3XrrYmeoDHhuIj/sNZpCxi/jH
hGX835/K4Jv/+AB91whs3wsczzcMedfvH2CtF+RcuSsra01UIvVnvwEo5qOYAE4TUCMolcq/MlrE
XABa7oA0nK2o2aLMf/P3l/IhuCxfpe+aZmDyNg0XU9q/Xok3FEjNBGN9CAI0ObPwxhVo9yPuDIf0
eapBmtjejzCJ/ukJ/Oq9uhbkVrza3ACWyV/PqxkO1COj4hPSsqtU72UPnhZpfGj66aEVEsMTXQMt
fk5x2VpVWvICKXZXz+jpQnWVFC33MXWzx79/GurBXxxw3z4CF042hqvQu92PH4HbVoIRblkfemBx
ELacg+txtt4aM2S2+u9Cv0GikgUpMRXdRQGvyu/nrGiQ4Rk++QCYsTbeoXj88vcX9svX5Hgm1ZOn
61Qvf31ci0gF+msF4UvRtKilmtWmFQSIZ7hLo80fgSq0Z/a/12bV/EPdYkB3//eP9d255fp3H6vv
B/agCZSIJ8e6HXV82gDdAcVCQdxsp+dJD3gU6XQYXfdrkjyVbdj/w9fyy4/l3RV8qFDHDIHfoeQK
yBpiPeZNZMjTl6XS8nVKlfD3j9rUjX9/2oHPn8F36QU2GgAfPs4qxCirqOriUOmgRhuEq6rsddQX
YlD6YOxspJYbNCzz5En0IWCiGMx67o8PjLMP2EVmK6HPJ5995nxGv4Rvx9KC4zTiWN3pz3WUgEcZ
zpEuHmwL+Y10NznVZ0zmXoMkfXENMjjdMD2DNw/K6rqO8GYpChx5OI7cXrjoswwQEEacMGbrEwZs
6L2iMN/5eCUsp8blA80yNnJ6PFIscS6Xtll5jsG34qyrEDK4/KGmYXywbZTyTRd15PhA1rVYxdaw
5o2WN3CEi7VmG1gyzS9jN90lGFdqkcWAcAKSwzWWurtesvIOjjuRY4BZ6wJAP/Kb2VXRRIc5tHAM
XZ5RLDzY3XdER15yTz9hBGyth2CX2GiF1yCmoQq/4kPwWuEmI78nM+ATNkruISnvLQfEoKyK5ZPR
M1h+yEIjKU6CYzK/ad4Qwn2NX9042Zvgl7oOAfCR+zIm9zCS+Mh7QChOt2l5nqry6N0JQB2xZ/j1
SN3MxQuOns92ywMyqfGwRuAA8/xgJD4vW7yMGjfnQ9wyUyCpQ09SyuM7GPugX1cQYBGR4rVUUwnk
vDqKkApMPv4QS42RtIlZaY8OQnNEcEFuFh04yfgVLPaNadETZsSuraH1I7VYfwuQQsbunCsbqXqc
RX8ekgGDmB+TX6MO7Y/P8PeefXMZV31AvVgHxyY2bmu8eUihcCWhv9xPls8HuzyjnvMQBMuhKJwT
qpbsHyB0eI9qLq1LHb0EDo+gDEFdgS4dphNw6xd5inJBM3yUH1oidvJ8ydz80QH3DbT8xVr0kyOf
FJ2f81S7Zy/Tn7Ux3yDG+JpV2QtY7pfBI0FiTc9NM0OrjFFSj+6tyhylBM0Dvs0bG+rCpolQDw0j
cZ8VGIwEVodUMbk6HLzDYpsD5wU0uwr8+GS7ebMJ6V7AacPwPu6hpSbaumtSzLpBxNI63pKU/+En
nM60eFmtG8z7JjtXP9B6M+4cD+gyAn+IHnbX6uo9nLFWkzE8yHY3bbpqlbyYkNeWpkHxgX9ktq+D
HiD7ZOTl2jatVR7rz/JTRgWGX1l3z5qAvraExSE1eDcJbeweJaS1GQ7PFrSHXddWHbT9+clIyvba
nrg2qF9A0yXHMnt1Q5SoGiyq+D7In0VWeqs+R9B9r6n8cZeC7wBl2C+WGd1LIcZ16HFqVZWgX/Q6
utMzsfVns8LsGWRJNz5bsUS3aNTFIK8wB17mXVShLu0G8Us/SFG4rOLnDLL9PH8ixCqA6FFtDbKp
jwXQSEx3VzVYlWlCpDft52dDvih8tfRv8GaHxLvXF0AiwhMPyBzFr15VAw/ROUbfRohhZk9em71o
jX2ANv4HA8lh5h9APGRlRNmLr9X9CmQw8VWaLNB0I024Aa4V+NtebRCIfdSMUqB0ePZlndlrXNbk
cukow3IUzhLSDm1azTp3PtJ+/gx5qUcFGg0u0PiebUMrnk56C9OQtPSNjtct1pAaI0H94ATDdmo9
c4Mz47Qbc+ptDQemHXY6UC9xnpsn8xnhFf4uxKY5EPD4Hu9rBwtO6NZos7dEwVY1aprbBJhT1YT5
JkRNPXKukaQnIOj7w7YH61TZ47E2Owzo4/FoWc2V11OLdsQNAOsSGIVZnhC90h75t5J96kL31TR/
bfbdTTOjgA4NHQJPbX/C7jxZaVMdbPM6fcKlA5+IEmuBADbvKjfwZ9T4r3Ig9it3nJ9BxUncNB+k
6rwgqfkqmwNCna9O5JL45NFQxfU9oZC51783of4JJsF60I37MQxOs0iRNhwqNOAAeb29orn/LIJi
PxXor8qPXxQjdmFH6ObIDSZ8UGVavhgGBkQGIrVIBGS7uRnLtcNnHU9Dta1m8UOE6N+DZPvUlNjL
jWF6ZWBRv0uKBcuguZbSamG3w/3mqRE8kQjHeb8prvtA8zZtY3x1BUmRcIEnbgQZOug97DA3bcwN
lC9rZUUoJboVTKwJuoID7cH3Cn7KGqpPLT03Wis6eiMX72j8hzZmwcBzrBVkFpyOkD0xgQekizHx
eWLZgNIM2fcyuErKEiRF30DBIl/Jj4xGoFvdoE8XA6Cm2+7PPxq/P5uCemumzVyFww9XB1RZQC/E
jEWgBQCrWaB6srMcTjZQmTcpCoZ+MmyxHu3f3l0F0HM9LP1raT93rbidJj6Xvmi9jRWYL1mM9mGm
Y502LM3GbP0cAzNeu+cZL+x4Nu0OLVRvPNgERlaqT2Sb07cgBZ3vB9iGzpg1BJkFqy6Hz4Y6YASz
mPEFNNuNXfSQCmRfNhRxuhY/Jr1A0NlfV4jhrJDwfCh797mc+AXQpv+0lOO9Ketyxz0vupOsIf+Y
62i0vnhoYGFxyetwBPaJKX71eO7yL5vrhLat7pznyfN/KEVOy9ef0KjXN0uZOitrIdpWJaTC8pEp
3kq+6f3pumF4sLNrclvIrG4sGzp4Fo27XojryDedTR+Vj71bJwifg6V306Ld2rSL2PK4FR4X151n
YkIQ0DEQ/Mubspmca1Em8ar8ZPb+8AlbRur2qkPf2f82F+O94fnj1zRCQCBzj1EEQjzaCh2eda+N
j2llXw+DVR8YfCebdEy++N2gn4ogHa81H/BIkod7q0pPZjPskUNIbqJm0jcBEft1b0b2xs5jXAbj
6lsiCZFLk2b7UtvqifH/2Duz3ciRbMv+SqPfWSCNpJFs4L640+mT5ll6IaSIEOd55tf3Mo9E36ys
QiXuewNVDoUyFPKBNLNzzt5rv3i4OeSS0LqfIQWzlfp6EjgzXOmlQWjn6fDLmrXZcUHj05nLZA9p
o9rAXMfFljQLFD2YRpk8trF5DUjxsZykvnE+LjW5xWU/ES/XD87exS8VwLxttznMskSyZNrizp7b
EnZgdZtJdJO25h7quPa9ZYROSMgdAb7ui5EsMNKy2m/gvWyjYrjDsMZfdoi4F110xut2bqyhCQZp
MCTpF3TCnhtt0qb/qU3yhmYdqZSiDxIz8fZzXZxtz2q4KbIHD66eXby4U1RsanVkaGcWsEwHGVuH
aOTjSu6KEM6rwTHPxjilaA36MNE/nLKBHuNtaxpXIcTibaK1FT4LX3c5b42z9WZpGlALyGwbLYK0
nkYUJo3Zc+tL7v/FI/e6APyMQHTvmPxCr2Fcu9Y2EYsZW8AoBkzuiVtuU4frcmFE2arYJ8+FqZDU
Gz0Z/KiFdj701UTNZ6NeTHWyUuc2mMhcuIoNmL1LBDS+nYPhIs1B1YqxA0tUVS8+cay+0WekTTgL
7vRxfO8whmzXdUJkODIxhDzil26S7T1BTxirsu84JB9OiPk7gIVNB+SUuVCynwb7UGmk0TGJx8yG
4smXNVZSDdxTAltlZ2jh19hlXE68qVvGnvyFvt8Da0zQdcffZuswrR/z/WWnK00SgLD2kB8PTyVU
KPa1XbN9RJ+A5YxYzLJ8EI0l9msRnxI3Mg+DhzeDXWE/a5EfzQLfkST0Noye87ApgmXsvvJGC4Ml
IlquENlHlUOeNfO3RpbaRhcjnJuOQ1FPZpVFQhxGhieQX0lA9SaDMBmv5dI9e24KMr0YoYkkceU7
4ewDguF+GtyDO8OSKEuO6Qbgk9LgIljVkdI1xLgfB+9sUz7gmzJeSpGFG0am5kbjmGwnUM2WOv9U
G+bv7hJ5YVG1zRLOP9hPWK+70YK78DraAnqQgImpDgWZs45IxklYwabtd4JzltSpzFxyvaaMRRBW
7P5ybM1i2LoEGW6M7hXNKDss1Uw69nXQFtPdjLx7q5PhoRkzz9TkA5o0/D8Aay/vyWq6T1VZ3bEm
vVaYdS5H3T6lzHSJviQuLX0RLoe3LOofjE1biV/9wutu9ebTq/fqpFyF4qXMdVw1dbSVpT7uE70F
naK926wdLIIhSMOohOpiH9T/PcGLBsH6vbYDU3IwarsoD2+1PHaRM/CteqpczChDIDjaofn5jgo7
I9LJTQ6ab4IxuIqBdlCYYtImoMia4+1ImstqcrpwB+q7ItQICceZ45B4rxnNLtf4GPFmc1BWvZZB
vQuxi+l7SJznsEu/1kp/sdNWQ4GdfQpi17a4hag4qdM06aWQlolCSHE151Qke1Hy5lb5nTPON6tj
PxauvPHoHNYW3JgUzLbb3FShusXs9cVmn97WSePjBCaSY2hIRqAMmebsCTpAc0C7kAcGSUK+hKsM
Yw6bCrL7CGPyLkzK98W6sQX1pWNjxA6p9ShXIpfSFLcqx72Mh99Hqr68d9A414iTgG7ry6buwi0c
FnXmnM+y9z5Ef9CshM+UhIrLFRoNHSwTbz0D6oLwFc7wTvis1dMeXEkuEor1kYymDZajgzB1AgZM
HI/IsxleL7jrpfOY5B4KcnZqoxgfzMKbsIThejenB3NazgmyQHtweOM52VOgBUWSfGueN+/SYXzI
Gs495IOdmOBcywrTKHCzM9HqL5fPYEiKcGeW6yGG6YemnnW1rFRtoepjPV5eLbl8DoXyfbTJsnMZ
RG0cc2k3lyrZzHHnO9qNbnPUkjrNavQUn8YIkODyJERXwSjh5ZayuFaHKd4nFZJEsUqg/Hmwnx1y
LxE9LQA7xJVsuCc6e7lvtPLKcZZznvW3gjYEBCS0VfxkVvI31D+t+h92NH5N1TN+aiAlpKKgpb0p
zfjOo6VnCnmoBvejBq+0qY35ylg57C5O8mmqEn1ScbxEdqj22+XJG2rPqS2uVwFGV0/5vpGI716W
/lTxk1oG/IoM5iOdZ1XvVgg8ueCzRN6EBb0UYz67hXE/k+FAC2a+NjFOYoS8JRkMBlL1rBYMUO9v
ZKBkOquNMxuQs0wArqps0xoKHaIlrzhocAim1kPOsjGbx0s3uYlY6Vr7Q3MlzTNBeZlZy1nty6LH
kbGWv9qRe1oV9WPFkX0wmFY4lXdlWbgSJZPEPiTKp4ncHUcMb9dTCXMF8xORmeyKaG/AKrjctavq
jjV6/pPIaWUxpoxwzeZc/77RAheuytB9ZDMFiFpoiUtLxp9tMz6opUR9qvE6HCSxG3Mef6bGj7TM
tlGHvSrPS5YZ7XbB/0gKyEKCBy9btSBwMk60IpHXOk+Y7X80BtY/uiqtFBG7Ot41loxVvSdjeD+v
85t6mVJZBtWiqGDdtksz09H47FXjcugE1aRQG8mz4O5oSH/cTpaV7eaCnesyGzD7BiNKT+pwiOlu
qxnrC6F633OdP2BRDtYJonLM7Y9MhOIer/bcoB1SA4zUWOAGd4zQdZpeY/m2SCz1Vk7doRo+dhR/
LxZdDYnvEkObdmTUszc4JDrq0r48JK1qTsGvrIj61JMOx2F8kJC45plLsGsYMDGw2MlpJoEzX8Aw
0ueKn3Ib9CRK727bTFx46JNUG0lBkLnAjSWoBBo8dRIYlP7QtOmzIxN6KXICLVTHw/SKz7IdbsZc
BCO9E2Joqa25KsVc7DtN7slTpFq/tM/IJfVMRTwMr6eelPmOVd3jzUkFL5OXOLfTF83DXdMSdzxg
VRsMDn6FUbz1o3F9uR/6EHCjbKnsEwqqRXN9Wcif9tpTC8HgpqDpg2j2I9t9NaU4uD0MEgYE3H6d
80RWK7WhKrVDGD2zmZ8MeoxjRc22zODcBRe0Ku/Z70H1fcuIhdvO192gshmlC8MKs34+zfulFuZO
o/kPc96KtvE4b2p1orbpwl4qrUi1ymCsok1ECNb3xI+6an9k4LK59EgVJtmC+ISl/WrSKI/SmNUA
gRA8B8/ajjWMmj7mA7FzLslmxZbLousVeBwJCjxQnmoEE0/Euc/xvlHgstbrif1YksdONt6epF8z
LpGt5ppvUCDrZnUfY28Djj9qm7C7ESn/dsPyShw5gMMOjwtLDNEnP8t2JGhd1Z7lKndJ6sZ+DoKG
HKPiue2Xqymd2KXCAdVbXxhbBq6fTMc5MdxEpnUDSeT70qXBZ0BMdp74TS05++uuu7cRv9kxWxvM
89+bHUfFbAf0FSg3pbFnC29H0N1GW5yfTozdF4cn63JocdGk7i/cQvyThcZOGZM+ohpidU03Gich
pYGHwzDnjLwpSZNM4RGppWRRs4AaDz3A8/LVmuX3QCqc53oVrW7HT8z4O63vioUtJF3pKK3VW7f2
t7XGyw8BciEQsVlQ2d7MaNE2FHmwAamZyWKg5az2tkxyjO4d+auBV7ZRzepVtaYEMKZNaWagwKpb
ugwbhtXFRsJjbyMv0DoOJMJO2bOG4rMdE5oGQYzK//pyL3eaoEat19vLae7yQjl6LX5tW6zNFHl0
Zgvssrzynn+UyJsxEsl9ZDQPnVt/QSp293lzbSwgFm2O2zVDgJBIUSfBL2bGZkjLASC1em+kxel6
ao4V4RFbddXP2QMhfxy+3Jy7sin3Xbm8ayFnldpJblbvfnIiaIZxCBchpw7tpcBicY1yg2Zg2AqS
gZAD8dJO1nzU3ZqioF1+hqbzqlllHVCe7+0IQRiEHcygXvFWNz0JZEWAk36c8cAvdpkHRTlu4+YH
KVoyiO3bcKyOml6/r5HrbBeHWjfsuyvs8DUQRQeMh0xH317y8yQScT3r4/C46MUzYc4brbDnAzxX
u9a8YLXnh9rD8uLQvsMPjC0P9K69HUjQfiHnc53tUxV2ID5Ws7kyTHKv0XieC3oPwyyGQB/h7WQ5
gCzC4YNMjG4gBxfcQTSAMm7yjvxKjg3pMJNUZOpXAh9GTHRLoLtM5uowBN2RTk/tYMpjAfJi4rhN
efQJwsDyQ/fZJs3XLrqN09XaR195qkcagd6rXW9X69krua7Wfhrs7MoIJ7EH9XRXkjhjbF1bf5DN
AABG2dsKpWa9SFrt1YbENKabCOkZ1kgeQoOH4b0qUa9wLcg/HuzKOfXpwvFf9zQaHaXpBONS3+dN
jnVcPcgcCazNnTNFEQo1JZu18/I2TyS2nFEjUs3kxRgT/QPlbZQxK41BNCYdQla7MPOAtlc6PKs8
/9HpmjgNhf5e1gwU8pRojyIGfVdNiMkuD0kWvnugOHZCJT3NpIj86eHyvbTm5BE32VdSlZslr5Yj
76Z1AvBinS5f/eWPZjyY+whaGSCu8mxZw7yTHmgArUzJiPx/D/UUIT1EN7cbm5AWTjMnHTCrloNB
vbM1AiBN/Pfc/c0EwNFhFTCTqywyH4sJ2tTkYVM1ZxBVgNiKfhGnywP57uapJQIchVIe7/77PwDU
THc5sC969KZxujzQ7he/vxqyjIRZNK+kuk2qN6kLi7s1ae6wdjHcq/WHLjP0h6pJidQqaQ3GoSS/
t3SuMpE8m7Jtrqy+bykcE2JDcz068Sk9kJu5LWa9ftRle8V/nm+kMcQEBObp0ctHEtnhB2wh7Jdb
t2zNe9vQxH0S6/VOpiCCPRygfg/hJ7A4EbDoLB4hsoPbc0GpP9Job+4mfsflT0hQDYBds0a+eOnu
h4GnE01L/bCaRf1AQp5Da5w+xeV7DmVY7w3yztLIONKr+7W5oSm2ADNM3i29ym8Tf6Y0lCYtoJHu
PtJni42I97nDSU37W31JZOpPY47gbjqdSQlgoAJTX12cmH/6ni67YIysN+LF4m02hZAmhPNOKGgf
zMRan4klis6FvZk97HCjerh8NY/xI42zlWw4dnCnI2Iykvl3yqB9lzE2PF2+dXnQM++PP9Ztn27A
xuQ7Fr38KJgzCHqSJzv+4AneZyNXuagANti5dbPce304Mm3iwV2WH2xHFn7aNXxcxB6v3qOtES/e
VsvBtcydUHcxKlt56hEcYlpLrwAFRlx+KpIXZSEdd4BfBt8RkeD8b+u7fr5xhjY72ybtcLP1Wsgw
UeTHkOjIktkRDhb99suSuKbRuqut7ZToxtFK7gvlkB0z6RIxolabXK02VVjtk2zw9qbVpKCPszBG
5hxLgLuxgddM3EAV2zFKFIewD2onc4lcIXYoNYCsy9GDhMo/JTFjBGnh3g5pH5NTY6zbZIUuNK6a
ziGi/NE0/O5lbym1/8V4fLHrRqBYsSmr54Vhc9x0LhHdtCLmbQkNkEBE1PSXry4PoYWa/vJVYtci
KDyXnXM4QhFY9shBx1N88T8oZ8blq8v37Oh5isL1SPcYFkg40x6PE5UuXieojUO33wnNxoFidB8L
WdU2SYJnIEJ3dZy85XHTbc259eO6XQ5G1D+LzOGTnzfxAgox42Km8TBF8EjckxiI28YvX8NOtWnS
yehoUfKUeZr5Sa1/ha61B9/RpfohruYPr6lx0pEmNnNiNBbQMJxLqXxFeiJFRQUqmc92ipliSCCt
r/CHdYC8u07T6HtYH7qAtzuOYOw4lPdtPsA+E/XuGyPnJjHAKE+Tax/jRWBUdpCREYPkSqf2qyxs
IQd2b6ldfHXS/aIw2diG09Hnj77IHv1crHY7O2S5RVC3qtVmHjIHEZAh9QJ0AbBxW4NWpBgy92vG
WS9dONwOLvBjlBdPfTz5NFm2EK4CcAh0UMEshYSeG6Zzk8esdq38QDr+3q78I+0af7sz2xwpqNsk
ptVo2MVrVKMEt2P3ifDVL9Ppv8zSoO91n2RyxpfPCQ5hrNiuRfs2adnVap7WRjCME8x7ZdEGNvGb
lFG9uCqq5I1V6DrT4/aokZ+eO029F8NwJ5qaDNJ5ID877zcF5O2dOYYd/WE2uLUiHEYT46a9n0tk
o5xm2ysAXbQxneI7FSPJL6rLo9i9JBBjGYy/Y1UI5OnT6ICHxZTMiTq/zOtCrxcIcg9F2MKsGY9w
ECnVVEcv9aJv1QqaLwWVTofFLcptL8ITFtRim9rTS+uBs7ShH6fILfQ+pIA0tzaFDqYz2gIpeMnO
ae8yjDWmzD4TT38EXu/SO6Rmdot+mzignkf6AvalhYSUYKAtlCf5p2iIjD5YjfdbC/tj/j/Rr+rf
KPxUCMc/64s8naoAWRMML6zZ1l/0Rd26RtbQ0b4yKxsWELVKTSTWzoC/NTMjcerii5NeSBkDqbAo
6E+oVpPHQI386o0Xp/au49RNgyIxNuR08j6rtzKizWi5fm5Ox0hQznLkUW3h7mZOJVNm0CSbIaTe
rm0UI8u3NLkIhpQzoe4cEkKjNhPdniqVRtA179KFzWmn5NhNqnWQByvLNUf+1Mc8cyWRsfxnEZKh
BF3/JERTbwoaUsOBQ4n+8a+6vEhEi0tL5NAWxsuAnAg6E30nnlIyu9eGc16JaAUpNM+D6//n3y3+
ze8mFUrwSzGwI4pFJ/tnwVdnjXZBqz+Hj8XEuwipv/hFRvxi02bQhH1TieVBohZZZuPFdWDpTdNJ
VWGMRR9CL1ooxfUN5whGyv01ud3H2aLl85+fpfLe//UdMnTHxnuvk9TC0PCfn2XZzmVmyYzLBmAS
g1oKRJfEgg3LMMXkotprJQmvNbL8TeShq0Iy1kzZtxJzJAmfYoE/AkWGG1RUxGgNPmE30FPPUX86
VfmZtsVnTquQayKwBIeyKEWi3iUcbu8uEsRIV3W7agf2jXXTvKWLA5UOBvZvnQZlwjeDYOk7OZFS
I4W8yPJ6T1LWKVrh1Kln6ZoxQccjo7i5JR0Jr+a0ENxb2OMD2Zq/knK6ffckJEoKNvo8n7KdHvK2
I4txfhWqyZhIGHcl59v4s1oZPbawhPI5Pvzn99ow/0Uc6+mGbQgVVuPo8l8EqzUoHM2l9QGrMLNB
gFk7NKpUv0pv0qqVzOqUKqoA2rWigQBVWPgkxYgbY7QCCaCP7YCOsusknIyJNz6XfUIC1ajtc7Vz
L9B+g7XIHaImIvonrTc+WCED4NqorlYc7sGor9/Fqo0sbn0VyGaBAK4+k5iOhRnF2yL+jDoNIZxB
vzrho1MDRcJWBwhDrP0tNYqORmVjFpy6BA1RMxUHomRXqE8bEGP03NhCd2l/N8UMpjKDkMKiyt+c
lYqYmfZnIUg8VQmR9cLKQzriB7RIToXqv8c5D5d566D9ytOpDug5aEZf79Ky/wGfU7Xri0JwUjB3
OflysV5+DiBStoWpk6gGCwlH2q6MRqwYJsl+IYzggBDiZw569Kvo+Fi05jLRXmk0udAw8Kptr3+4
9NprrbqxnOwY19qvCjcNvUsY8FVovxtQ05PQWhmMZBRYOrqyjlyslnEvaCqi4gtBvk4Kd4lxCaGc
aX2sP4WZLlhJEJRmuf1iKyhTq5+iavqyJnKxZRlAV7w2gW3VSiQgiTOjKSUPBLB8RDhZL0+1OYKu
/KVN88OQVePtIolQIAkCMcAwvxCMjVijIdF96uHgVN3z31yu/2ZHgeMjDR0ngO3hRfnnpSGCRpta
WpcdTPWS1W7g8D3OcN5P8uhKJ6VojekuMXyGWamGd2p7rZSSzlIahqbP/0a/+6+Kb8/02CTgLHIX
sbb+5Sn1i5wQKxjJIbejd/hedxyfj6r1DXUWLeJCFBLvYzWNL0p6Vbj5Z6g3r6Zr/817828Wd5MI
K94dsCZIIv8qPR8gXoWyrBJMM3ON8oa7atjoaQePuEbPjFL8R0upNq72D9kyfwGzdN2p/oZU+jH0
FNsOQ71fhO4T0KYnYcXLjk5YuE3q+W+UuN6/yOQ9S2fNQSHvGYZp/VWHywHbYgw+xQdicENfY4qO
ssLXRwjwbijUMJuyHly3Q6pBawLaPMcCSJKjEywk+EEa1FdLlky7IXHhGhP7vRWqG5Xg/nRhn/j0
Wc2N3iHMqwbvZdMxktzp0MhOvEPaph69Drj//Fxg/iUZAlWsKLBah5nle5rtvXjUQkJ/EO2jluXY
M1VPPNISdp92PYjM9On0eYQ40VjLX2u7zw4kzQy7ekjigNtiS4Bp9AxQMpCFdyPjZb32QFonC3ML
DbxHZNXylLbcNmYDLlwYxhoknvba1l0O/W6kuerpb1jbCK40CRIY/ItUtKSn5nraU8wAV2ePgH55
N0oWZGghj16MNioyi4XQVO3o6fZdOUTfdoVdSpqHMM3bQ9W5NLSrOQ0a2UIFWZurxqvrh3zBei8J
x94XSz8f2iT51U9EHl9u3v9vjfoba5Sh/Dt/Wuf8z/7zf/1iG+yXm8/i13/97/2vqo0S1p3f3zz+
xEv0+2f+MEW5+j84EeIqcS7QIUv5m/5wRbn2P8iqs4SubDvS+bMrSm31f6Tbmfo/uNksGEMc7iEO
if+JCUpgTvjLCY3DI5GfHn4sw7KELdWh4k/GAU9UpRtWbn7oivpXldJFU0vN2nxjBznNmuAU7mXP
SdFc6Wa0X2LWFtJFByKujGumZVimgLZELpkvjLx1WH7waV2hR9S+KcT90NmFLZkkRufFpOUZ9+6g
3bgT09SoMumaueZ3u+g12jHnFwSvky4175yaYxLk9Gq3VWrdaBROPudddByz0QbMopmlxM2NmaWw
Kou83k2ApHdrR+SNObg3hXibjHTb2zkZFGqCwbDyjiECXNiMtAZpdteAlMgy1oiz4ifRI6Yp2trQ
POZjoW3iTPwsZ9D66UpgUnaI9WTatpm4KYnLMdqFVbZaIbmvMlhS/RPR2F2YhzQ6OoywXnFc1olt
OSW5nYyT2xGwJTWus3WMcucyi946jm3sidVu/DSOH8cCom4I/o4xCHLixP3hFbov7DneUU8Vft9x
TKcftfIs7Yc0U+FDNZaGcbpaszNp4+vRmkYy5Dr8+JejS436FKG1hepomHxrje9BFv6yAOumEaEB
trnPiiiAILBPyKqZUou2eF5PR3MoN/xPLPl9JsGdIm5rCmMFv+ze6dX64pIoewoVPAKx3taIAE22
PeOiSWd+2OTGdmiJrXEkfabCRAHUzwQYCPdnMSbks2vfYgwBQZ0qPd2bIsbZbv/wRHjIy/K1jFyu
B7mnc/8jc6Jpq/X17cLLwsJ25wz9a1hYtGCQj/Vh5MtMMCFyO3J8Z+mDeL9fNSUNKNyHqbfeNdZi
q61ofl2JfvjJ+RFc5vAKue5qEau1KR2Xddjsdig3CRmwriyNnPMGZmS4tHttYcXMl8B1YkDKWfZA
ZspPtLF7y0poQhfxxkSKWlUFGHSLjsmcR4j7RHSePKQTbJJ+n8dtAL33SEEQnWXePdqhgR5i+WHa
+G5h8M+xjqwKpaARWbScQt51VBAICo2eMFoL3IXFLRNOKsoL44kY0ASSjSKCzpYeDdrlIY3TIiAv
Jr4e9PRoZcvwmHe+22fNgYWluJ+ac08P79wn89OMkvagpSgbOwZpS2SHR9sL39ae2Bh3sUkTZFLS
oDh1U9jarpivEVHaKPUK3067yF+dNN+ZkTXT1EPh6sYCifIQ0hvWTk0Ykx87sIHqSjG0hN1TR9zh
MY7RPDJZ/DC2ixItZbA6tyl5NE6MPLfL9I9Si7zjshjP6Wyif3Nk0JoIhKZ1vSJN/Eqd8yhn5bo3
xvU9Hj20qmNLiqu1BF1IU06blm1vWbdV5rZbR414vXk4hATY7EJWqWBwuvvRTfSD8VNbag9lZGT7
hpglzbcG414c7rwlk9Q46kXX850LWykwlpF84KQ5REUTHjTJnDRHIDaR5eHrQ4cAPJ4IpMgaTmKG
uT6ZMW+NF38lGqDNekbMsbjZrdSRDcVefmoZbd07xkji+Gx2fppm56m3STuqwiaQzltGKMWNXRMW
JdMAfIh91drRj67Pxj2Y9pepTVC4TLyxl+kmyQogTqbRI13MEL7bTW5QoG3A1OJie2noQEVgyGZR
v+eDYweWZg3nvPZn5Gbbdf5hrUXyZM+ZvxptivgAqfps9Bh/ZtnQDTacbVc4vyfgctV4PVHWb7Xs
TM71SGctKNafodO2u8aQxMGP3nXajw4/LdLN5Uwy6daWTM+YxVJl85qEj7PQjI1YNp3IgrmP24cq
UsHCVJl6nTNSnmTusxeeu6Yk1qiO8Ym0xqGLymdinBAies7eJH79XC3d0YqTDzbQYmet4UNCSogw
nPleb2Cvrihe6CO2mGk7ZwP+gl4BCpOXviw/HX2+TmdrujUUNNX1wh8FErad3tI9Ldv42oi/tLTs
AHqvjFTs1t7iBX0WXfpCAxF3VJmcBy7+XZeg4fZA4ewKvb6lQ7wVciyPU4u8k9nKwYbS68djKXad
7XoBZ9gzasc8GEJ67FpDuy+J3zVXiLsldU/xAv/YG5th43kurPtufo+dgfQWJ3oZF8Z0HglOEUMF
v2bov7VBbfi9ABe9Mt1pI/3W8BpMQNhtECZOb5bo1hurdR7GyoYwBGtpb8RQV01nin3Dbdej2SXr
c6Xpd6j25/OcuRkKUDxyNXLsitgXv0/G+S2ujWs2NDg1rZmclvquhAm/WzLLQGAXdmc58I6IeN5k
a9jt3bHsbuOK+QnqZeJaPPLlqps8tambB9jFbr4bzL59tyeg1nFp6L658PmVy3Q1RMR0hdFyI6J6
3fX2SNqMXX2x18jX1bGeF4EtjMl63iblrhTeI7GU9Pbd9jVb8x+jGXongkQcePfeYXXXQE6+h0g8
3niFvW915yf0k5IqV76lMBc3Rp3eTATOnaaT7FcST0xPpQDQaI46uHa0C871sAPfPj6UYzpvRO6R
tl2PqPvndO8ZDQmQbMZQeLIbN7Wu44IWK0u14CSy3OgIqf2BoLwnnRt6SyLke+o40Lsbvdy3FdJ4
3V1M3liGOhaoPZ8ACJgRKyIiJzOhGdeL3Nl16fkFh/nTkMYdW9ZxSW3m5+20l5W2D7mqCMVmDxy1
PLmReX5oxvbYrAyjK7YT4ToYk5OQ08l7odR9qKPfdS8fboR6WBCauukaGGEwKz/FKDIGqBQSdVGT
4WZRQ4hWM7Y6Ms7t4tZ90FYF74wn5u1aF/k+N8i115A5rLJS+1JOGrg7SKXnyHZmFrenVModnnNW
S13X97yG+DVqX4b4u+s/FmJV4PUCPmwdqM+O8B7S/uzFiOPw+xT7quIgIWIj2rWE8G7JJ+oPtYyy
W6vYL9iTj7RLOMjNJvoojiK63t0MYzpui2XWTgLVo2HVBPM6EBGzyvmMI5R5Rqw+Y9p5DLYekzY/
hwSjIq+V81FEXJqOXhs7Wee/OA55pz5qLF/PXCRVLW/Gmhpsmqt4bUWJY8iE329q2hD0PbeKBdKi
ZQDQ1/axrhJgQ834LSwk+s5h7Mr4DZ6usZdFYlGerpyxKjxC6A00Tl8jks3VDA+JxTmbQrgOBlG3
flZ2P8BvRgeztjEwDDa87QUKvkN6hj1d59ONa8jlrIeFe68umZq+z/08PkyNVuyaNWt9TfbMWEtM
CGFIFCoXG3qWRJ4uOuFlzB/QOfS7mNMtFN7oenY46os53E9IgiDPOQC/M1BWsesE9VKWdyiGfUZB
9wxgu7tCtNWt4rutBtNhiPpPrjk8ZTJBKbegx11p9wNkd2ZoAyZBiV6KKkyJxw2nNbc9z20vJaGX
3SDJHHLqL2RO2XmWSsCQ8NcYOug7K85I0RHi1pMfRdyDUQFUdXCKpkRmN79FVX21FOLdNlkJeuDc
W+TVtDF7eso6lhANHKlPxg4CDEKodnXNVoBV5mS4821VlLo/Ls7HuDC1qotsv67pbdTnPjo5sbER
gYBiOc4cXbQi3ZWJ94AM9ZNMqaMWh5hulvBaq8tfIAEOTfPSGN6XQ9ycUw77geypbHK/wqn6FSP1
tpN3zx1ul4Qp1Ei5wbjHHrfV55jYhOn0+zkyj8RDXHM2vdV06xiGcjuGPY6i6dDGuh859DD7TLs2
OUQMJpwvE1XV0gVLTBxN4m6RMe61tQ16DW+ARBk9d8wYU9R0qMw2uuf5xroeLNN+IJsUXbzjfNkk
D7lRDyG1fuQvIjUa46AW9b1byCd22h78+q+RgzdWr+417MygHWLsREN4Zgq1F73r8I5nCq1uXNd+
bTcv6i8J/ISu7RHeBfwmnR4aK7xyC5vIG8t4rIz23NF5YnSpZqcNO63pnfNF3leLe+LK/h5sbxdF
hDFmdVDXMJ5w7mJ0G4Kall+zWoHb1o99Fb1O7X2ESp4r9ol4UjvVA81wd4ykzo1p/ZIkh5lIGdUv
bMzuYKAAnNUEjv9uj8iYYfO+NFZ2UL+XglqlQF5PDns8KEe/sh7bRQNQbxBHqMVi587SwRtQIycx
aRi74a6YkBGVja5ukGsSMbaTA9Z1IcQiSY5V5VEQR6TT1smB8aRP6XGMzLnfNHplbFfL29u93Kwi
uS6srv8BpS5xEf6WmfcyzuRGlsY7ubVvUwvAFrmK0Xx27fjMSLvLHpzQEDdASgJCxn5o+PJW98Ny
nNcwjpGAFU/lkDyUWffRWTMJGzOC0/Uqbus9QsRD3VVf5qLfjUJcy5YDy9BuXBkz0XWWx3J2nyRT
vL0WiTcnyjBumPhkh2MxPqKHwVNV33KgV8nf5MaZCy17+ndl/mSP+SG+rVs215X4Wa0wF3p+wHS1
8khFlpMxRKZNWtHFZ2TJ3ZD+X/bOZLttbt2u75I+ztiogUY6JFiLlKha6mDIlox6A9io8fR3gr7n
nuRkZCTpp8Nfon7btAlufMVac7XbUD1oRvHQhFwpyBDwvyzCEtdm0D3698URwy/LHFzwdHonC9r6
2lmXNvYK7bGvlg+k8VATe88omVVCtunK7MwYblNhYxJ19NgULA6rdsQ/MD0TP01GTnJ0sm6bko5j
d/aFqBNyoKt7UU/3ynAB5JckymIuqPFG6bRhTsLCSLPvGA289TbJmUSsx4MtuXJM9FvJR5eJaypX
7qQXgYvAIrWtR0fr3pusP3EILUv7H2FaJ0uTWGrYM8/jhb/pncVdemTlLvTik4HhRZu8i23VP9n4
rPTioRYFUwODVdNLK5qdGij0ZnJVPO+7iurANPUH34leNLc5JG4a+IUPnokrrddRU9doM5YMZe6p
eVE8qNHDLWAFEUHGgLqmDxwhtyNT5hYqr+aj0VCleTELZ+CxmKLt7ncZJRvhIJYqm9M0lL+EaWNz
RRXZN8+esYuz/N73oq1wQ1ZHtFtFcfDQnJQyWxpGgrWbP7odXp0u/BS4/73x023r14gDbs6cTYk7
SOXOdxujpp8N76UvrBehN99+q/2KWuwAbskGRASl79+l2CkdEm6NYicYrjPl9feRnX7g9vhqPYo3
MmULuFO4It7t8Fk2+iJ5VjvVWyi3ozNuqVPVD9ACoAOsZpuP/VQ019Jkv69PfwyUE0izxRvJ5ckq
gzUF9CqoXP29bT2kiWynNR91NjHIlf0+mHXAmYa/t790GYrC/KPT0i/iR4LQz566Mt6kZDVNVtmv
Ql/uOo0gQUGPbndPHBgR82U90KoRvLw8as744GSKpTiUfLPeC/iVKY2FierT8MOnNI0PqaXvImMi
PY1L2xk3dofhSEJn5CXOK6Ka942hLcfi3u3rTZxhqx215oRmxL0waLzHY4SuW1ds3pKBzNrkNakR
DFR514Lsj7+VEZFUZ5GBFlq07VZg5yNIDKolkMt7AqEc3AhoTTldi6JpWVuhwtbG7yJPX4FQp7sI
S9YqSyUzkuE6ScXplmnPitvmKiyq86SMYy3Mbam7r1hFC6xaxU4mYkvs8KHUnUvrX6u0vma22bDh
kR+NWW7dVNG0zQ+zBcgRi98wicfBZ+hk1tvEUW/+WF5rU9UMviSdqbUEPatqZU0JW7CBzbq2ZyKH
eRCfbcd0QqSMCMdqaHda23zqpXNlszxL/SKT/L5oi4OjES7fDvey1+4LG5iB3myI/yIZvQ7s7MXC
ZwII9DS5/V1npgEarXXayHd/mp/TQn+yqtFD1H2uZraRRCkqxFspC8iUlqi0Nzibg2Ip9GBq70ra
QMvZtxwmDlsRwyl3jHMCKMGm4SIIa99R2oyokKLRerTN4UG55AIX91oiT6nFHZfuT6BWY+e6X/Rg
nfmuowcq0b82XCOmcLa1HR7TWL2LPn0m8UZZu4gzoh/dM6PHC3BhPvZLOhvluUqaT8+JzhTAVFqE
vWHVlr1zZRXSbpbfS4rpLmZKISf8bG2iXQ0HQ3X5raJuk5q3C98doj2FE+9KroLBtn4EHS1pJX8a
wz3KxgyyudyQQ/rGVvba87fruFHo8jQa/cYT9U+ENns1GTrKl/lN1fI8gjslnosSp39wSMJc1Vo1
UeKjkYkjkHjj3fJ+1V350Tv9q2+0n0WTX0i43VV5voO8aiXVo1Fh1fIEMzVnUmc5fedWROoNXAKM
Kuym2TwpKwt8vABhRitszUSbhNhRlhoRH+qSVcX/PdFFoTOjoicSLdJc7LnhVTfaI+Gb7iod65kK
q3xq1dMcrm10PhjYAOu4xNwBdN1nlsz3erJtmGSzvHVIJO2GeStxtgcKJTxPRGz+twxUwNLb3Rm3
gNj4kghqGvSn1Pps7OGezpWCKV9iO6ZrjrrNl09lg0cx6+d3RYLFCprDTkQRZlB5LzTnozWQPI4t
iCGz+M6a6Th2PxHLKw7w17x3rMDMNYNLNt8Nps9nQ2duWnfopzVim1TIXKHzCIlTdPWBG/mBhRag
s3BFtT2ioaY/w0+Yj7lNg56N9dpNeu9o2Qiui0ScmTpT1ZXTZqidvTsz3S5LaqyU+sj0vD95K5mB
tca+8eeeYJ1Q3M2cnw78XgAJqDXM2H9oLfQJbEKR7s1wbWpa+G2G3WLl26GBGlxGnGoTpBr0TkHf
+qRh5y1L6qZ5GksDY5UXxRu7ifadExIrF0fPdAS/5hjldt2k6tD1jMzhCKxdFaO1JAjxbMQoZfTa
AkzlP4R6bUAgNB+cwbqHB0JKg6m91n5u8zZGz7M2PlihfA1tt+Jtz5rAHDuNAEv4GWmVjbs8B4yS
Gzp1s/RXCdQl0rzjDbnZHhLW5pXkbz8Qk/tmlDjcEjkeFPctZTnvtgZioKHVS6jlUI9G2saqH22I
iGtVpW1gdL1akam7LSLB6h6wCVsVWa6Kit1m7/m7usYE1SXTljF7e1mFletjaKoPKuzNlzL/zZLh
C7KdtWDMLfdFsc9EauHtpctbiB9QGJqGQgWATrYzE9u5I6OFSmjZ4UQ+zbj0kzVDg2ztxhHirDL9
IpuST3DRHWwMT9RvFblouW6v06I+mCSWBpGGlBUX2l06dS7vBoZCv/EA36Thpz1QnkZJlay1Rtm7
mD06Kd7DyswsvFxOj82mR6lhjxEyHAfveZk9wWz+Sft5T2INTB6Hl6cQhVW58xCr8U8BymNlvxVl
SQdQwrM3X7TUei1jAwWDrT01y5WsFGuR1oMogDmoXOWlZ2zQRqMAIuOmlAJ5vLuNMy42NQ/2ChUs
EXJxQKcaj5hLc/WQpuYzrIdXNuiR9aDm6uRW8p6wV+QnXLJ2D0mnCYcPAn+/Z2vneMCO0ZjiaAkn
qv/DXOY/CGSDhevQ6T7/gjZCSOx1r9VAVpVmT4fOsE5VW//iFncWA2mfuqDDtdTQAI1R55LwtMH8
rWMwt4h7r35h5w86T6sDBstcFlG6y8Lmkf6aCPs2Rwu4jA4rLCB+7AckmX/nFfswnJm4JDVzk1Ak
2Pvcq8gJcwMRazsrAkfCW1DwAS584zCydMCXvxtG97m3+o+wgTmFtHausgMZLQcn0jE7OszjNP3A
LdteccVcBq/DKIM51mhLyoTxm7ZqiSPEtJ3JICsR6wwLFEVk8kP3+4M3D8Eg9MchTb7Z56+jqSZi
zfxlqOmchhm1lhx/i9HeZ6jYTIypnetumA69iIG7j69+a+Wb2VuIWLnzNi3+bItPMiNpbdUysNty
NcZtxFwWx69Hd1FnIFG5K6ahCTvH0H65kTg2afVoK6StaJaxjl1Ycr05TAuJExp/4lhdE6Z+g/fI
DiUABrQVmkq4XainaMyfjaK710NkqWl8JbnyZC9K4aEVBybMhLK6GNuYV8vNkqVa4eNgX88qxEG1
Ostv5Bh7hMJHuiRyw8gB8eHqlI5xrvv8K6K+X1uhfR2yYTf29TYSGL2QfI/O8JM72Ycdtu9C2Pct
IPxNXORP8MoyJ/2e5E+UMtCQ1I1WyzjdtU9uoZ8138G8oa1Mc45W49RdlO77/EWmfa7GL52sslUz
EYanw0uoRIoXqfeemiReW26FnZZWyxczdUzORTePy8V5jlBkkkfcnJDTjLuiqn60BAQwO0U1GxfQ
idekdT/83n8JnXw32znusXJBMgwUI6oBbl48eEilEOq2r1HNSjEFy/ESFSMZ8D1R9QrP5IzjsRvL
H3TfB32UD72cNgk8hn0M9BVmD9ZKvzHZUiQA6J0G86dwCdVaHnyVoXj8r2+15dt/e+7fvv23X3b7
FX9/g6QhD9pk9VR4lKLOU5KW+haxib9CHuTi/gOC7C+BOQg1LFbM86OEMr+yliCOG+X/9tW/Hv4v
nsPKitQ6ZCziDkl2aBem+xQT+44sAIPKgln3ljy528PtW3CJ7cGdX5To+vaURgaxDaLkN/BGF8Bv
XBgrEQKYWScLKV5bXq5FfOC8uX1ZFW6IS3l5dm71e/D3KHm8hEPZL8bieHvQlqyfv18hpiudEEVZ
7rc7RJYk8Ha83tvL/PvljR1/+36hKjCwC1dupbI1JRw86KhUR6A8//lwe+727e0HrkfKGcflP3/c
LF+5YIKxxVjDurS8EgrN8mQlX62xb9loQkW/Afhby+DGJpYc2iyuj6xT6+Ptq3893J4rtBptTffL
q/oHHMPfeS5AE6sSZbuX3XkR4zjXTH7NrG8uppsBmWrjljjPiGTzfeZPtKIM33LBEec1zKqM4Sdr
vYEulQePvofAHWzV+jQFYDs308wxadoyDIC7EDmQ6SERkPK+T6rpqCysCEpwuE79JYOussHJiWGC
z89oL7nF3ATplkHY2W+CWKNjTxOQznZ5cZE9rY2mR99FBOcucg4a7DJBzoM5ektswTBdvHF+9NIh
OxpwlU5xGR3FVP9SKZl1vQwzeutV2gzyQupid2kRj3OiOie2DCWKV3dT2v3BxYqyHhudP8YoyUDM
eDPLoki3EZtLalK8BpGnNRdo4JiAm4LJhyEO2iCu5oCau7cJVy5Rjcylc8AASTwdndOLE+b5WUT9
KpKteekN07xMLekqrknglebcz2b1xy2yZMMv6S4F9IpCWmc0Tc6OC/shaUfv4OpmiL8KG3Fl4vwe
P3WfMYpXGT+N0RZnWVK/k2V/7uASuPw3JX2ZacHEvyou1aCPFSe133wNI5YMsAzyXmtmeT+DH+iI
8e4VobYe08W0FxB6HN6VhTuxNkU7b7KskJfYdYsLoDC2S+PZnqPFWUK8gsO4TQKswoitgN61hntG
UuuemZEeCI96NCJyKRmxTXfO3vfEHyCz65kV28qpiQaUxoz/R1VtgCpzRalazHiqaSWYAxQbvaLd
jIvpouOfneB13SXLK2H3pLGdo7zRBQ6B0PW63ehEvCvdCCusgr5kRH5+yXrjnfud2DOme6YA2Yjl
TWSjhNKEhUrBTo7/K5ZcWVntmJvbc39/fPuJDWsLhAEpEB7hr3tZ4f8qhuLN9L3vzpnvyqKmdk3L
J0uNjNDUJYyRyGnhyziuG238gr34I7r0eSqic1ZMKCrIXh315wQG46q19NfSzMAB+dWnawyMbwCK
suJ4HOa+OxU5QCxN3NktlaLuDHclC5i95i6Gz2OF+a+R1HkplKMYRTfwBfLBYTclogeq6fZvVmns
+6xtghwmzaoNm40f4192QupUV/Mf6ygfIV2RsSm9ng2K3j8DFNpoo3cdEkTz0zA9EC1aMdA60t6u
zLGkBGvt1yEczt6UfQyaRZlK44mf7UEvkM7oyGfhNdWUJaO/Ce06XhG+amFQr+4L99yyRiWUvvdB
1qgseaqSMMg7xla9C3zMlBA4GX7/HmqKMLcQn11V7Qq38PFUmT0C5pPn4WQMZ/OPTW9H7inUEzsa
H8OEk38aSyZ9yIkdagfdeQj7yF37drLVjHI8Ddnsrceif+8c89GaH+eYyyZW0UOnGfld6qPZyMdw
bcBzrfrypCUJ3npIIEU7chBaTFfqkpg17S2s2LwaIPE2bGn3yp6/wpCPU4bVwNMJG0ofbfvCif/s
t5LpsCtfJlUEwOjv6hoKWWc7V0+PD1Wb/rb0h6HHfJR47CxKr/2UKD6yktymyaX168YfWZX+Aeiy
9qCNsRtUHSs1YRhkHm9NJ4I/G4VZYNPnoQFJ72f8ZgFAvH2aT7vRNu5ESkXZGIeORdgo9W7VoNwe
Slmt9REqkEmTYyaEr5nljDRDzGS9D2cSn12quCBpsEHlRVZvGFAgai/qHzeyfrkuDsKOXaXoTGaS
qf80Ncm4j228L0ra+qmOvvpYN946m4GL3RwL140OSTeawZRpb7p2qanPqhIFiqXqbwK3Oab7Y1nF
f3Sdc98VuGpV/uBTnPVYmLopWtCTWGnckNT5kgZaI2k7V9yB42Y+LqVkY2LtgJvBmCIpN47q9DXh
IHwUpuYr9UhwjioEw6TlcXmxIY++vcaRJxe7Ki0ficYRrP77kXHCypi8vYvCdE+3Kx9VU72gmPrV
W+lP2n2bJCJue2MKCbqL9py71kPBP1aB/86QZPOMdPzsA8YXr0qmIPcnl9lZ226/QLJ025rxcutY
82YCyrFu2/Fej8cOpD/LR9CHVYDn1r6zv2LNnLc2HSVv930V6TZeev2njud7JymMg3SUt0nHZi3Z
0K9U7IvNPAg+2y2zQsegbGboEU8VRBj0hyu8mFYQm4SGEqbb8XqaMSjAVsB8qK85redGM4h4lyH7
GeVOhHI3v41e7iItn5+1OT1wIsXHSJcXu4THFgn9KbapmY1CjrjCwn7tdvU+bgnAC3P5M2oZuvZ0
oh3mZGOk65xTG4lOGd7hkLxgnEf55udMxhplsTtD+4VRbuMa6rObhL9zKnVlLOtjotHvE5ZSyo4f
8yxMIBY7xgZYzSM76z2TIe8SuXC5mpa48jSGuYkwrNj7FYWLZ2NrLvMS/Mi4EC+7PwsHvhhkz++N
/9Ex7rpwSl/z7j6GBBzB5a3RHlCoqaAfSAVRIW7WNHxgyuJtwdUwfW6nNaeNteupjQn91X8pDRtc
oS/dQu38lEyA8SW65EOBlQO++C1aNJl9R4pRlkEsrSGIE5u+t6TlrZIWjSPukiNtzxJ7VYttLQ8Z
f7O1an1csJ4enrToRzYu8jp4MAGLMeOEOw7z/8i+CdKsd4494Z2nBbQxWO5azKG1KYsk2wvbJZG8
NbW9cNFgR16drlop0KFLZjUkt1PCnI3FIJxGPfbIPt/hyPOOYlDhpsbXnnedRtBS6KwaCylXDwRJ
bgsnVYHb8uozLUmRHkQEfECJ1uzk9PeZ5elZLV1A/GziMFlL0XXrEHHYCT84t6qoauDOqfrt77do
TnbK0gfIzIMFUs1hubgUf1PExiKLT7eviBdAaGCnf3OAIUch4bxFAs+KgTMgqCIwJQi1Ge/07fnb
AxzmcpvK7p3v2r0YYjQaIifyF2lEvHyVeLQubWEeJuapfATlQVSzPFUNDgO4fT4s4pnWvnUcOMyu
U22Mjihy12YvDArxEzOU5NjCzs/hfopxcGx4g+4q/vYntTyAlhsASGhvt6cy0DNrlCVyXbegFg5D
UySHWrM3TmP4ey9qtqiZm9PtoR9CsR4rG9O23+0Np9ECVzmcXgsoYMgte5UzBglwNjOqwnkqJxu4
gDuhB9SQYUn+hzQthqCdo+qEp748oS2pQaRXpKuHxS89Uhq3rmyPB+HSqZHlIpb8FfYPC4ZU1pyQ
O4IQVEgFIEV0gS1Q4iXRmJzMqEx4jelv2lauB1Skp4H2ZC1HFhcpNqBcHxmYYNM9VdZUnZgtVGRo
dyg6KqhBJnkoq3mxt/eVqAOmCz6Tx64+GePg7UAD3LWwSJeUT3WSdgMdrCHHze0iFiG3J10ywLmk
GIInvqRzd9XGkzV3jCk+ZR4wEuv2B+JmcvG0l6NZnvrlHyEaWRh0TXKuI4BXKhGQ4njtKeOn0+2r
NuHe2qUUUc2k7rEpJ1e1YDZ09duIxHzw2fnmRqJ2Ze8e2lKMW1EPp9iyAN9U1DPa3N23BS8gIQbd
YAUf1J66q2QDw1n0znLb/oTbxGFV2xmKFMo5jM1f/ENv56HLz6y1q4DUuxKdUETC63pBKzKfxE0c
RjibBwBOEXt4fE/J1rpaj+FArTf59S6JnU+zb17TAiG0BuOiqJBc9jOuJ1hlKNbT9K8H5v/bIf4P
dgjTFAZ+gf99tPPzj5Q/TfPz8z8aIv7zV/3TEKH/w7HxK+LVR5JiY2z4L0OEj9VBt03XMdCe4q/1
MB3LUrXxf/9vpvMPkmWE42GXsHRsjxhP/2mQsP7he4SDYGzwbI+ew/p/ckgI438JGjB838GxIXQT
eSlW1v/ZIeFOytQWNcAhRiSFjpZQP315YG/QHlrx2i3zjNI0AOPOwkO7Xpc5jC+evP3k9oDhgIFG
exto3MYfS7riv358+8G4PCehoK3HLmdW4rIoWaLsbsHN3Nwp52/f//3SM9UBlWK7k8sUJrfI8ltw
Le4yibp9dXvoEsEApwOMigTVvP/3rOchLP15c3u2XuZLmZUW81o3K2bytqawcJJoGw/aobYc9K4j
+0PLy7AY81mqCxTzwMiA050Gc0GvkfdI45mTbBMOkMMNqW9cSsoEcdiqaBCEJzB0UsqbbRZHXyyC
uGuN1YvSYXdBWP2t3ZuW+CgmJ8b9yaw2HrVthth3H2sWVpLOIlSgyu9b0T8Mi1YsR7PAEjfsVpOm
goSGO+/ILYj7iBRXltbCiJK9bcGYWU7qtnW3/tCFgUCgVynzNI0RY24CwlesD85ulCcnzeyuY97g
zgCNZ+3Y+81bY3jJsKKw3OfIHWi40QZtjcJ6E07+3AyMAZyQ3U9Cz0/558JvLK5U/yxZsUKsLa2y
t57/BBeo36azQZ6V7r3L2YCWpVj0h6wgqfHupp5BEu0i9clESlvS4PXD7oZ2UBVsCep0Awk2LcX8
osW4HNKPnFGyTGamvOioKZX1IDMB+/kzunkCM1iizljRPQ33tDvcGRF4TVe39iJRqGiTe0wHFn4D
VJxR0ga5jnvAADED+sw7W0017vGd/9Gk5hA+YBBikFcPTCjqq5Ed7Z6hECUWXgLYlpFwGX4VAx3/
ZFC96jruW21+dH1ytuNGbtC8cBPI/VPUoiMZFUsTqBofRgLmFMGhjuTJA/0cOr/g+mNdBeyQju/E
HqAATdjom978mYRGstU9PLLLJ2h+aqhjcV2MD0JWIFJtZq50aSYKROt31DrTqmdiF+Qul02IX1bC
Bd9NhcKpAEW7NZyjbmU7Asb8tSaGRx/07wpMRgPNxyOxPJoQM5vbEY8xXhMv20e9ufFaRx0FviRb
DYfZGdaVcsa7RPOKILz6RnawvR4OMPYBR9lPRtJTMWqICOby2rY0jTpTc61DFcCxtq2UMR1ic15w
cBs9rOq1qRkJC1YQHWroMN4m63LMoGYiFk61hg9iu5eOBMzR5fpmLBfNHE0iyORnJUy5SZgDiHlf
W9Z3YnT1usgKG0ijuNNhfFGxihjgYD+hJSx/cXXIFdYgtD+Jg4kQEzDk7QlRhb8yEGivuIqDJFHv
PRPdk5XvtCXcTi+Q3mbSOulACbt2wivRsu8py3Hl2TiuSRFnBOBlCGmiXTL7+9yE5lQ2aueI3N9y
AV1LBUx1mt6bwacttkxjMy0vrEbFgcCB7nqOo+ZQWM+F7nwSXF9t9W1ii2Coi0+nQVgt9Ri7KKDp
lbkdzqbp/nRYoPdEic28HSGDWcPC9p0B8OUyY3zbN9CNZk4oMh00nKehHxO+Bfu88lEMk8nKFNfv
EW36ttylgvV67PtNQCQ1om81LKN3/bueDixi3zPMSWvA/emeA2SXW3w0Fn9yHUuyLfhDSsT0Mwok
Ki2nZQ1xFrrGnHBU9kMnrO8co00ZddsuGR/GPmkvU25N616p6ND4T+HoR6+NayNkmxgcsE0/KK4x
0U3Odga/jz9Uw17DBGrXpzgckN/ZfuYHQy9+GxnfFSL6iiBqJiAQxwyNAzstr8hxUMUkRYXazog5
OXvSYCrbxUqQb6Km4mqMyeytQ7JuLOfVHNkCjQnhs2MUkazhSQN2NuuDqIOXC35p6zKEprOuifAz
PJw96DSTeghx9K56iVbZHhCy94P3Y40cL/hZ8z2hl9G6OnRTn33mjjzAXVtJTxXvtvVHK+p2rWvI
Y9s8OYQlCVZl9cdDPHPMoLNpSu/20ZA/jwUZGaOm1E5mPUavPHYeWGessW1g0NPCw6xzbmL1qhmU
Mwl7ZcrQB2OmQ2hmsB2UEqcXV3W/RbRDaIMOKXk6uC4kXdSIWtgtlg9U5zaDNIOM3YOc6HNgXfZ3
M1Djir0ZnEH7hBC4cIzPvq8/SRCBp6B3TVB3yCMFzefKT+Wv0R++xmlbFZAukIXdFz3uHlP4SHXq
5mT694JALWa2WQ69KPxQpRgOXgyjeYj1Q4hEzLYNa221TGFyc0aCnk/hTpHnjORG4OibiwetItdB
MF8JhYE41UWjHE9OhyxBHX1CFHU+kubohIGK0+s0opJvXlUBukejBgmqBf2AonM3+iNTdhsVeIOE
lxhe1gv1OptNqn1CZVZlFj/XBfcioDgh83YwpJnk0IDOAZSXAIXBzMGGTu46FZ1xaN56i4CyHn0U
dga4yNOO5d2bJ+DTVjX7b8td6hf5R/oOFHcbzaeMEQ1IbipRM91P2fysnKbdssWc7notRGqOpjzB
cv4Y6ckm1WYI/jHJSQAzE+JxtrZZo61mdjIB5tHSbd/k405rxH2SIuBv2Y1vzJLPRCNxwziW86hp
ULNt6DqyNLZL+QL4nbFVVJxSXVxcaT/xyXkXsBaPdVWNO5XFR5965u9DRiGRNekyl3msbMJbcIGx
VBsoH3qGaHVcYvCqaRDhiRyK2RfHcnkAHvJZcEvHAuKdx04io8041Ocsv8ZVxZUX+599DDGnYnI6
RrgzaTVHzjqrZiZS2M+iX7iF4fQhPJDyg+VjWI+ZkCCzMzDeyq9qQW11FtVXn2mM4pFpPoos7bcT
Vo4ohVmVVPaeFIzV7Jb1NvS/w6nB8KWzbEh8PUEy6dGnjhLLrvaLMx+xhVYjju9t8Nkc/Y5mMSEf
MPBmjOoC3c+Bx9ReubYmoPv5tO6MBE2j3VxlkgVhoeWHFrK53RMJvZzf6UCTq5aYZbwUNcoc9Xjb
1A2ZkbI56HvwaYlrBoNJVZ2Zjw4Ta+wM7kKLZXkn4jA6SP5MZq8Cgl+J9Uvjk7dzEE0loglcM9cR
CbDTFFI+o6t0mIQmZyxU49E1jX43NilQuBhPxRjf0wIPx8ki9luf2nodp7mxL/HztXTIR/Jq6y3L
2UfZtAgDk6cpfo0UmjHR9eX69nIckE5cJzH6rAKXco/EXid/JB7DDA4AUGLAEkc54ZMuNJ2a0Dfy
LXbW59TP+NtOVNLbbtTONP32oegYWAC1/ItajCqkQGIqso2eMtwEK7fJCic+MIpZI1XGS1Dr4SoP
kdNj1mJakDQLY7CruDEQdB6bRn0swk+GVC/pTLHcWEUU8CERpveIdpZMAqg6JtMTwJ8A41kPD00e
Bh0zwlXmWu0iAN/MiPC3rXLemcAgjyC0JIjJlmP6HM14dyECu17xWSSq2c05q2Kta44udVRbcElF
8rNGQJ56P0PCeRGL8iJTXdsBLj76tfkyRvBE6uw5qTVI25XZH7uG3ZqZOl9+Qg7EbMfh0fd458VE
7lVChJhV8nHSo/x19jvyJGBZRoX/Th0Yb30jvSulk7AeENvc6H/6LNQ2szyicxwQLxHiNeYnvSvN
YyWeK88wD1FrTkdraSKsUtvGTkMCrlehryynnmpUuBB/sVtyGdlWF22koAYTFYm+csyuWm3XO7sg
FgZBI1E9pNSGgFEImumrNZMNhGr+o8KudMTP5R6H6Hfuemj2w7nYGrV8Rc9tIn+ZdR9pdbRPNFzS
GnCctVfbzc6kcQPeYm7hEn5QUfgru+Cwca2gbRFJ1KwiwMrPyKxG+YKYt9o6qBerqT8BSnrqhzjf
lZ3bnzRIe9Ps6YepQ5aXa8cmab+oHl7zmvwdzWnI9QB11qXWtsi2jAGnowHwfJX5VR10sW0dO6Zn
SZ2P+8YGyyndLl0xpzOOkDbdg1u+JUiaNzln+d8PtTUUV6M25NoffXaVy1VoKA2buFVmuzFn7hpG
qCXc/tNNay73iiTpgknXOuryu3xc5NCY/jlWgIUwRePT7aXETWDYhU4IkM2fkK0pP4LiRc40ndU5
CQfMiQ8E0nXrgYHl2jWjZ0I8nG27oAq7YnYOLeb+G0c0dLBK+7H7GgHyWsewK0mU4yKx6xNuKSzH
kq1Bwp/dVWijuyk9RCE9c9n4r3WiUy/oZvP3Mp8gAq04eLKN73y4ifEZZxU4xKm6Sw395DBT35hq
PuURpOrBxtRczQpMwGwflaCkdklxIZThrs7y/hBbn4VEDWaURR/U3p9iGS/fHghApgILbfM6wFLa
xkvvai1TxttDXnWvfcnIeFhmzLenavKMiPXpq83tIXRcNs951N0JYdyKdCId9Cs30uZ4I8CaWadv
tLb+AjfpQ19hxjxqY8+FickNNlB/TNDCAniIPZLQCOpZslCcgmzmOK/Hda7V/bZ9Y0CvH8MF5pjU
hf33K+IwgE3WnNbchyQy+0ZtIikQE2poAc0x1kgEGrp9U1ubdlC0lVb94Mso3gmndvdzDYer9v1j
v/zsXw+35/IUJVBE0NbGX/6XuizCo5Omj1J33C1i/exoJlfDKpDpyXD6bTFcISXCswnTzriBlo5/
qbUo2sWO4M7su7AIarZzSNkxhyiPJIysfAep2HJv8FEClOzT9ET8wPcOzY+qY1ZADg0Gq1zFXMye
d6UVq4+MoNDhLA/hcpfUY6rdtG7n4+0BSfq8lyRgm41TcGyUlLEuktrbgzZfaxY4h/9g77yWG0e3
LP1EOAFvbuHoRcowpdQNQoYJ7z2evj8w60zWVJ/ojrmfiCyWRFK0wG/2Xutb92ntz9UyWjGNc2jO
NXEvrhdLX71gfMfibPa1O8fqR9CmIVZOeTwsBgdVsjD4LgzF2NaRVizpeCj0IS99Mn0Kr5oyPOL6
GlQ57LDnOIFs+YwBkAdyWA1KlKuX+wUc9E9s/M9aZ7ROZ0lXlAg9E2fgxZSl5zSJD2WjITKUu2rT
4FuZWJRu2iTbGEK9nKDdGjTM0ccoqaTSZ0UUgn+A3lD4cyqesAUVfaevqy+kDUizP9QBVV6bae0h
WILHCGLuMwQbxRJpyES0ZNoi0C6BFTOuRtl312CCtVAgx1U/ObUK4Ata3OzpaUrnkFXESx8pB81A
PYweu8UGT9O2kd8XEddKavU/izbB98+/KlFe2wqVnCrTPZ2UuDyQ18CHFaYOnfkRVbQ47TRVu3V9
9hKJubXVoPv5k2JssFxP2wDY59OC+QtYz0eQ5xBB63JPUeB1lnPlCdMLcqukUF0Ir9F+RKfK5glH
UFx/i5a5uPHC1rLsaFBR2BloGFg7bRWIDCLYNAu5hZ2bo3WMq08J0PChOk9Zrj6xA8F3Wuaj38Ro
tSNGxHJeql2C/dpF70mUTtjDYglZT8x6gc1zNPoNu1sXuX29BRKKPz6YAgIo6MePH/MUpe8yxolO
7HS6p8oLoJgP8zXDgfXArBi6TadJLzRsaJiuqtCqYOOMLOTYZUvrL4KlbYy5tY5RmaooiDoazLni
WmFubIZo2leVJrlDlc5EPPxqomLZ6cBPNwvLETYgpuABZHspl5lVrMgCIzHU6VS37ewpnT64kTl+
ZkLcnhGLv0alqRJ/uk64gkhd1QoNkkCYTO+TsMCKcj8jgdmGVPsDhU43ESYjhk66Qyngvr3ZQOMu
heTlfhVroXl/qTOrp67FxTz3wz7B9ENDY6HNs9aYIK40+7sqTSBFx2o1Tj5UyLA/UqeUOACJ9qOb
pobXdB25m8HCkKJE/l0/d1cCznKDiYc0tPtVctsKqChk/UokBfQVY6j29wv0iQwgeu2XXZ058Trj
1NGljSFo329H4VrtW7ZnmV2gR2XmnCpHR/G1AH1C/gci9q8LnAguAA6qBiLhsb0ewSylUTXv74se
/Jp//YSTO4NPLf2473RKtjXGigWeJqnYkvqxhSz4TUpQtAHnjx9Qt+BgVNZBRkVSliD6QouyCsZE
yi1zkWyJoxzsgTxKVrk053h7FEWwxYozVvSANrkuXCYpJU826CQyQeoV/anfBoSih1k1ka8kEuU/
+qn22BMr+hSFCdKacdjz6JABg/RFXxQEuQbV45jkFgKrIN9WZX1Oap5rqInh4eu6hHIYeHDTWkcj
gfrE0Vq52VwyRJayG3lIRL3GXKIzeOCKtvempLGGD7xELFbuKR9BEKjWoSa89IpxSQbiRPo0dLMa
g6+RGE9pmPyiqJVi99qn0+RXkdjgYEEjO1fDNU3yLXs26OsmEFfaGoLd8BXYjTCn4HjwA5nI5/wm
uWaxcsPaQPQkCWb2GGLJk4NzH06b1Eqp9LTwIhoLVR/FRYbHwZ9qpmijnQKbbymVlC28ccTkQjKg
JQkQ4/Z09C0JTKBizjQBYz5sY6mxKoJksDsFqLui2epoHlMYtm6/GJ+4T3edlR1z0txoafD2reVV
G419QgSEPKVnPBDU6HRJc6sWNbuI8IIiL0Q1kcVNqvPX/TqGLQT8QIDbGP3yPEnoR1m8Jl4SU71u
FawRtVId5TSntCkk0rmcJWLFBA5QMz4SRGjDpGIo1+XRp52BXtOqT/oqsBESQg6p6aItP070Axyl
yd/j0dK2MqRTW8wyd+mWB6kVDrMCCK3uhGcK/c9eHdB/qaQ36HNQdFjGFuOHyO4avbfYPuVL/Bay
KnpqiRmmRYOpQu1yCs4sB+MsfGYjkCinjqBBquIRAazwQFEjgMTSNMh7+Qt5NSeDNfHQdtEJ/EGK
uUatj7AKpzLEQ6fLX0YNjcLofhQWCa1Zblxp/fzQ1Fbyol5VN0aX4T2mFGLpqJQoNz8Q2YMJarzT
dgjGiwJj1yIV2haBdMqIw2PxlAZOL+KGnl77JDZgHuNzNUm70mfLRWtI7RE0Tj1omBb7cZtiPqaY
L0EWkCInEhIYS5r+JMs0BOLBwvoRjt4i6SedUlzbirRNcJXsc7CsRZ4Fj+TL97hAUbg1sOLpmogB
JKZZh28wC4R6jqPmCVo6OKLUOWpIqyeHq+jKyk2wum/QTg9yUVYYgUs0ZPLPMLpEfRjsZnSeVA1D
W2R5gMBlpICFWsHUdFTk7XiUcmVtb4+ekeMUYCFd82Hh9O6CvSk071qj/pq+CrqE0KKLkzCL2jEP
o9ci+WKnGlG869BnphzdmPoB57Jlqy5zrCi016laqYI/5W310iIfFozludZE+uv4ntRQLQ59/F6C
1PKnUQ8AXLwlEpwuAN5+16JsSVI0MD2hC1Wqu2JVgjXFs8AMjOcpFBXJDSizAP41tTxxG/mtTAjA
SFLlqnbyZ6wUlVePENOjpfxRAHJ0pB76IBKzQ9M3pY9/h6Uy1cRill4WyuENocAB51zVqy9BbDXb
AEMi1oyXVO2BeiWAHXUi2sARmn4EqJuBovgIUVkNlaZTkWoWR6Fz4kj1k0FhZGTV03bK6OsF3rKY
CUulPURuzVKsCk5DeBLFoHuOVPm1nK2fRVpNVN0ia9MxpLcRAVRB/CtMVLAgIz4RsyrWDRpiC6lg
NopYQSVhiwfGzAfOftYecNj2bUZPwZNTYdcTUeJbcwJqQ4HALZRaY4+SFdpMbOTAxcJnC89ACwK3
QtvgJ3GF+HlCNGg2ZKwZoFo04YuTHTWsyNdYTOSgizKb6xWeIp+V/DBInGl1cq3Zn9l6UxG4LtKs
aEPph5Ehz2LPjG++InZdg5g/rQU8vL9q2RxTa+k2Y+azpjmjm/WarNEdUYG+ojenhd0dH0T6XFfK
LxlWJJ01Xr8x/hyNjmipCN1EXmen6CXFbtiPB10r6ADVOh+DxUMMUVWfEJbbrZC9i0iFyeLtXmki
EE6iyOeE4uAuKYVDreFIVhcMD9D67SyDBAF23GaCJwotLw0fMYqGFLtC1+5y1kMn0cn/KRRvgsIt
1HXpD5n1hfGKT2ap9FOYLLthPaFaakQB0VI2jmgQ6WwHtIpThHmi1Sn1FsyXtiYTINNO7EHnvmUP
JBqeqZvuWAQ4P3V6DjAt+8x4p7r5VZdF4+O6tKcR2bUlvsSlQTsoM9hDsEgMla947g7pXIo7xhp3
mbDcivSILCP0zG9jIxU5gMDCwGCfrCWjgRr7mNiRKJ4zOfmgw4bxt8P8TfVeQ+WbPMPO0W3NSJ+G
mUNMnGjYFZzS6HjmgrzlAtFXkRIs204vqlHu87xJfLOeJneK6EBGZHHiZm44uyIGVcMsfQ1haWeS
NaYRwIL1KzNA56sz60qR5Xo95VtWv291htIokxFL1mRdxTQ4R7LN1K9Ey5QHuRpAzOECarRS3aHm
dZbR0D0kCaTCFW3paZMJZMxsfzHGoEsWjVUNNBy6kO7CxJixkVYmfbT0nplbnyUlKmOhFZyMUBAM
84Feru5La+mwHNQyMzc4s6JNsK5x/1wY6zI4kZP/dt2fuwiL1OETCfFQ1tjl8cSl5R6dfYi4bv0x
vltDqCLUpI0FJIDd/SbMbOVeWW0rf7t/E8j0v/PsWt3//H6fv/34++HWxwQQp7M45fSQ1oeAEXOW
lhWIen/C9eL+t39+/f0i/jzf3x76fqc/d//9fPNYAU6SFobqIBmd+x+OazUnXB981BIW2fenlnTS
E8mu7u08lK/iosQb7F6Fr4bdF0Wxedt3VbqpS5NwdlbXXpXoX/qcbofhFVMrs6ESO9EcYbAwkG/X
xc9kGef3CJp1geD/aELo2QoYGSgPsSuxRovV0D9/LAj+2NcmG5yu79+DtV7I+umvi8TUUYTcf0d1
YEmITLkJVlVNm2f9sRWNZE/eCWhJdVfmh3/efn88o6Bi/ftRsvXZ7ne6X+hy8u9H+n0lBAwb+B4r
Z+bgP/f787J+P9af3//Tff7TdarQYcNoN/VaQNdaAJEjpUbbUGfFvf8arcdp+39uvf90v+5+6/3X
+8X9Af78+p/+9j89FMGVI+s2votmbY7QaKOutJp+eLfUANff/+OVStWw5/hze7n+EeKxf//R/ff7
zTp6vLA3iXGjdYCQGsRQv/4YlBBBfv94v+l+Af6GEpmw+/Pn/3iK+6/KalC6S6v+vwrtf1GhSSqa
3v9JhbbLshhYdvt3Edpff/RvEZrxL9WiQGuYFktDJG1/IXkt6V+aqGs6V5u6hSIAmdlfCjRVXm/i
epUCI69ANf4o0PR/WSD4Tf4E6dr6iP8vCjTN/O9cckk2FBC90IEN9HAWT/V3Rm+sx2qSSW1Ee+ra
QktBoDugnWqXxHmb1QZ2YQ6SjChZaGFGo3oN3hPPrEXTV9P4W5+qXws7pC1LQ4Iw55iiLHLaMbYu
czsAtstaa9MTDT8IFsg/NWd0Yy+Qxz2pgiEOtkT7gfrWlL5IozWep1o7YozHOKIZmHLaxcQJxhZc
lsTgovUzbQDorqyMOlQrOOKbZh63GV1nX2kzwAlvdAPr3TihBRnk45ShgCmabCONyas1E0uWmiE+
gaxKKZirNQvs7ENoZGYycPtIUTTtSMXxhzmHy0FUdvgVsHFAG+5ksF36HL6N+l7oMbCzw24uKPKd
WVMskmaXXR50mHzGLGK0oOuEw4+RqpePsHeUSwcG+YEoQ8RrdPo0otU3YTzSFUmaVxGxrI33jhKM
EokbBSWv3WtKvItizQOPytY+qB/uF50u78y6nr2U4C175tPI2N3OvVRu09yC9CUkGKoSRdgAn4QK
GwtPqqUlDxrP1zbVstGk8XDHK4HwhbS5gCnVtdIjiwswkFWsNHiKfFh0eYMLbU91vjXjvCN+g5zO
VqAynZUbvZzOKp0Vh80hDt50ujTZgBFuhI8zlASsDwIstkQl7EdQ7ClRrP3itkEMfk9WDa+q2pcc
OUcqTGSzFSNgqYaaUaQDOVDGMtgv0BElujyFcl0gs3uEMLA213QcZewCKH8T6YK0LNeS/DWOwrMJ
zNktkR1PgvEmBtIBOIL6KKyIpYgduD2AR7joMhBl4LzvAZtDv1DI4uiB98WWEXuU+/GmrY1uxRqh
v4Ltc+VZaE8pJfVO0WVgsywLp1i2jb7Lj2wTst8XvDVtjrLnIc6OaUVFGsyDW4XVGWb+zyBoXSJI
c4eCO4gPE2oQS6FtvmZkm/Tn6KiAzCjkHhzG0EEQakXT1eTOJc/bRo9fn/B+PBngweSIpEqTnQBs
hPiEa8VvQ0VCIa9QXxXGl9qYw4e8zndCmjKnK6X5mRaQmIrkmFd6+zRTkqDRmodebNCzlYEHS8kN
XtOJOsCnGgGYCQIJjVYxDOe6kS4CDDq7LCZidsXV2yiSodjreMfE6SEcdWtfoNhmR5V4U49ef+ik
LzPHGIBAArWKFpxYeG5JkMa/IPQznEsEK4sKo4PkIgy2oMvGgD5VlRPmHg9L6i0djDw1afx01rWj
SacEp0EEjk4rCYzHmosgZ7SG/TjE9CLkL61JX9hUCz5pR/x1AyFqrszXBLcsX2eQOpFq7kxkisjs
l9cywUynFmy056q8iGNCt2KlMJWx5ZQp2YUlGv5wNoxNmFd7fDkUrlwADH6AVE5XsTYbqXCO9KV1
qe1ch5IO4sL8Dm6Ct6gTcI5B19VlpXINafyUlfKHDBYBtUa31WoMK4FKDIkurNvLqW4fQqF5UPLH
CVch2wiObbVwxlQf7boExxeZn030E0r75N+IBgAeDjJcyHGJzrZ66TqCGAEROWlbv83mQqagSapo
tqSlH6PHB2EJQRVQpOpHPTlsRbQgZCSIJhyfa7ayJOa4eU38R70ErhlM+1jpJ0B8TbLrlegzm1TQ
fGr62WQkeFR07uRu/NUUESqFtPzqsooOEm4dRt5pTzAaGgAiY9Y6KYa9GFoVxE6nIN0iLCkeJhFJ
0mHwjNn8Fz5E/kqdNTdm/UwmaXOBL74hTumSWS+RiWwggt5jqahKK5QDYJ+2Ncfb3PYPetVe46x+
L6b4gqqgc6j7hlsau1S9CYexA7N/p3YX76tEo1Iig6Me6BEOJAB6pkwyhRE68YTsSY2owRfDnj2e
k2Nz65vqu7iBXb5kUTbt5Vl80DuNE3lSDiC/T7Ix7bC2I7WdFRwt9EhMMO4OcmyypcW1JGAqr3KQ
vWek2DhGOH9XsbiryHuYK6Xy60F5C1MEz6DMXydReoiiXttIb5U4UgptQtltVWosEG9gXsWGaGt6
+xqXySHoqTWOIVgP2L4UrNrleSmGX32Bng7hjRIEj5okkp9LwTOSf5VLRJtqtMwtLsfybLWh4enZ
skfIYNil+SbjwT2WRshHXGoW4tN7kMd4Fq0HE0YZu6p4OAtse4eq+V5M6qZFkjTwVuABd70XyxTk
htj8iOP4NEhUyaUAvBRjy1Vo2md5ZGYNku6mas3BbBIBSzsVMSs8h/Ru69XwUjByJ7GGmE9YtmPR
hK4smwECF/GwCB23cX5UaT7s0pkXGf+KW+2DCHNy82L1WmNwRj/RemsS7q7Nh8ax3hJRRXtYq3iv
0bIPM/wCIQaGfgIUGLqtXqfuyLzRZdOhsJbrTJ2excPstbN+tkbzQxOGH7pYegGQR5MZCGFO6gFN
cdR8dGJ5/lmPiuDSYAJ+Kku7DL0ZrkfpnWVEueuTVyNO+M4aZrWiRg48G/LPPBiqB14eFArAhRbW
A1YZ6dFQaPjFEuJfGKdEJPXzVeXEQHnq4En+5lRd4ICOzMVqT8gsa69cZilTG6tKlK7JapDqBYQV
K41qKG5I43YWFRUAPQNUGV18awMNUVbsNMgPv+rpMagV3V0oyWHjQcoXs4oKWw3tgkEDaNGNY9UD
6tAQKUXnecGY3YUi2h+FoQttUJ8zlVY62m5Y4FLkVTGOWbUn/7TOP+H9njtNOYlN8Sl32nvY/piG
4CDH0qYwZE+DgUV54iVIt12kXQeInF5Pu6HQjU3RpQTxosFb8Y5pfjKagsZY80GTDp/OdLEy9QkN
wUk2y2+5pnVdIx4hadTEKk5x6VWayd+FoX0QawFdqbDlaPQRrkSbQVQGBEPgzeLC/Cz6X13UwjNr
ZaSrSNztMCu/pmA/p19KvyCPgWMuhcYbLeBTG2rfuiGDvAuMW5w9VOMgnIA4h3aZ4FPNNOsnvcAA
lSWfGF17tnUackkhhGNcXCAJ02YlCSouqkOhoJNkgXAKabF7dIVNh0+pdAxLPiPHdlqWfhywjgxE
yiI/Tl8ejSb8DIfuqifCnvY7vu6aFNNvVQFEKnFYx23u11F8nszY5j01fghgckkQcdKd2JWM4KWg
2YIQ+XH+JlTpZVn6Y14EnmBuS4jhUu0VQRtTU1sOWps9G4lWUrURr51EH9jKGVqmXHzpZ1jPpr5L
xwRC2/RKTmK/Lk6DrTmRQW0Y8naKyKNddI1ST2dtSFPHu2CNSMdoKzkxOwG7KtF7L0SFggsZMSFK
6KQFMqEHyast9WsCOw89453c9lMSwseJzCdNomuAxsIJ0OU04aKR1afuhoqA6LY0t0v6TJEXjJOu
vUgNHuoRdlUwYKVsE4kKMl//oDc0xtAzpwx0alzMfoxjQVeYB/MqQY4toiImZ2DDIQMluVgnGZGC
AQmyaNrqEQHy/UeNmB4XXgkSo/VmMxTqv265/x7XdeSaPQWa+73vF/cb4FxFwELWR/tzcb/lz68G
9a1AmuPtP67/29Pf73x/Yf+4T5omB0Xui03aF53k3e/HDEvD5/4j4z6lyz9PVYOKN5UxWrvfe63s
n0sD/O39ge8X1FUpA63v8M8FGOK//9o3SrSnuEPRHG9yb37k9+e430v9v+/6+zoimFmnsk2mJtei
c0EtysWSU5tlxRi5WiBSN7tfeb/P/UJrqAROeoNhWH8poyV0/vH3f34dUgkRaGdExICs0Jo/t0Bh
pMrGJ0QmH1x6Ij75SidWyaDI3Pt1xjChusg6MuShl/vt3D5OSlqvtnvaslE+YXu6/9gL4aXoclRg
m3qMjsKpVR+YrRYNmt4hSa4YwHWHRSn9rc4G3OdMP8dH5Zl89jOQgtEZDqxcsBteIVNiPH1dXlmR
El1QfuF6IdbNYSW9j18kjMFq/mxCH0SXtqdYzcljx7fkbD2gQl9e+9NUGY/Zi3lRpsX+UmjUlnAu
cVrYkGVdILUDhOTR72+cv+xVaBLKpZO/N+R2HkqCCUiu/BgZeEixyjf6Jpf2iM35sfsqsHXMIDgc
bKfl8A56AU1kxNTiKp/tKSid1kEn+MpQgtnLz0AXOAA5f1Qv6QGjjBS5I3kxcNQB/D3jtOqZ0k7Z
xux86UVV6alvJmlySQU0h4c8dC7Z2bxQyoprO9105Klj0wIh6UUgecunEMHEk0BNLTtyqR0LehLL
Eu1k+Y2k3QlRlzmjyYd5AfPOJnW0veHLWPSeArwdDtOOfY++p/uCdJwWyBaoL1tWCnUdmqt0zziK
3z4VtqSNsrUmaRcFIrO6Q8+L5MSX6SkRr8LHpaVBFrjLViO095A95+8M0NmF5JRt6WTPxXP9GDmE
3foB7QGkkVvDhlBP38jOPyz/zbDOszMhyQpmaMLBniz73rX0fQciLoxsCBAIugCfscV0K8IQP0iH
2WI1f1PPlffFxjQ8WqdudOe3Ar74O3K4Y4g5//F1cuQzdfQjzQWa51hubVVx2R5SrXUuKByarele
4AJzta0iYuU9Ji7N5Evwbe4GYIbdVv0ZvJg7DLAb/RKf9J3+XXzyf+Iib82rvss+46tUb4LvFTr/
qibumrJxCT1EsjbLLz4AdAAtxxX9vwB3jq27N/FSvOaOfmFWLAn92wkemS1sRt34Pfj5ZV3NCzgS
5Kupk3sT5PEQZpWbyrasXSgi4c6ChYdmwt4ARTCg2HrlFVbxeyc4vpi6ivtePpzDpzcyuCW4ls7B
kGzpDJ4iK1HCb0GHwo8vYQXLsApdyUEkY5Pf8oS1KL4GR+3hpjw9xcNOcG6kLjafVQfR0k3OsSfw
7BRSry+J25PScljQGSEAdeLHCavNz0YBmmQzlVHNQd+CEI7WUS3cwsfiPHvdsTqj2V226ZVeNHJY
RpzNcognPqnylLkT4BJ/V147iknv5Bn9+1oKGn64R2OL/nwunvqSM8CvAb8ii7fD/bK49ZXHTc71
pr7l9M43udNtwZUXJNM41Y/2yA5Ftn6oG+os1Hqc5YuD7euUHCcfZoJP2m380J+ac/eMBsOO5zMG
ANrPwHm30w7luX9Td822VmwgkZjwDO/3kXJLnY3lZOxRcXG7zesXVrUtUT0v1HyYvwvQHgkvBeo9
dCD86SfhIaBbZk82B0++ns58mRxlBwH5/379MNvbTuJmjIyEDeHvAl8IC3ZnUOPY434Q99oXSNvJ
SXfLI9zzYNsDLNe3U72LH6IL7n7LcMoToJB3iiSJs7zGHtoOP32PvXRfUx3as88pH1kw8cmVm8q0
h/wRM51tfKLgST3xtOyi6OCXhPzIbv7wXlYX+bH/VfQOn0oj+Lgi0R0RY5d7KA3jB5jqYNAf4qeZ
/F/OXnds3uVvKBqi9IOVLqWsevDiDfVJ7AiV5HAi4wOZliMJFpb6MXxrrVt0p7rz1cm17PeFYEDH
/BWLZ/rsn9CzdQevovCg1X56DdzpFYOKGXPNEIHO2y2GTSWqs6NzRHHT4ZzIb+WG+FHWVsrneKOR
vMCRHD2GsBieYn3iYCFm0Au9cK9xNF2jt/5x3AzGmU8Hy4pTOkjkmk/TBcvH3gixtGL6Gdt4IM2R
Hc1HKIuEWPAVtU7yltJH1jYLgGs733MWYosiI3s5co5g2iuelG276a+Sy5SqmkdiH4SnhHqN5OMf
AK/K/bGild7EVz/eEpfl1TpjPCufTJZMgbVDroobMjiM4a58B1KQavzKZ1BvwkdMWJk/fc6sVEV3
Il2c6a+cnPW7p1RTfuT7xSbmAWnZN9BfEiH0U+QPW2CbuUMShND/yDdDsH7tMUu8RH6icJm9vK9S
54/wMXteOKOIAXLEW/PMG17f9ImhZwp2cYQRw94lph3s8GKSPPXQbRGN3P8DQrp8gnw6hJ7fXifR
jbHBudRZH8judYLH4lJeyyuA5UjdBqPNJ4Hqd/UH40wGF/YFdsM2b4t61ljsbhKfV5AuGwtWVu21
pSPOTEnonBOccgSGX/MbMwPDyGuPvUNwmM8J/KnOHOdMb8EeRZRHI3LLYZV8m7+wVGDvA2GoHHwO
oZZzpd4wQfnMpLxB9JyP0meBIYNPRfqUb/i0Gc7p2hu5A0YooD5HEGby3Fn+op3j/U5lIvL9FMdU
u+dyr9cbN+/sxAkWWzcektDrgKoHj8suvmmksCRt5ZXGQ4WwaBB/RCtnaT0GHtIXNt6f3at45US9
RS5wmHCvHOp38DoOgydjBuFS5NR+Ggc8jJA8/PDQfyB12XEavIUfwbtwUHYI5XzBpQBgOoPPFLsv
20sNoIOl3kX+CA+QPfGcoQo0vPvA5DI4uZNBOI6T/bh0tmlToMMbRWTwA19OezWlDR+hM3vrlwjR
hvebuC/rYVpvBqpGdnVA1hUnHqNj68Mq7+Zd9lGwRGOsI4bCbzdmgmLEMS/VQWAsZNMgSBQrWA4t
5TuQKRY8XIr5ds4v6pAdgCG7QkpcLvT740CGquJLWET7Z8PcVONzROk3RpEmijvc46KeoP89JJiO
nyDgOreNqTvC9uCKG81m7fm8sjMbv8y9jmwhH9UOfuGQIJ/35hz5iXWptoa3CXyqWW7gd7bucJQ/
KcAq7NIbH6dzMJ7D+jMznPyrhqNOVsv0rbCblBXrJAB5EffEm6B+Bct8kfpqj5rPE34kS/mAt+mL
d2V+hElrT6vjbdsZHxnuLtZ7lbsSMYPlBYuLJ+7owjJdUaaajGdKnFpwLNABeqmwEYov+aUB6U9W
H9tEQgVNHcpscAqw8L2rLpWEiCOFYUfaZn5xTtxF3SqfjG3MJyykJQOR52Rz+vd8c/ljYfLd+ixX
6mvK9DtRGNuxUOXEOzPyRPZIqtENocF1sRlDq5Xr5LIEZUFdDQweTy1I+qdaP1KPL7Q9mqtw8L6W
A4HyEMJNNEWpK2kbdKcppWT5qnBqM115OueY2xWPcsjSGDg3Yn1fvak3odqCPLuNG8VkGfGzOnOe
G6/ow3YiwpwdFZPVvsrrWWyqK3b+JAEXHh0wSRSJm25PqSRtqEDjCnchjqBQSxenbP2YUYwzHgK2
oz/D8WG9gwZfoxdBJaj0kmJHfLgtT/tJPVNSWTJghb7wFCQPIei7U/puvEGegvk0DT4f3/BNTsDv
z4OxL2NKga/Aa94wJ1QlmnA7OwtsPA5tsqueWbpQfsQvWqu4bfngEAzxXXqc/n36A/NZ4nM+zxkh
kjZz74s6brXwqJmsiPXTvBe9gVRb6HzpZTqUThKt31iHYwz6j3gT1GMSe3nhvseiI6D7Y1kke8EG
ZjCKfebntwRD60Nzma/l6I2yL5ZPRBHUqGFTl6KKeG3jrUBYKK9AZ5G2U/ST0j7Pwo9g+mniZg/X
wSVL7Py9E21WhK8dFWaW4BFOG0d+Ws5TbFu+YfkZVoZX/IRhTz7YfjkQDsUxr50pNBr7nlkAa+om
AbXvIK9aPz0OpfKaPQvpC02d/YwOb9xpny0zwXjJfGIcYL60bMJ6xOiutB2qbZM/6tF+qrZK8JIl
5GqzhXMKFx0eU53CaCYTF49tvvxsYDFCRjLYbSmXXjqznGF+7ECNYhe+YXObXBAHAzaf2beMTa36
KWa6rHwhEYYRya8QewWOWHkqH82ZJm04bBKDsc0ZMcQ0fpHu02Zr5ADiXMSDJD2zTxgZZ5+phcD0
oNQoizY9OgIZR43itwsYTaw2WYqP05uFYwFHV/XwARbh5rweflvrjG27wGK2ysdc7auKnpJdYWwl
X5f2FRmYmDdZhDGPaC6dnvkxrMlaPVKOJn8Me1Ia0wxpRZKAnnLkzz0bklX1KQ4Oa0T+JdljRzPz
yhewfLIaxOWv79OUeblOLwQrzXh9I3rJtEsOEeOg+mEal0b0a3HPlI2sqVI/x3dsB9ZnhRGYvcyN
WUnWnBthoErpYVsTL1CgaH4dVSxgI4vYqUIM7s03BhtQ2lSCR8KHyEhjpM42Krk7rJeFq+Z3uR9Z
W6gUxSva1Tz6DgSbtbuTr1i2HVmYvGjGHHLOlWofUgthKmLBxFi3ZI8T6VEvTA/MT3Z35rwx9wot
bB8knc36taYe7rPu6J7zLfUrBwLKQ/iRfnTH92pX2u/Vt7KdXr8WdmI/LcHpviuVEdyW2JTGHzED
03ziS3g1WNNwiP6gLNDazYW97DY+5Y9JZQvU2KnMsr37EJ6T0J2edT6kD9CQ5wl/xhfLLsNRmMaM
4wuBSYKbpQyohMJ9Dq+MpYVbA6uGN8VBPIG6GNga0U2ii8wqlcvinJ/SPW/I7p7Bf1M8IHDGXyde
qu6fieAz3LDTS/fFuai249P03ROwSjY9vMFQ3BKpqFGM4KiuoWO8TxyVlQdQjGAGmz3UtNBecBld
+UCpSvAbTBd1F6M5p597idyaEDMmkumZc4tnYucO65lhrHzsN5xwKa+vDh2TMetYPHPyckZmPr1y
6gWM6RNjkC2zfBq3OPZpgu+kI1FGHGXzDTzsN4wU0M+Gh60r3+PwZiPr1L/Eq/TI6c6z5GwaLp3b
p99I7vNb/Jg/GodyA4GVdIbT/fWEwzn5ght4tHymvfLEIr+qttk56M9F8nMx9q3s86ZCmyCgPHfJ
pCkpIbAsXhum/VVhQWW9Jm/syQ1fgky/lW8UmITP1AvyL6Ny+0fZY6XDAFn4hC/yPfwXe+ex3Dq3
ZOl36Tkq4M2gJwRBkKIT5aUJ4sgceA9smKfvb+v2rVtVg+6oeUX8cX4ZigQ2tslcuXKtar5nag1X
MlXtlfASWue7oW5N4ILdFXLo14pX2hWsJIdwu1nTXdUGKhEtg0NzceprXwBHKMUQiwJWU9EvIhKX
hC6AHTRctln8Mt97aOAU+Nj/EDE4EzRZ3tMPSghxoD/PkIJnH3GTutq673Wobd3QqeF2UiHG0+/a
2de0/AuB85UPH6YdvGH68t1W0kKyAX/ibRIH6pOyQ42ZEH61TsN97GzGh+lSJDv9EHXJhmjWNO7r
aK++22Af9r3L+vphAh2ikHvQ/R7xiSsnjA5rdZv/6U4d2jhPVhIqX7ASM3pFIS7Q1rTz7vGBXkw/
Anlpt/HJrnav7ZcVTqfpKTlGr93zxIFJ0jltJnQ/3E1y8xFef+yc11rdarX/B3E/yO6cOuWO1im8
Uvx8S7dBvuWwb6GJ/on+isfaO9VML8mP3iDHOsHxt+k0o4PwibYr5EZqcWrE2/SH84yP+ShDGgTa
4f21+VsOFD/Am8jZTOVv01NU9VG9eHyqfSM+9TeikfHD5riu0VQ9DgCvNCDWexgXwIwDcSzoQP+z
QA71WbO4g6x0Zf4Yx9B7IDY/YutMfgkVegTD1N/194ymWpCZS3xZJlwEdot+zKnorieoIvqOZILj
uXokFig/9CV8cqiGMVNbHwQEAAOkh32aLlVwEAl2/GRdWOyKbX9e8pCfqvpRYQ7NGHD5a39WV7Dm
IDv1Oeprexobmgg1gnvkb5tXMN/GgQ2zmYlD3f5YvrjQmLsHnvoZh49mPOaYzVZXryMSKD5rDoIW
DC6Lm03Dq52TuryB0FX2neqcompnrZ/8ByLjQcGR/7sY0bGkiWVqnj3nNvfo6BGH2uk9+kD7pt4/
5S1KCt9FuRXKkc/AAnoMo7/VlVn/BTbiIea07/EccND727KhncjxJT6yscU+wm6IjRUGer3v8Vw7
uhbPCzOITfQOTkcIX4F5EPGSLQFYNndK5B8Y6AGy/nM0AJ/7w+vwyv8k4ra3XpERrh7oDD5Glm+/
j8qexAvT8w0dcnkoNJ/s7VWw/WA4SxjGrnEl00DJQZ3EhqPKrbiB7Vyc2VH5GOBrsjYWc8KuTvib
7rp9tssazCS33vTCm32SXKKrDoVnvMbk6wC6+tFCrIRsczO/KheOoXrLpoowDaoyEUEU4o3xvgS1
CfX8gmpDB6MWk2jmM1ckmzDoaSDRpWeTLi6unEIXGIYb/O6A5Znt9pFcvXksyWrs7DJ/MlrilViL
bQ0vc1jdcvax6RGXRu/jc/JF6kJcDJbLBolVTrNz9np2JLE4/uBRHL2n5iMhZgboR02op/74ye42
v5VaKHiNTT/KcaLodEZcJHsE1GBpXYjai0MfnxfMIaa9xin9qmFv8Il8rkITBNAMztl5eCC1R9gG
rkhIV5F4VSdW2g1KheNtsieVMiWKr+m1dwPlwiDDiM7ACs0NrNzxPD2bwXLXthvi6h2LzPgcHuGS
nQA8WtAaAlD3nei+ABfWcO7YkAoRUmhgVsQINs/gBWVDmvo4B6CxGHstu46wpjborvxFGImIKrd9
IHfzbprQAwODISyBGUHbhgBV+pmsV/ouYVrFd9nhTXkEE2XLCNEmAVLisnhAKLBOPzFwzl+TQ7Fd
QioSOKIQVk1ZyIhCTMlJkfI7kqTofZnOxmt1RT/typOZ9mr2GhFnkX+7IDQ5mgJbRf1E1uk9/chj
2om3XE35PH/yTmwrFgk7XbMrYeq1gD31ZJPU+nDr3fpkfJr6UWeD+0gep0s6yxmYv0QZSUIQnbP8
6lghb4YlOruWzsiQWzwaeyQjXqgkW8up9aeXhEnI65v41DCpP/PY9x7nIwsZsBom2MU9M8FBmnBd
DOoGRBE9rD17V0mIldO94Mt0BO7GFHjuJvMoKYUqmnXda7mElNoohpK/5k+8FmCnJbjIA93a8dx5
GsKiuBTMQEKk1S1crHscOfmCv0OWiwB9jzgwmcTEMHUhb4VpKIratfVKdQaXWu+9Vv4OsGMW9PEh
tNyBtc/2R+Xt7HiPYQ6Rc28cS+tVYevnmpUIAZxwiXHhCGd1kZMnlZkHWzapNeQXKBLMyorab8Bz
MH11uEJ+54ropVc4CZgqjwQmqD4ZgBX1nqvnWnlnvjBo87+Ap/N0WwBS3ByZkc1uMJ75QHYyxqNh
S5mf+G3Z/ZqCQVXXA74m5aqf1Zl27ieaHnxT7Cms1yzv5LuZvxnUcUKoL+RzZLqyZaAH0nPUs48M
K3fEfTWEO2jQ5FvF2HNJGvV6SmD8eoVeI+s5jrjnLGTEGS8TLzdvl6lbNN4Ig+jesbaOC6UBsIe8
uOEpAlF+MDt5T3u+ce5Fyr5W37jrArCxzV+A/fmGywdZH2Q4gso5mnz1mZ2Sk4+UWms4cOVtkqLU
cpbwzLhXssEol5EjD5VznlHVuWgADeyzWfFUvKG2IPk3bgfhc1fMrY6QGeUgujI50dnl0Fmgrd5i
h7sp/WOxpUT54ZU+d/SV0Gr/Luq9qvw1ge3PbrxHCZDrBycBqhzdQE5aN7C1N+YK3wK56pZ87398
Mp/gDQcuwSSthumG4jf18S3pSYM+DhN1CrhQ7hXfIBJZ3nVuDgw/H8/BXz0uSBGo8haojMsHGvv8
EfdOAxuPkdth0qNuF+9ZRPyGl/A48JxJKA3L2+ZusYDm0lAIZOgYAq4RSx3uf23onkO/y+ePuF4m
gXxIDbTNbQWzbSMfIDko0uSyfKMu/QnHOp36HWcPURJAi++idXeePvhg8UiVQCFj2vG53A7/rf0j
b2gD81gXHg+4cE7WbJqPjnVlVVjmgSVfGsfBOoxUBSwEeykCq1v4bzxE3kwuDNo4WAzWdmwp1j05
R3qsBnfHg2WB8Bm8kMfOHXKbJgZHW2GHCFLpe3QSEJBay1srfaCpH0ADJfpFp5+l7Gvevmz8FTNt
qrreVnuyiyPgiZIDJjwy5/nwCNazApUzWJz7bPALfC6de+5HqkcSD6LNcuIx8FoM2OVchJgC/KzL
KSWpryDuhDvMVWidz9OP1YXwRhllroLX8Rg0lBAsmjRRwd10zjmBMWk88weJekI7gHod84NHOQs/
KsNWw7x2S809QZo0xYxhy/uUgXfEUljD+OB3gnPZ64nCBsuC1rdhPDLJhvvxgQJp3PlyLWb+8IQe
FqhHg5U0DdgpLJ2QEhtNmd5OKj/QzFzRseSzjq0kIHLE07bPAtVD6lnznerwsHpbthNvvAlc0qGJ
9eiOFaj+naG0IVhC71Svnwfeft0tVUgvGaVxzwhgjOXotlk71XrlGXOZInpi7Tn9I99yu5LBRRdT
uicujzSMMmm93mqCeUuZSw5sfPSg6OgByRMMR4QTfod/UwYgOHTSMSfd9tmcD/8YYfZSZdjDqWR8
sK8iF8agY6oC92U+wHXjzhYl4JGwFhkf9HtYcKhOsAS7e/MFDI/R6NcARy0NT2Dq2uWjo291JWDA
qn6flDseHQNF1dpIsATfFRA+GVh2IL7vrEAmUoh3cN0ZNHG013D6QW6dQENODhZkj4ToZgcm9839
8VyZlhF1O6Q/SYCKo/fZ3iLuicSJyZiiMQBdWF4S9y8JQQ7kIj+xgwgwH3tCmZvCj0zNu658pq2b
j5eTQABl+ohaIioEem5FoQnKSVaGFQVVrGD2QqcDUtuMiEvSre2H7J5+i4uaDhfoIbXfWIzeMfmC
pVo+yPmq+LyzcA8IG2bVB9kDk0y2w9LGTtZWT0+5hy3dSZ2RXVdeVTiev8vONXeIQjDSBiOAaCUH
5I0zk9DC6KHCbek6V6tDaoV9C6MCb0j2y61JRcrzrZeE3IG9HHoXFUbYU1vEnqLlKIwblP72CZwN
JofnHjUFnc4KhOjmFFHIMpDrx/RRqVP0bQP97h6RtXo8Sdk6hP/wUGxJKrYehXM4LJfohRFV9TPM
rgzkXqcXN6jZQ3Rs8Pa2Rf/DvnM/5bw2bjxLgFY6/RAJ8NsU002QQkK2YsfKGlHoEhLJZQeqgEmh
c5WeHLcFB2up1Kp77P6k+O3Fgd+vYzDkR9TIxR49lnLY5nHA9lybd0xD7kLEIQm0QqDOAu2CjKTk
g3S3zQ5echliCODYi7F4giELaaVgpcHIdLNDPf1RvmCssI2ZPzRRYd+MkFgd9Iwp4Y335nS3Bis6
z5czaUTIxjeonxKknD1l2zM8K/roFyp7uAWI5Ig2gSXexPAkq15ACUmQpMQIftHh3AKQ/sBmyrxm
LWJCaP4BRvAo04RNu2di8iiYsjD+gaSqNFwurEB0C5n0/JglUsXPHEaI0jHbKeJNLhLvQJDykFmS
Q39TPvnexSwu9eMEpRPfag48NU5ynOEV907JH5CiLxd5F7ySBnb5rdQpZ3cNq+SYQLbGUN7by0ia
da/A/XyXndQOvI8tK493puLEuV1wnPq1zmyk6L/IDUSe2Yh7YBTPEOiIYGyrase0Ga0byxJyetS/
tGz0CBwL1Lio4ARDGuAWzoSnBhIZeC7D7GGz2zKhkuxh5oYgO7AqlH5Lr62t4mxLmxv0PsEDgwMz
Hg0L8cy9suxUoPMYt4QbT2cqgkYczXUPkMNwK9UtkkIiPpsUmxGLtbkv3pkzLCmujJ1oFfJh8yIm
M5sROwePKFZDtTjw0Nh5SkgrdE2zkLnJdNv/gRDCBsV5p1gHXj6GE3kz8XKBdolPAFZrV7axMT13
LjxjYvNtjOdkw9yRsQ9nH2AZ3zKGBGesFnUmR72ngmN5wPayyMBj5a/KmMYcOONnT8qB0JKTzSgY
mC8KXDLrU8Z7UjR+g9IvWwiKNfR3QBDOkNioBLM/lvKq6JvswdMK488DnABKMkRi3L3zxSZ/DzZK
sk6+Ko9vmCfAnzCLCt+SNIMBNU/9ANMCMJnDuQNhiojIO3/Am37nzjg2+b2J0q6nsnn82pP9iika
7TAzmB52ZfimUy0Slo05Y8UG27Zrf4cVhA5LOCNCsqfL6hYZnUKDc4eEhB8bCAuUOUzOZVLTsLHN
W9rMxt2vxJ3XIiyqZpCoKhPFI9X8yAbaKHBzR01VYU5h5nn4lXtLFZpacFhGm7n7p0VejPA+rsa6
zkqaDNUXKpv47AGcIQKCXmKXX5vUVnaYMa27fjKfJ3vCQibqHRor0Mn2B9MIRPLUmi6JlNSk+fWl
c1brGwHrPwiNc1wZnM7JWoajE2TENfiVYPABaXozoUUS5I72OCNQvPvVtfn988jG9yfK3evvj7rc
QMnNUB9/f1eW+bKfQW4q2RZU6fOAhAXe7FObMmSjOKWy7TT/93/0eIWI+fv9r9TjqDcuGgks3O63
WzRP/ukTZ6BHYNUcJdPSEm6oD/96QWYjN4HYamBI/73ffzqxoEz2r+9/vxI906+sysMi+6lTx5Je
TPLLfxjyKWhQhVW1Hn+li5S8W7azOSPb5uDwBH13gCAW4R7ze7Wu7Abu2pxu7t8vf3/4jz+UTeEw
O/nNv37Y5NFBdORgQw/W0zkwIX8/+fefX1PA/Pdyfr/8/aHVtK+eSiVxNuhWikuMKH7lRH+FRX//
maS66H/52b9kR/Ux2RuZnYaYGZ9KNCd2lcDq11nbBusnErkkVtgB2pdO1VGwps13O1DfQFBo2qoC
PQQEuTNiVvxW7MAqnDrsleZ5AplZIYtZroS3M5CBav7bF2pH5hd90u9dEBG0d3XkDcHUWhRGVjht
GRBa5qBS1IgqvlZIS4wGHuFaIxvpEiwlisbFN8Xp6WzC7GppEebAJMfdKMt03wwcyEK1/LEqGjjN
CylRcenQ39ksLjbSvXDXvTe7n2X/2FkAglanVU8Itysp6bqaIs0ljWVCS28ohACSmJ19w/P6vkXU
PTRMiK/tFGEDRniywDkMrQ4TVY8GLVIC8DmURYykQP3d5EirxfjQw6tsQK3cvEDQSFrvioOKkh9F
uA5th3mkauiSa3mW2PfFBA7VmIFHc19Qzox0vOz6ahi23VhB2HNOeax1ZOTt9zwqHNAxYZAN2hY3
FNPpnKdazyHUdTThUFVItlpGVqhQlVlxrsOqqWRQBdoQAnzUw+29mWCElBoZBr6eL7U6HODTp7bU
Ds7In2vHSQ/aCgcJ0bXUBSC0pzyiTDR+CIRESV5xuEntF8Mjd0Bfs/FVzyaSmreipKNt/qA/cISa
KWD8G5vESN7aJUIQcZT24GNthkWdfXogQJaWW/vZQJC+QSDCxHlmp42AVXZEPWoF21ERXIPTlsW0
NI3VuWz1R11mXbRCHFwgRKhedNA6MI+8KwLOrBqhOKGaTO/1yBUrSg4pUHFP4zBbF5WzyxmTu2qO
VwJ7yJ5Nkr87A9Goan16mWed4pEDDnXKBGOh+FWzyQzhMY8HRV+OYyJmnGSr6ugZgkYJ5HeEY9XI
qcjwXqujIJ4q7E+Kv1M9iVOP8fe50psbpigwpCj00oKyHjXHemt1AyqBUMJmTGsWkIucUFjocXyb
qmuPQ8ZrKiFEK/BQWztiT3PI0no4jI21yaOmPlpKd3YcC8GgdviwYwuvgamFq8Li9VvFuY1ayrmX
LvSzx24qJxF5TuoI0Bznu2rWabNO9LZlpvndKoRzcYlejk08oqBY7Evn0MAs++qAB8URvT/rMMGk
xYuxhKk00byXje95qlAFWod8l2mcv4v57eDpsp86Gvto+7gYItfvjHy9i2ukzMUS/bEMm3aOfDrj
ihGHy1PZOjthat6pa9oT/TTDkb6VYxFpf42lp4GmATjjCKDWACEJCW/L0rIQ5SysUOk8KjXkhdeH
waZ5tu87dHshR9Dmd3CFA4tNX0iSGoy9UPTrsRotR1+NrG+1rMuwrO0w0gop+dk/T131Mdm4k4pR
C1ejuMiZTqcuPmTYbuknJ1k+3bxJt3qaBG5Cy9tEi0qr9eFM/G2isGYg1INe6FG1abWpPLgeGFKn
x4xzxBtEukVENkPrFNgP0iI0EPRccNSxEIMaibcsHQVcPXbuykZwsDjRss3HpPVpGj5oqrKiXFAt
NzNJsC230DKIy88i0s9uBXl9wJtNK8njRtrc7InK2tQDGybdu9ljA+EOCiaP0DQU2SDZzGu8M9z+
eVGL+WCoxqnl0QA5wv6OEw/FTeMHEXjjRsfVBCZAVKRpy2WmvjtJX2IvtdarZRqvnaf1IB9riveQ
QUxYA0R1y0BOSBOW3SBvqXRiPtSaDW8woYqs7GiENbY1Bsa+2tqPC/2vd0tsTmGKqr+/6BVixLj+
2kV9GtPGuI1t9hRpHnLOTZ8f9OzZjmv1Ih2aUVE3jjr1LDtP9adhERR1oGL1HSYKk/MxL943Qlrp
Hh2qv9hsbqCoJ8/1Nqbl9FC7H0q6ipPX1OeoXYowo+mY7gH1TyEpEvjr9kcEhU9q06SnXEteEOIk
z6OSsRTaWVNWtk1XTDsld5JAK5sXZin66EpztsuB9FxMxM2eVeAAolAFxLbDVKTKnGUHtJT+ZMg3
Zj1Cxgmez/7aEHbiqz2cCrLdIqfs0pqUgdxcs7GsEk9DpveHmA4dCg8SIqF3WKpZn9O83ZlO+bfH
ASSksT+iSZ0m0Gk69AjcBZatvw4lKmGJac3hJBp7Vzri0FoLR62p2ztrIj1yOhSE1eJFEwYcjX65
KYhc0owt1qDEFcOr64rGR2846bNBbMvWMppC302qPp70pryfpvV9rodrh0YPecVs7FdVnNAXikPM
pwQY9PRoghriB+szeHWo6Dg3lAPajw5aS0CdCxQXxaAzWo8O+iwKUguluxssKbpkAyq0g1480f5z
xdXqpIgclXjbC5y1pAuCgL5t2pYTFe68loGgZEr1XWV1UGRWQPyOyqpK7zOT/aEyNaByxz2kROj7
MobWYSfjSVm8B4025Ljq0B1R3QoC9xbLCzQRRf+MpxBbuwKqqNlSzT52v9KVaLN2EZZubXCqTo8R
SALSzCvHOgxTsHi7fCY51ARUkyGBaVoPYHNuy5pRtTE0nRqWeSbOdD3OefWXxn3cXWzrT7O+tR0K
UnEaVWQ33L9Nx8u6eul5Sa7oksFtGN8Xc4bMupAN6MdlzY5D280nLPtUeMPfsWUTmMfd8JIoD5MF
Hz33etTiM/GdLmb06FFZUut0RE7Adc9xLL7i3olC5WBYzb5tKN3qwwwMgLdvWxLS5xoecF1p3qy8
/9IGXO10wo3WBQRHhfEtjSBi4P4QYwjCMv5wetSn4nUILE1QbtYijqA1x+D2vBhpchobSqhuZuwm
zaNA6JDkkIYPtUXCmycG8nt1Qquk84406mHSx3cOnAfbxbgU7cfcbcKJdRrgPWGdGqz3Zm0d6DaX
GJNaP85eWh8Q2DwuxcxN6jT4WgD0hmdSHuwN+p/tNujak5Xq69VBav2MMAGwPrYPHgiBm4g+0Obm
amiDjaYYpVdErLd5ktFJmq0Re1P+6dZRduqiEXZQloe2bQG5zhYKD5OKwDIy7vqWHMk6ajNuL6jK
vBp2fl3HyT5rRfdC2zrnpAt7M6MhXdfZcuYFcA/v3/vc5lEiFAGrSTc2aB1Q51SnZmtrNxCzoUCH
PR0Qg1zV6lyZfQYCjsTWZOMhXMT9XSZE+9JDW9w11NdRd3iw7Q74wpRGhAUBnVCp0rdaBTTcmRXN
e/XjkI2kw0hfbenowsYUgUzT8+77Vk33Y9bLOLECOXN68URq2oQ9bdjQgfm2dIshKHLrY/GguyVm
d5xoMga01D46s72WteHBgFoHXy4eO18CkkcG17JNycklJFXKXWVjsGEOnUU/NmGEws5UjN12qsFB
osz8qIl9A6NUf8oOqbpZnfDNnbrkmLZ7LMMkpBqzjRlM8IhybTGNGG8IfN2NuqTfjW2ymui0MFx6
ZaP+yVAL99wKkN1ar/d1KtsQIHxWGq6uc7ReVFVoex1xiD35tDGtMiqAup7H6m42V+iMEMJIqO+0
vMtvY+plYTJSXEeWttvXtZPCn8cGV43yELsRG9QsjXDHmA/2RPuR66Du5KKGcFcUIpFSx2BSqGya
2moQnoSuUSy0fi/xi2sJ+KZ5Re9Yrb3FbwibDX5GUL+1nTU/9R5wSjtVnHm6Gl0WJ5f9ApRP8Np8
VlVwEdvUtPvGpRnWJLTZmHG5BnPv0ilvoAVhIuIHDTALm2itcDatka3DomBx0jtvrVOQk/5jtJvD
qlQ9kEMx7dYaefAO5rbn9NVdB4xWxdys6sbXweDh9iv7s7qSGFoYCk2uCo1sgZuhZKq1q6v+TVHS
haNXeMQsWXfoFujoZBFATims/2Ed7lb6X/rhougiPrtqdtXNSXki3TU4O7/Wrm99sz8KOwWxcak1
jspDXTmHqCJRcEaqmmrE8V0MVNEr50IytK1y42vKExteM86lmVniDhmv8LeGNxHNL8AOFumTyy5n
9fvaQfJxwpr5FI3GREGiOORIqt05Tcfe0qKBSKVf6dQozNtc0BPJ46SlOVTWstoMSJWRhaqI3PYG
xMmYmuFI6FwVMEM1g+4TbSoPDkrF9+YkDgJ4RMRRek4WZLRNr20vzE+2U2SvtpmF0y1xGuG2rXzj
l5kdXS19m1OOVTVhNTJbWNCEsLQPYVLZYZTcQ3vtNbbRxUa3FAlflxd077UxGcGwdB/qhEyjlaYs
0aYB+lvf0EJ/TjJKhaugLO96UwT9n1J/tCwrBer2I0lbLTBmVIJtuOZYiMHBa6l+JAmGcHWZX+bU
eEQ+UYQq9jzUPfDN/pxi6NcLRig4WNmYfxtdEXTJrViXl3VFW2v2AIDHurxUff+8JhV+OHH8WFiv
vRBfc+ZBokU+cNMAc2y53Gajg93q0rhiLukOgUGCGw58BfdOuPk56U6Gpn50K5IMpeEdHdQGsH5C
77DMxEPvleKWq9OPMdFG4lp0hYjUsza9k+ePVlq82dNLU9fW92o+YnRyK+euPYzVShkom2XRmUpQ
7wG35uZ55kAKQKP+itYT+8GjlodujeCkXz1s5awcZBFGI/otf5SVyoJmT4FY6D1T4PAFWv7KhiV2
2O3ClMSk4NiI9Cuti+/GiVtQ3fa+w/buVMGlFJyqzup+e72KxKaUBkmH9eXP6GrzRR2VwCsZJHQr
6rA1IngAiFym+r3Wib2Tl+Q007Cr2MH9UZtPQsTGQY8NAv7kvJa1AEtwKF00635GXQPfhIW2gxHh
iNQ+lLrEXGRj4tQBYixownsd+vTJhMNCojdXenwpXbSs3aQ13yrP+zFKBc3ssf+sbJ64nkZNuKz2
FfsWEOnM2fUKUZFDbte4tNIgAMmiqFpa9CGMzyZKIB59Wzx1lo+ZbPvZgeuRW0AFmJlIn7hoo+RL
dBFe851SphyG8q8VTTEMeXpQOwjM7DSRp/5RSuhEWrwu2NhRR04pximmTZWm+8QQHONpd7f0bX3o
zJrt1SSVi0TyOvb92yzW9VpY915Jp3E+KkWI5kcFdxFRJUUhYu7B0j3eQyn625B3yS6Z+vF/hN5+
qiEdlv+v0BvWL/9PoTcqUv9Z5O33D/6vyJun/ptmOZgcuqbh/AeNN6xEyVk0W3c0z9FtaSX6T403
Q2q8aa5jGq5n83fmv2u8meq/gTR4gI+265rE2PZ/R+NNw2MPDbe6wFyvOnz/7/9loc9lkPciQGR6
qu4YhvGfNd6WchhE5aTuXWvkrzM1o6FLLErTij9Ka3Q1yl5cfUlPrtKf+nTt4dZbrPxF/0PVhw5a
mYuC6kj1V/ip7kcis1Vjm/V5+pwSg4xN8Rehe7jyMr11PrBTYNWR9uLMprAXkAkjoEEFxsVwQO1O
qUBoZ5yeo07ND2UFQxbB7yddVY3b4jQnpZ/RipuQCY1TBJgqZQrtKvLu8sl9NBugrG7A0SmHpxp3
7gmp1U0k83lLZvbGqDRUizAUiTsjUGrKgY0GVljl1LeKwn5NvEy91jo9Y4VBvSqL14vlaNvMhn0Y
NaZxayv7x7EB+/pE/KQWbnY4X59Sb5gPJuAEejZ41RUsPANLNZoWDeVomst+nIb3KTXgQxIvignN
IAtrs6jS5ucc7mNjmGfdHMtPw7OlYME+xp3gNkeVetDG4UCw1fpOmcNtr/UsjKjFkteou1iAwAAH
o/sGJlMoKC9pzXWidItsn996c7oVLqzsBcOWrnFIzymz4EKxrEcqGnuzOCyAQPMvGmTtcaohegUm
Qgs+JbdYPm2JIC0SS3IkqsQRfsE5g2Z+AKcZ4MkEgFr0dAzGCDeOIilDDZCqlWhVL3GrSCJY0y+W
JVGtReJbNAENEu8aJfKlrQ+jRMLQrs0k/KRZbhYWqXOkIqfrwBceDmGBM8Dgakzzr2FURyOahmOl
dKdsVrxTNLk7+yUf6EFZvflcoPIGZpx8mlMrEMRW70yJ4wFmXEyrJoC38NBI6x+Fy/PHWM3Jeksl
VElRsZvC0llihAKwUMMABMEBUBkAUwR8YQ5lBsaGaEJgFmnRc5fCtxYCOLImnnJMUAw1jr41UO29
kfewjyRymUsMc5BoZgOsiUpz7AuJdFoS80SG9aNSkxkL3eGcx2t9JEncGPU0HDitDpYTe8dVtwPa
Zty6jl7r5QqqFt/sbG8ImD9Jh20uEwyKDT1sjftmKcaKA7oLExlYAh7ErZMYrpBobqb9NTuIvYky
RlL3S/VxHwT5ryiOOSRDlNqqIytu3gJZHkuzoaXP6yj9Dukr4TUaVziw+YlT2ie1/lJm3DU9Ub7H
y4CwoUsztN4hDUJ9XvcckGo9Ir1vsm2ctgiJoXhluCUQ8aChgW4p10li3iXgNz4/C17wh9LF/UIQ
3RQmKLlGU4Vr2xPMPHtnNya07wWaMZEm+HpMlpLnoz8svbW3hnY3OwXHugCVH+lmTKciDr0sfxsK
ZN6B8OMZLH/5SIsUKh+6zR7aMt3ExqUtC6SVVt3gSosAjmzYiZg1cEO01Ur3UwamlGArgsoaLY11
f0PS8K8ZwRQE541TgXbR7EKFVn9cnO5sxHbQQ2goMyztfs7KL64bXYjcOTQ1+URFxQy1BvJkp8YZ
wqKrD2yIztY+AXR6n+mvz6NeCfqSQodYYeOpyXPJpr2xlwHCQVGDag5o8nTo9fkPXQ2dbI2gIVn2
DLz0ENNyjiRletDxGDP7iRjOsr9EkqwYhtC1G9kt7HYJwS+5NE0coOkOBeVYO0OCwSbgKnKaxSY4
QoPdbkvL9Sdb8knMq+1BZciAFH1RUzAfo5wMAlkhD5U4/G/eMJvKdxxUmL9mWHOpRJsI6516HbmC
AqOGQFm+rZhC/JxH9ATG8a40Fxdd/+7Dnpk/5sxdtoODc8PqvJY/FEKKMK+69dChupKrqAdjSnLy
UpKdMa2+6hmWGU5ZF8KgBabZoIAvRskmQnYk+RU3muKN2eFtU5U6fH/dohNF+Vk98MN0TsC2ZrXb
GtMPER/A8YwZVp8a8QtnLpr46f3aeQjaDZrsrVtOWZawJ1XlJznOs6JGR23q4Z7RkmTHOv6hinht
5zHAD8bvtAylj06TDW36MSn6+JHI/qEVlbVbZwgwhmnlNEO20uJXoF1Cd+xCqQgCMxGn06v6Fbaj
eMFZIrobswFkWHfmLdam0FIbkMCoN8uL6tBibeigKGYPZSR26MSrzfU+yruBRon2hL0i08dSQagy
Z7kHD6uZ7EArKQ0aA8qI2KI53p1r0rQFNjBs5oaAGvGuzndaCAZkeXqY6DQg0NYK8HZQFuQbf/2D
2h4CQ5XASfP6bLgTQL62sNaLYWPhJhAkpJNhPOKSxpngzlCeleLZXVzEEEVLto8Lh7RMCBwBHtgv
iL+PKjClrQNTDivj1q1avrFEXVwIgNl8MSSZUMRPx+ZU2rF5NLoO9za9P9lURLfWXGdXFHxCOzYu
a+NNdzqZbJ+k+bFKEbTU072IaEy3FeSRZg/JM0729m6G+2E2FL2JWpSdqyGqkU02J7JEf+rklqoO
eDimEzka90dnKPceeA80fiQT3c5B4WpEAQKLIDjYSBi2WTMcKLNvi5QmP+BbJoJLQ1Ciu+exMfV9
96ikDa0YhiH9EuOnCH34LSd8G9pRI/wpkQTYEUeEJEdTzNZOVtTS7ZZl1hksjE7BZtc2ynyirgdq
JOCc5ohy2lMn5FWW1z4lDMDUcaugohAXyqOL8ukBlRtYS4pNo8m4FqcRMvrSxthDFYsKatI6bEDY
tidZJIV4i2x8HOCQOPH/Ye/MluNWzi39Kg5fN9wYEkDmiXZfsObiIJIiNd0gKInCPM94+v4S3Ba3
aMdWnL4+jm0ECiyRKBSGzP9f61uVfQwX31o2Q9aQjBKiWAwqD51R1BEDqAULfSO/292MadE+hVq8
8KpSEBrC7ZM17pukhGft8H6NF5M9/uCa5htnGZ7NyvYw/lOlJMXB7s5e5XxJYOnhbxvQICLuabiJ
Hc3OPK4pQutiyciOc4V6SvOxRY05fDOWQKs/dHq8CUF+Z2eggSjiQ+MnFvoYuAaSRpTXIgozjB8K
Nk2fFqj6KMp2rQQhQMvCoQnv8xxIXTiZRkrdIjTmndV1XzvG4LjXSibseienYkSobnvdpgyQKk69
G0G0TU3gA49N7u2DkLk/7M7HINVNxZ8JbZZqr5JyDg9rVFtYySt7GQz8hTpojYru+TW2cF17XeSo
A4nTUMdex0Kti/bn2mw7xklTc4cgvowkCaelunfoG5BSG6QnYL9waaW1cYsUXQ1RrLvSNSlzMH7d
W6K6XXd39JHp6UDIN3lODjHvABZ+5jt5YeRDbvY+rvGFQsO8hirMimOgL/spblC8Mpfh2doMp0Qr
QFqjhhAyNGxbV1vB4U3p3NHs4HwzrY/WYNUniVLlPAyWMZODzCqJbNTmFlSO69e6JqtKcmEpRa7L
dYMlytvFMzMK8dPnVdnE+Vme17XXBVjZ6tzo6Fdh5uBXgbQvgPQ3tk/qlaOjrVy9WF82c/psVjqZ
9uemtGoodirAbxDrqvN6LNz1sKzHqrXdK5cywt5+IMdvOUeExJBEyFQe6Cqa3diOiHZh0a4L+aMm
EO8iGvH+pSawnTRkjlLqxMMJLyA8b+8YkMdFGMS/FkoLpEi4KPdkhTzmRmWcCWk1ztmoz7mY67M2
0BjoENR1Qd+4oVLdPmfmMpqbZayBGbb+cZXrrNll62LV8bysrQB/c7HFbjK6z6syaV34lqbJrcFg
48C9r29r7uoKeopOF/Ti/oY8t/BAjZmeQkCkrvLHeb/+cNARg0490T+sJ4wDq/CpJ2mTBg5pk+t9
wtO3iEYz+dc1wI2w8NfXQxd+iOX4R0bZ+l2sX9Sg1Vde4b9/CSMLNFe/9rDsw4p9UXy9OX/bcWRO
1cIrfP2Bjw6cYfPJ7utioZ5EcsO05k6IuUYdy4BArgfkJVxVC5/Wo6SmirCEPOmjE9OJl0Owfsr1
8wr6MufXT85tG4dtE51ySrrV0NBnMJ3vJGkMF9FUiKPfWXcWM2Jf0KV07UYL05SOvxSfW134swdv
13XAFOby0Sh6tOOSboa9LLixZfdMmU1KTLdTNs6fGiry0H1DRZkOBlQKL2BLGzu9fl1MCs63b8WX
LeEjSqAY8Mj+vWiwhPjYMO3YvR8iGSGjva6N+oZQltvGY+5mRHgyBfmLiYXF3vZOohX3ZVe+BzLA
E5NevEBZ7KcM3i2CXBdVXE/DdVIU3yzf+mCGeJAzAyzzOMYfc/NDEoGWI9XvE9ndn2w/gBnjcAlA
ir1poiI7lmK6M5uNW9a466f8KqbKeJGbaEy8waH2xcyzYfR+wWhn3/tQ5ogLTfdh1h9H4qSRdAwP
SWVXl3QQrztnlMcwix5ra/a3eqBqChoO8E995Ag8X0O0Qr30iUJxyHyaAYvm8iGhZ4O3Ib6UXw3q
BDsCSY4os8Z7t0d0NMvhjJ7yOmu+TTby6fsK6v8+0FmpdZ5eRe70lQkJ+CvDuDF6jGW2AIIbCmbr
UtZUIiB4eQFtjLAheVA2OOzdd0V2O8uUPOwYF+tMoRoSy1PbM1ghXwo7Qp9eSeJcNhOqFzep7mVz
UnqqR+Ii/gvoI27Z3aY+Bf1ocqAj5RkGyfy6L2vsivRpzelD4GM+6kIIHAwyuqbhkgA0edE25LVb
QL+q6pHA8Z3l0NYxE8ZVMiVXsitzGGOdSJ9ad3hoPfll4CAsEX6/fkTPqzz3fZOlZ5mb95D2a6oL
zq5qlm+pzZx6SECXJGN7JzCEJx4Kcjp5NozV+EM/OdtpsB/nICC7ROGzzN3npnEIuHKoZtsRIvO2
v0VHsovK/SKmy46WFc3RH602pqlORSTCITec3Ks6yXatiymsj6CdAkdGWg7fqtJJaxWK0xmDJ50H
Sn9fFzu9T5QuIafedTbDl5NpceUH0xFhypkMtkvCrfbpgHdjEMR89XCY8+Zxafz3qaU+K68PNjbX
0VIu7okAMeKQanmbVbAczexmTNFCMyY9NF7/qSzze/bywhrUTCRLIhFvM/ESGVQrp6ApAEeXSgnK
tZKZux8vW4OvIRxvp0wwcIRWhkELoo8DmnofYzl1xDBvXOECX8jVbTy1n5Y5OPtuMCPbbj81YRRg
OE9xhRA9mEsJLKVBKd5N6XBpx3V8oEXwGamv2gZWyaMAiPf47Jetvw8kbo+oHp6QRHDzM/qdaysk
FAu3A6+H5ONn+G9aKTeBsY1SSKhRyFjZyGKii62HVhYYM+ox20YJ8EK7oYfZQBfjqNWMk4EN58N4
Sdl63oLuPs40bC9a0U2bZjTrg0Tb3CfFj6x2483gVZ+kwLNRDWpXWtZzN6t2G5Vo7xhi0bYLgHhl
Ktv0FSy4kGApKvBQcSC0pRGitnwAmTccnHSiRpTD4DBTr4BKa6BLq40r0w6vCE8Gl0Br9bbq03mj
GufQuv69iiAJloM9bIlnvhAZbaNk9n4wsgh3Tj9AqcpufTu0eE6glYnvmBcvV5aIr0oFGMDw+h+k
54BeALPCr3ya3MY8AJv/jCq4hEMvICrbFn5e+HgywqzgfBdZ4++WZJmQ6Y+AiCrMCJBfHHntVvSL
A9AoYvGwjiX1BXI+VFQmMHk/KB7pPN62BIRja4VmbHYC8rGdfeCpQd5mQCFwLq7acGSqhhAWD/o9
DN6vnukU1zbk083iG95NB8rGVNq4bCArjXMXV+RwHNIhJHqSskCHVSUI5I8kyaYd0xB3Q1cEu55P
GzOHXRa51aeWivUVt7VtPPFtumHzg7LHvG+0fF6k1dEMgvc196BzoeofUTZuOgc+JulYzxFVFDSo
P2Qyl1ujuJIm/fhQZHcIbsAgDB6UqNzEKQespqbdJCggcCPb5wzvvbj71A/ymUc66KEJtZgiLNzK
IVUk31PXm3cjgoUrb+TZmDAm64VDK062VK/2SYuaOeORxoXUemRxThS8cJqn5dJcqMEICa7fllLd
WkMfb12DuwyjWqjq5mhzG0SkWS8AifvGBe8vHYwzACOa+L5J3fzGKxD9ejnRfX0/gtzigZj5txkT
azAKYA4MMQJRIRalv4Z4j4dKfGkmv2Cc2Y+HMnehuD3rZFC0rGqvCNi9QMnhYmHD2Nzha7Kpn29o
4xA6HX0uTQLD6Twr8qWjAaWlsyB9ClyUPWEeL7oDCkSEmLkL4bxDqon1vPb5wGRNl6aV7Qfbu2+T
yqflnSbH2j06Tj1eGR7GIOVek7TKA1fkeBTEQ5HSSSuSFGBsyQ0t7IfbYHA2APHRCgZI93LQ++Eg
rh3OaiSuhyUZIQk6I7zp2e73OMTzrNlObYb2AbW+4WG3srJa92PDj0SX5F0rLil4o8LpL4Rr3Yec
+si3UcPtXX/8ljo6wuG6LaR7MdBJ2GY9Gr+ht5kzqX5Di5UKHNywQnao8Iz4dh4OSGvMM2UyuKqm
QtLrusAtkUHHdB2jXMOBxMeU+vYFAs7yvC78AetFWgRHq6geBDe2cTv6M1DrzqbiRXGI9O0SSrYb
YzgOdiT98vAPf+RTUF0GozAPfgCjpoWDxc0QioGTXfOY26RRr25o4OKHmYr3yfA17i4Du3aJHidg
0q+AMwSO89ggAPArAOadnz4pwl/g2cbNcc6Gz4uF6T3CJx7qBD9UCmkm74Kk3DoD45YmvnMy9qf1
x+9ThPQ8RGSWS7HLffQUgXhy3bk6d0XlMVE+LSbTq7jLnnvh35d1AdewBR3hJF8rW3xdqHjgqUSZ
MAmmmtpNJ6VxDfM/2XVlALGxx07Od8JtOC1yCgSM3o3e4+uMiBgA+jDOlrygZHrv1HWyaeDFuTm9
fEudAq8c6dUnNZQPXUoa8w+NZZe73m8ripnOyXNyjVHvL+cJGVfkiXe+pSk/MjGI9lGIUuKyetfB
nDI1GJ7ZADS1AdbG1KT1VeQp/Fo5CAc/gpDmPpFQUmxN81tdQe5VfI95Fdn73rMQYJnqaayKXYIU
u9ZeObFsuMRRRuiCeW/NV359My4ULVRTPuRIDJlfzT3Rz4TXd3OGWL8Kq+68vjbrsKPUxNTrQ6aN
H81aR1hDYtbXr4u4irhduNzpjcI/T7NVHQgYhslL4Z9MU36DYfIH4nXOJjnfojg5Q+rvEHkXd/RE
pj0DHv6C3vS6GFAwgjxEcVJqC0pCQFB7HARWCTO5JpP9s6SUsUOT3p+lTz8aUelAAl+BnqaQi7tJ
YnwKfpmGVATCcDyvmWJrhhg7cLUQ3XdYt5veZ3jy8ynOvfFMFMioQfTUnWeXhIKwbM4ElvQ03OiM
rC99ryNdsaw8XSwj0kwXOSKzzqHjMZwJ8cecaHdBuS2WkfgDySRcL6jc/HmRdSayY3uxAD0xsRd6
Jj8Fzj1uE0Zqcfbgjnazd6dgPK8LNIDTedEITXxCx0BPnBMcSJS2WKxrr9tKc7ylh0/bzLcoyusZ
eBjMwxnNpCJkSb9+3Vg00bZ0STI1k7E/kyS1a1KvOhouk6NlqiKe7gQ7bRsXOFvZdN0505WimqjY
i4AAKkptCbD/nu4W8s8K8IGPlltbrdY1oV+ua/odtS27o6N8sW070UB4uZUOMXxu12u4AQaVs2lb
fESvERsGbPY592z7XOm1IalB6tL5HFqJ9CkdBf6QUZHIhHdq3ZaE3DnXNWuCkWz2+DHbon+2sN3s
ClJoCLqNrLOAx39K66/ri3Wz6IrulPKNdSZkyHXR/Fx785IBb4seG37Nun9GiT8MR6fV8oHNvnRe
FuvmueuC0wSAq12gUTBNSA9VltxYIuJlpnd23eOUQcLGB9i/qfQ+inmxzp5erC/XhVd3AEWb+7Ti
SZwjqTvjrVn//p92Qh8kT2rbzKz3Y/3JzIkQEw0Dqy9FxysfRN28U8NcbfqoCplzXZS1Cd2Mycri
w/sH0enh89MBXb5HjwNJC2mGTlOJmyVXFmN6StrGQDWbFO0rywaCM8nkKZ2yr4yB8PnN48VsI9q0
SsCpbvFYdpwl6YxSubQAI6UmIUBzb6Iq5XBNBS6JYNZOQpqHQ9zmO4tCxd6ZxWXHjKabwPRCNvK2
DYyDH2gcmW8elgB7j92EGFAvGragcLceS2t4NjI+gUf+EX5VsC+EGQFQpxrbDISRdh7UssF8bxik
PNUeoKRVCfE/6YC/E414lm39lWjk8qlon37NBnz5J/+SjYh/uFJhhDGlK4SyLfX3v/0RD2iZ9j9M
V9hoQIRk2Ogi2viXdMT8h6n/R4IM4df8hH1oaepE//y7QzwguYGWpHjiSQth5X9LOmKa/y4dwfTo
S8fyXEfanmf+Kh2hPYNLNJy8SysITk6SAYAQvXnldyM3ZG5IoRl7h2KuDtbc1/DRdVUcb0eZXaw3
/96XkcWQlcxhtJKndVuq37OuDfoR8voSVcZmQHt7XH9YBF/iQFSnNYJ1zV1d19ZY1qbvHVLMjq+b
X3+2bkPkR83j9cdd2XIDctLLxrcz8h8YzBGXFe7cOtvlRvx5yEsIv+piCEjXXHSURGrSKnB0RIVs
I35Xr0MmCnuIYbSWWJe9ujo2ysxMnMcPRTiBrRbGdoyM6DKz42nned6PoesJGreGSFxhRDjKvhHb
JXdN4jFYtIE2CcrsI9MccTE7E1cpadnyVIXb9TgyLdyTf2ocrKn54+nJ36vOb15ONFeWlplBu0zv
/CxMCEAHH5Yt/fU6TLEIA6k8/EDrU3RdZESOMbLOmUgIDB6BT/ycchUkC2yt6+Il4XddpTkDq5DP
XKKXJoAF59frbqz7suj9W9fWBfvR7VtzvFP64V7rCv3rYt3WAfWfaOsdi6RGOEjbydVdnYQqJhGp
dA02Hg43QHe0jR2prdXrU3RdmPSIrTIZjhPdrIsur8gt6DJjvwyRVttPgIXd+LyY+9hqJiaWOjg2
wtQcUXsPgCTbdWVte4xUcCVjao7ukB4kLZx1BBDjM6NnUh6nd6ExqDMNcOTaFogDMgDJoi5RVJhk
XzMqJdCDfGYrx6OP8BIdSqUDP2oF8EO3j0YLUUJVW7gI5RUZQgWJrsMfC7vPzaMpAUXoTXFZyr3s
o+uEOjL1S90+WRdB/K+1csacaWX39B8++jN9OY+rKl4i6rO15UmAuCdGgnsZBfGx8DkzVdKDacAX
nXjZ/DIMHSvEmmkpQFXrAWkkdcKXrX6oOncYV9FByxf94H15d5WHMCLWd4r2eWo/B9NF3JrOcUgE
GY1mfycodO0t3zd3WEq+Ga1DXFPWoHew/B7YKAOzWru7+3yZt1WFCiWvEmD3QQNAXR8Ob5ZcS7We
qa2HwU0tiEBVdf/msxe6hxkyATh0QUNcyMhcpNPNp0Yv1rX12nTzkdL3ukpjkBFQ4R57INi6JSBi
43sz1BFENPrKaDntjqH4SHzfRR0phTJ+YlY1m8VuQWEP7xVcSDQg4/H6iOZoXz14ExTeZfBJbWmG
x8zAO572CglmUR9QdB+bctpPdgC+tRvN86i7JF52aE2CrGzdXsI+VjEUHDTCOSztjSR0XJ/kxPtp
Xa0s4GkHc9DsEHxDo0iiZlsP+Cd9WluN7gkKItqx8nOnQGID1CKfLKrY4VP+c/JgN5rUOREpNXOC
loNadlmHF2iI5TEdYqZaLtoNY2ihYsH2tjh+Z0cv1kH8urZuk6M17FLM6OvVL7UPvF4d4szs0U55
UPCiaqCIgr6Rc4LBa43ofmdaYqB5TsTNyy6l2XSsh2673oPWTb5yUK8bqC6G7MnSc411wkGXYThD
kRMJWIOiasujD1PJXQq+zvVceFkVup/dg1RUuo9opeUXRV77LnWC7pwSNzuHNjVmpPKgBUax7Vwy
qe1UweUMh5uo4g5hmz0GpZBsA0feKgs+1XooBYLpGbbcGJPxNbvho2ffLbmxi0u6Gh0Fx62ZNVRq
ft560VZdTsJLXu7LMmJmHdC5v/CbuDiaVmUc0nC8w7cNmpxcdlTu13FptRh2e6y7QQzZzffJKCSB
HvYTGYpUjAg5SZorWjFoHYO4Z9LIVG9dcxICkHx4QXmvSHvRGUyvOU7ry8Duv+M16ncRYvfNrP8U
Jjdue77zPKeQ2soYA9IYmelltS+pd5zdkAfvlOgx47q6Lny98WWNhC3kRNw2m7AEOsqcjxyJmC6e
YKAbUss+4VvMLxczyy9nq88vMRMREmCUlPw7nEd4ZQHpz9xmprpPTgGILoXOILvogijR8VIL5e4z
9hZFuDq+eJHm90WLOroD0lxLeUcr/tgsmY0VlkmXk7SQY+mcKFs/C9ZtKGZg02RgcMl4m86ULeeD
ZbqE9prT2a0HBUaDK/4QqIpWzOifYi+7HiZzOo7jtJx7Y7gYZ6qwQyDAf7VYBQLHDclts07SRmIY
iPBQ865LOk/DpaoVTPodBqwtbqxg71Erh+Wiv6m8Mf/4ptaXEQMhYAUTk9pN3lE4a8P+foK7mnji
pouH8NjXImJWjjDhTB08q7kO1gXu1GTvVMWHNSwr1v3LNexqXRRr5j2JqScXKKMf6FCtlx+gW8dv
2OXZczON73IfzLZtxdy/OlgyNhl4bWPdJ+VoY5oanmw6ZA3a8osqGz7GYfk0twzenLEBMmT0YNxm
k74vbcjZf59XyjpQyzC37eyfUdTvgmn8kLmRRexgn2zS8eOcZu3O7Vct4IBZHQEcgk5cgNxfIsc4
Nm79EevRQxpMKVibdjlo1ambVbuWevjIxUipIb7usAod7AgXJ42CQ1ZBrXFj9SG34qtuXOYj8dr7
anZ+oM64KWfaNH0AmXEgyA/p5fKhUWFHO27YOwvyLL+pP3gDzKM4++DjG7yhc5Y7GgEbZ0iPksgh
l8C/aVPzyozLYU9a0xe/pM+1JGrnMH7aEUlLUkyRHxN/GZCYmEzhZH3MarrUmQ/0gHzbbdlChje8
p6rEZWtUNS7L0oaeVu+s45R29m0deY85HSj+sh/l1bsgpsLmdvrpo3i0aJhOEUzmRhIfvme42u/8
FC8YKlVcByJ/iG0FeyYel/20TNaHlmeSHMwfVHABSmXGt850IEpk9ZbGn8b6eDNyQUZ/k/cdICK5
SKp7sCjJEuEJpSmsaP4UA0rnhUGGmhZvly/xriy7Q4jHsMY/BOvqFCQEJmYhDZbYzL9MrfNpnkfr
bohygAP2RT9pC7UNo3mevpDOG13aLn3LOSY5yYe2hkb+nd06xUmMM4dXBU+ydM+ioxzv+3gWyzzO
tsQx531yn8Y5kQdOhnQv90+OnJEcu2ZHpAqkIxcG4ZRcTx6NVkTG1d5wXbRVXfho19BjOAmAzRV0
OTpgUjxV94UYADIWnrMnw3YbLRAw4qiAjmjs4zjhkZdEu8IHZ9j4WOzyyMzINRq+yL4TexWZH0ZX
6x887KlVfhSl/IwDGMygK26KCFB/e+3ZAwZVh4azP5XjdY+EskDSRXnXIvBTB6Et6nMmx2ss1tXF
8NCHd6mHcsfrUNibA72YqMFJMkePgiYD1AsTCjS97jgub3GtgcBMaSqKkbdPEyFtbtx+8fn/iPhs
Mzc7t4omLfd7RPEAk2xJrjp4JoiTsK9WKMyxVy3H0h7u5jBCajjTpW1s4rRc9b0NG26EAsmEIBHw
4A2BeTDMyduW43EKvHdDUiqu4h79aY5by6Af3/k0F6se0kcPZykgICOby4j5CbFRETKCEGtxgghz
zKFa5+53w6gOlcUHN1sIiHBGQlV+DKfiaxj17PZIGYYuizZgYku0/ehr6YN594f+s2WK7Cvu1qeB
3KWR6TJ6vf4THn7mUD41lq5ALhG6/pbyXTRX+clCIQ9fbsJhVHvMmWY9XRsmIiqIE2+YYrl4cffr
G14X65teXxbrv1zlcevGNz/+/9yWxw10sirW/avOYXQU6lmNo5+41qSlbOvrdRHrn7y+HNdYwvW1
x5iRcE3/ugkKGEMLg711rfPM6hSSzEOF8trImTOsm9dFrt/1+tbXbeua57Wa4vPzN7358fpyXSSl
+8cfm9+neNdf/vD6y03DDU9zhNVJ79XrG9eXL3/g9fcMacAfRCsFa2391+uPMDUOhyDrTjT91G4B
DJToZxzWz+LcBy1a+kagflxn2+vGdfH6ntdt5axn96+v37zHH4L4AifmZ2KP8afp3/+6eH0vMkNG
mK+v1/dEepdetxV9lSxwRvU7/+Oe9Qr2XyoLIJ+vvy6TOud2TO4q0ThwGkf/1qIfvC8squVDS/nj
deHpUdf6sp4hD44Bgls8BYy1hkqXUV5//vL6P/9M/Pwt6/sxh2kWYclcFsI4Y3L2zoO3Ppj0B9ap
cEbvb3y3ri7CZ1Ix1cZm0hQpdwnI5tRrr4tYCwVfX5qI6DNupoQT//K2wggh47TTiDfil3+w/vv/
tI0rJqby+vPdr+8xlbqrqhJEG/wSsjoHFk3xjJMTHndlyMP/lDB5evze98aQmcri//6//+fb9F/h
c7l96p7+9uKYu3nKn//5d7QEcRs/Fb+a317+1R9VTCn/QanRVko4L3Y1+2cVU4l/mELa/KcsEyu9
jTfujyqm4/zDtKUNd0lij1Pc0X5WMW1+oRLSxDJnK1xf6r9ZxeTv/9n/BgbGEfgocOi5lvBdWxc5
vz3dx0XY/vPv1v+K52bsS8pBp8JlgBVHrTrIZn6oF9xBVCE2nu0ZuyJK1WFu0DxMsLZs5GwUJ7Zm
VC/XERmAs8+wV3mItix3PhT19dRBWGyC/NFKsq2iSrEthcQTm3ValSChY1Y1iYoTWkGLWb/omE6U
zBTs5nMmahhEDd4CVOMA0Rokec1H+a7F1AzztKXhTCBbVX7KvHjZFwkcS1RLp2QwFEMkHtNkTl8t
auwZGYqNrPJ2m9ZouGRvAvQrFSpddqLOn+pM9EdPNA9N3XZM5visoLRoswuGccKyGfoRIV7TH7UK
o3/uaBKc+pBqX4Tw2Gc6kFUwHpMcmRk6vqcq5xc01cysbs73s/YOzlM9XVoSoEJ5rpQc3zVzyxyY
0I4JNdsuHsZj4k3fW/k5spqKVHSDiPXEAzxSkpKW6pYKXVVPG9PDbUjAiBJes8+twYe9B2IjBKwI
XitAT+Mzh5Liy5y6zvFPZ/TtixPyb0Wf35Zx0emv/N9PECE8W1Bup/9mO9qm+ecTJJllM5RDVQEk
UA/4QoDt6EUm22LjerSyQzxy2M76d2bPTglU+kvs/3Ew/3pfqPi/OVdpBAA3EoLKv2+Z8tddsQ3L
nEKEQ6fRaEipq4rPNMcEPAejvw3t/NFQxXMsst8dgTd1fi4R4Tu25dM6cJVF8+DXP7vQQl/ayCPx
wIivoDkSFfxoBSjsIl0m7GxA8obGeo/USCpd5DFaPBY49c58DI80uOXDXx8H3Uh5eyB8oXyTzgP3
D9PkzvHLd2La7ZgXbXYSEQciKcCAtYqO2jx2BxzwzoXRN0wURObtwJ5cAjZbUK+l9IQX5CO4YTfh
qJ6HCUqv5y0WGWrEOelf5UFknxybdJggef/XO+3onfqT03Y9jK6g5CosKTxoNb/udMgVwLwxYadV
s+zjdj52iSRGdjD8C2Zp1tb03XjrjPVnzwLpVIdch3HASBHnbrlr7O+1B5jaUZ1BrHd55+Wae1o/
ZgEgh8meL1ByBBS1NlmdEGFRETdlt+mZrkW7nYz5K0rum9rVB8KOv08GZfjAxVXmRva9LWvgv5l6
+M0n1ifGm0+M349P6jumEhigf/3EE3iJKE9NHLYdnmADS15Tx/khHB8judhXjpI7VQiNvhHJ2RIL
CXCGBe548ciMH9HMVnAhm2HI8ZehITQbdx/3pBlO+C3tST0M4Ixowt/gSRt2XsVNQFV9BcwieFKV
1V+4fZ2ShGCZWD/7p7qclmNjoGYsKebWAbTBUOzEEPzueuHh9OZju6YpfV+YPsU6TNq/fuzMan3m
h05y6hr1UKoe6hYAnybIvmK/BNH/o0AEV9gW4Etix/ECuc2u2fltuOxBAWDJ9S67FixdbjHD/M1X
8p/2zbJc28Zwgq/cftOza2qVOV1DzGQ9H80m9c9LVn4qZcMjofUe8KliGzNc8CPczbHggn6viAQN
YXg4WY9bCZ5zpy/z3v7SMlMTCykCqIzvOC0ROQ41PI+OiZm1ND9cYUrg9Q+Lms9ucSmle1sDgjwa
9mjuSmoJW5nlt20ykH8bxsiTq/wcJ/GXWATe9V9/bOvfb2EuLVHLUpbnKd9bW5l/esqnYTLGoVcl
p8WjS4My41a0i0LO12GtXlB31s5WFN1h7JxLFfBimUkztOroPslFfoRUkbzAFF5GSre/f64IBGAm
dCLLZCjjMpF9M/Cg7UAtPVLxKQrAVuHbeGcigTo0eXEqMl+cok6mx3AwL20lyT/wm5vYH8kWyK3f
7Ym+DP90ma574lo2p4P0TeR2b87XJIee2Bhcph0MIFd8b6PJOOUIMfZxMo4bHFOgSiMyETGuhxXk
t5J8PZprOPFHVN9O5z/CgAp2Ub+AaLPdXYk276+/QEefl/+2j7StlceTj7uJfkr/6QuEpNHCLJ24
lbTujUJeRosn3QpVfjBs2X5x6u0Smvmlj+P4WEVf/YEKP0Ihk6ie/IYB5XdkLETHVwhGVfJ+siBH
02waEpnf2rBdtkEM16tUAtD+klPYtY3HXpMMy9luMZYz2pMYOgy/+u3Rf/NY0EffUpJnuuVBgTDf
XpHDbKVx7XbxyRRUA2sqiCiz58tYynDbtbgWnY7oNptJc4fWHVwOPsTAmfOz25YG5ZLxPBZwFBLj
N9eM+2a0oXfM5inreY6kvW/KNyfoEHpDuQTwEcYESmNHdmablAnP+vkBdBICF2aJmzhd7kGsWvoA
Rhf0GNEvN3S7+pxBKGr0xi+Ie5wC4wR6eltWjn8S9mwdl6zdL4W18fwxe2cOeb1HjRlu6UdZ0Ia9
I5aP/sGZTIuqUGI8lXl1ch1yWLO5+z6lAq/yYvUb5PRoDgiQLd0c8GIZ7ecSr2ZXpqRo2AjFVTk2
V5HsvkPaWi7Tvr8p7NR6Vwx8j12KDLbqnvBsXU/2mUO9K7soOyqwyr0K1cFIl2TblR7lf91thYRp
3P31ae3r0/bNaQ2Cg+mRzwxJmW8lFAxXgxF5tnEUDD+OIza5rIYcsSx88AwL960DGyhQSIxlMBT7
upaEneeE6XgWGkkrtA9tQywBFEO6G7Rv3ShPsJaYJA2U1akpi+fSEfXeE+HHICMNgOsZWp9Czmwz
zLwY1RifZAfAPiCgnajM6h3GJfG5Ch4IPmmZOV2hgMv2zaI+JWHkgQewEUcX6D3mwSnPS0uSV4Qz
KkNkythJ3x+my5HSTtWPP8bWR2k6knIYUkaAFa9MAmIF86e2eYra+d2ClQm3LPMFBw9r2Krw2KUO
ifdGBKGPFL8j1PKjJXXWG/3R7ZipL25o2HcFNAT2uCP6GrOIUSZnsUxnWSFT+OsvyHrzvOQikBRo
ATUxQcWH9/YLMlWBPCTjKKHEgjpQtO9SuBzHCsbqxYwnO3E7ajg0XGrZMZCZChJZSCf2ZXkXuZaz
y3z7OjVKEK2paC+gSXW73+zhm0HWuoc8xxlv2JLl20kBUHVOIqONX8bC9Ti8z4MQw6fJs11KjjiX
GYXkeQ/nj7SPhvFPWJdf5phhsk8bDiJIiNfbny/8hQnYb/aOesGbE1yavi9tpg6ukkq+GW/MsnVb
MSWcZY0tDnGMTz7sxy9Z4pMka1cwSKdxvjREN18WeQxAPznmC8DWl4deRDztX++Q8zKj//Wakw66
JcwOTKXYtTej0qypDHvASgW6OYOQ77TpPUgtpIrkaA2F8YkfAcGMiysIMxHpXs8qs6snp/xsJSOI
acdpvvVSD1Wj/DhimbkU5TPDmf4y8MdiGwdeto9i5xY/x7Qbo1ruXW6LGPu5KgZrcXBWf4B6X54H
Yp8HjCu3jR8zpeKqPvFVXidT+72syuSaAmV1bDus/XbJdR4OtK84kvsIfv1mUYNzQK33tUmi6Gpy
CTlPywaOQ8Io2FUefVH/tmeEcY4U+0lS8NwK+Y2oL5um/P/j6ryWI1W2rvtERACJvS1v5W3fEFKr
m8QkLvFP/w+qv4hz/nOxK7ZapbJArlxrzjEdNDmOGMNDXcTnLuehQJrpnetg4EnN+Cn05uBYShZ/
hUljhXYhOVUpkbiinMc93Mm/fN0aDFxPHu4U/CCExI6YgyTpFV35ACt2Ief+YEL0t1Xgnss4seCx
O+mLHXzyYcurKIanyHTIKh8wHMZtRneQDTSLXGBdvKpFlZnHAza2fIeTyDmGRbNJsPrbm8CuGpKM
nV9oGOdHAerP8WlJuDNDIjVIF7sunYt4SpO9VeafvmWM5wQHwWpYXC9smwD29s6nKhyXWo/Wcuhv
KpIKrvMYjGcVgD6sWX2xvnqsWPhXgYZEcl82kfcx2/uMKWQj++nYKvvvNGf2U5enX/48DfSBJmMf
aCIhYOSwhnjB3huEs/ngIninLCO8Wql71EMb3eXLpI2ZG4qxceCbDHr6+qlNMjSK9kZG6Lf9kEQ4
eq9rZzbkQ2WrGpcNrmvbsRindPa+tTmr56JDleYgnxEQgLBO+W+xZXqbqSru9DAy4fIENCCTsFjT
9T6DluFYGhflabFSkMoY/JYOYzYAONmFoh8mbZ03WF7H5oVtM87bLgOaB4EFMSpzhYj++VoW8Ly9
ZvgZGNLsY8Mji9CtGiroKd5oNPs0L66Oq9Gq+fosxgwf8TS8OvNiI1zOaW8mFLu22pVm10zgt0/Y
WeWdnRAECpNQdK3a39tOczXTXF4zjw67nWZo+QuilayWIBDXY1+M0OXgJc6jLfoFfzJSp3aQ9eay
MzbpSAxKHilCnFX9MHfLU3j+xc9L89GsCWrs2TaSyvSv6G6KaJeGHc5XC/pT4CGRzQprzxbHPpbY
/WiUEwJlQG+tGpca0e8A2vlixAKSBagF8/fIKvyt1lEGYjNMHvK8JXRIs3yJ4K3s6+SxscBcdBk2
l6g0e8JDJusNy/60kvarbcTjm63RpziaCa5NwbQxpGQs38f2rvT0Povi6NItAOAq8AgFR42Rjc99
MXlXaqAqVdEhNNx5D4nvHshCfDXV794cllymyAW9EsYw13nRiQ7vcSkFi+4YWqJvUYKxS95lYgbw
IolPCEEvclXe10LGd/b021PWZqpr65r1s7Fy0lKtG4fhqpEW7sUsSqirHdlSwKlfHGUfZJmml34k
Ip7mPEY2Ux5aHSBD8MxLb43XCMDo1kYm82iMHRRV3njZqGFv9UGzddIO3GUFUjJK59fMsi/Uj7Az
VNHcBzYvLoM0/A6K4s2YzZD8sNC6zkGNjNvsEfgQw6SGWbwtFi+MCLI/94JdLqthInEkc1rtKu0W
F0+AQ/GTzHmH5utthEiL8wR/cF0a2vysIYQR1+I96HB2gD+jKtEB/QnL0QR2enprWfawtsbgdzkI
4J0xOa9GSqwsTZ+nJrbCZ88gwqWZUvtsuemvKm8ZsXO6UkpCQE22FBps/ev5w2m49NQMivPcojUR
/VE9XQN2jT92WZN84IruKLTR3yczHstchY99host8EnJY5vNDqdAMhKO1qaYHEiQxcH15Ysaxube
ZHhPSoAg0rUV1R5wvR/d81XmRxRi3wAoXbq9VgXBlutQb/TijjbJh0Uho9xWnwaZyKsq8jPQxv2c
14+u5BwsG0GyHJRYrvVkWjWp1hAJxm6dIGtphq+idN6QuBXXDGHMBv5DvascNGRZumL+O93dHnXU
fro2Iapus3FAGhYIuQPD64wN16oBvrbMzb09YY/vC7O6zto+CqEQbQl7saMz2bXDU+5wQJs9I2gA
LsWukuc5TZvHegpKcoDFCZCztUfb8NwoL93lsYBOFDZIKax03Myl91RNjXUvaYf7HeNnphT5aZjR
miaigbpG/swhRvqAyHHYGkNO+e2FyPhJ22P8RkIiTdeoRMUDJnK6DmXzmsMvinBnfuTdFwhzYizV
QjIJwI9KgJtpwxec4DMflOut6UE1O64XA/5oCOBMse/Lxr0UnpdeBvzHlGsDod+C6MUyW/KLWARr
GMXP8i9lpHU2wmkbmnVzTI1yOxQquOj+UFjCPzh1iYRkzo94UT7m0CetHAQnljQCjhf1iaIEFCCQ
yScrW7aRXXsIC6RfwUso2T1A0zwpQ+OHTVhuTdMD/JwG4Oza0d/2FSoKoTrCI7yCAA/87JG0LbRc
lThYekl9zXxrF87BazaGP2RVFNfQkQiaaXJ1adWRP02gcEYC2jxAEDPwmJmY5diFux77mA7yejze
wwAL9yGCFtX/1S223Ww2nnKnkcCxmKHg+61Bzk/ryu+zU6Nde6VGMgr8dD46eUi2OjMcsps7uQtU
ic7bHKpjmDZvQTL8Goz3UXl4hROPFvEEFjxyn7Nl4MF1/MhZQCZcSGXoNtFrRRyHhVfV9w9acF87
dqyLrYAwJM9JR5uRU06z6CYITgAkMdaZ0UpVey9rv9AOnUZW4nFS9wb97xU7P9pOza7Ei7GbgsKj
C82ARHtv8TAja9OYAq05evRrUIYKcZ3XEgQZjYyypzHedW11J3zQTQ21064h5SN13GdK6o1N7sml
wyccJwp6aD+j9Ovy72kbFd13Bf9w3dOMAfb7GfsVe/YoP5Ao89LQGllh/P7oBgdlO8vAcQAnsepB
xFASFwhoJlzlRkTZZqOMN2ECIozaZ8mMt3JGG9fAAF+NGTw5pgK4SW0zgTaxNUf8rD0J7dX7ALCX
9TRLNhURAssg92WYP+yuVdssxm3rCPJZrAy37ghweDvU0081iJH2LSIlp3pLhwZQ4qgjAozTnRFQ
TkRdCwgZVH5gfiZSkPSsh23e6H2awFWmw1ohqyyhwBLkF44GHBTjw1nC6r3pi729xc4H5A0Zu/i9
jwGK/ZXMMhDIhQ0OSuhXyQaOsgLcDWV73xuEL8jq2/LE2fcQJIFrIB6AiqQvaNml3h6URbvWtVTb
Jg1xPXvnpmRwN+NnTUfjHkZHOFfkhiCGIWEJMYBf87F3GbpJFT0MEUTZvk3XKeDqTTZbcpXS+V+x
et0LECuwK8m/Wo1snDrpX/KlGRRW9hc8rGs9Gfm6zUpAe/lvu5jOYXyZvEW5P0HdsUyim6ncSNkD
3tY45JDI6Bsx7ZPnq+cKBLjXV68t/QZkYTQ56pBNulPcNRnaggIBehhz4QPxRxR3zuky1OlvZGsb
hb12nknVbstkRS/R2oCPYGtihEdvEc/+0qUqHlUQHiSXgo2XEd2RLt1AE6P9vqnkc9Vga5oiFzGM
4ON169HYTHPzi+KIJbt34YbL8NUjusVyrWLfLQKNG0OoXzwWQQH8IFEFpcry4+0Xt7vcfvx3c9ON
+DRPUe4uEpIh6rdt4H7d7ufdhBi3O4aMD//vPrefp5poM65C59tP/+6ImBZn9mhe/v34X0+1PPSQ
BTEqdRnhIEYy2pWkXle14qv4/x/Zbit73v73w0560acKvMrL27i9ztv//fvLf0/2X48Sh/YzNOZ8
h4QLXfztZZhusgTZk9f2nz//n9f3Xw/5P/f5nw/ufz+af4+zvMW4K14XwvNqiq+xy3bdaU11dLXu
75kKI/hHHTD441cIj4VatduPRuysq0DOJ6Pxu/3U09mfTeIjXK5oNzv+Orb64QGM+N5O1fChJIbx
LPnqswLGCm1QXbkog9pd42QwbVr5NrQj0cwZ8b9mC64uwX5L7EH/HssivPqKOBpziEAaymKJTkB2
rmq1KoiGIXykfzDnDLlwZKhjE0mkwFVxKZm9e7BkvUCpBxEeRy8gPFqwBWMDsuTkRNbKs82/Wobx
U2p+N4D3kYsjlS8gM0NydsZdcJwL6nNjnL9QqTxmoyQ/iXBcEymll5Trmm7fRgRcTeEpXHM3HY5E
iUwrEBjntBGPzbTMIXBhkHB6aaVcVUluHsp+9tcQddlKBW239/xmLx3vJeJYuZoELaN5A+/t9HIf
GA+d3dUb3vWmEECKhspnQC4OsWuAgyTIFW9hXDpLnoXvM+3iQwNyyXSzAwDn5A+5+ZzQ6ibux/8d
YK1HlBauhUZn6w1Hj0Nn5ds/OTWbjefAa+WwQ8FXb1NMRIvv9YpwQqx920j2Y9E1VxoT1D09MAVl
3KmxDu+N4Fir4Upf48u0egJ1yfHNgnGlNPsgOWDn8dvXVETBRYZqlzR8eiKcPisrfHCZJu2b1KKT
q4xdP7QdjqBm8T+kqFLb7LESGDMhpPpIFKcHh2AH3lJ8luTP915zNxRufiyigTmWeLd7FM0AQuWp
9rOSV0s7HdE4wU22ug+wqMekmZpRcoE07q4sjvrVWAb1PlLOeIqBD4zzhC7dBx7FBXRH8GG0FpP5
ClkBbtkMOhxi+eL1YJLjYQ3O8mlFrssSxwACpiGt2Zua4+LhEZJJ5hQWGx8k20p1rIGYwHuCFoDr
3+pFz/B6GApEFOV2GeFziJNDZSU/2QhaSkGTiuCl7kdUtwdUkcGdFNkaaAx783SBsPpJhMe1euCt
6ataVM3MlQmfMWlo+H90jsDFiAaO5aTDvOy63aGT6TYftkWFeD0yUGPi4j9ayXguQg6soI7TZ3/8
cUxtHvkjsOqjIgCzK7dT6f3q+3rANPedzs/NPOeHeoZdmgh9nQJ4LkmznWPQPY49f7kOlWSRDPd5
Eb1ksfPDFMlpyJCV/nTMXOMEXpAXqfLo0PuBsZYOyq8qxrEaRq5Y46EiJDYrP8au4NAXSUDN7EV0
jep7kcIbpHMErDXLLpButrJhImC6PgsxSlGi9pqz7ZQWWcffgUnrrCAugAxHMINZsYOx9m5rTTBs
TiOJMd2L1tnjMh6YumFk1fYSQrv1S6bji+t+mwLoDl2eh2ZG1yJVLNe+KMAZTIWzMs2x3SZxf9/k
eiIvGTxTYFbWoa7dX0Xnc9Fw4hjKMb570lzCtT0oYryq9sPK5Ln1rXHfifnHTNHEqunZroiY+ks8
JmkEo3fqu1AjerX+cgAOGINyaojUebP8YRdR5++j1lHbzvAnkirtDpbPdIiEzQGIFEXm4PIEDX62
yXJVT4C9CjtX2/ybGoMksORc5s5p9nIDUkQIuIP9S2yDdiOWiDSxCV0/6vYseQtNsapsLEsaLvg+
Sa0rUt19P9sn2wnpojr90Z2SFyMxmjUzRSJ+a8C6geGoffPjEvnnlVALkCnNmyIljdxQwt92qn9J
aVuIOv2rjOAxaE0OtMgZCRJytsmTVnW9y2vNOTLljypT18m1yWaMD8K3floh7K1u24uK6/dwUkiP
Y9QA3aBeKvBBIKRIYDMGeuBh1Hr4+iqEj8Qd+yU52AoAZOPQTLDarWfxNNmkywcUa/HVMO8SM32r
Ks10QgxfEbIJfD5osaduYnQ9x29p5vyxyQYELEx9O8+kSRaUFDq3/SfRyp0PL2Yc4ArWvrhozgDZ
GN865fow+B+EsLJhaezy2rf4C1z3zbcAONS/JtOsAbxGgDpIBY618WDWCdgkC2toFtGaw5AO/YHZ
mYyabm8UwZuMx+Rcm+rTo9CrW9LMbVhiaFholw2j9wL68GBFgoRzztBsJmzRQxReJiVM55BILSyH
d26ZjpAOsDTkLZHBXfQlHSS9mYAS1OUlEFb3F7wt0t5bDBCTv6cp+tFbbXLG+PLHG7lvJySgLDaJ
JKOtdUV05rxAN4KEIxPIzLQN7IIgKEtUB2WD9GO/ESSTuRs6XezworcQ9DDXyHJDmV9D0FllSTZd
hmgeVtZQAtOq2yfbo6dRO/mL7naGZ5CvzdWTrWrS0WJvjnkKtruRyxZPa/vUlu1LFbKvD7psBCLl
9ltBMNo+caj4WapOpgZ8lSYwQI0Gx2da+BvD7HPQ0vHfyJ+PCFX8PaUIl+WByfaMYWYVtw6BfHQT
V0uHanAi0mFLFk4TIhXo50MZ98cK0IozqhUXTi/vPCJeEOK5WfIa0chc2JUBBL7xAbzGS1EAddUi
GXalSTePy/fgkRlRg7TwY3EytETvu0BiPRJHXeUQo4jDrl9OUkwUoMnB1UWp2jNvTei3kbsSxIcs
JVxigLNFwAaB1wGg9q0Jt3irXDogNCsaxjCrgjEdSXp/cL/gPm78YJvaVbKlJ/RE1FKw76xq2vjj
81yK4oe+eF6DDkdmgWeRAe17nMXvndNCRkg1xZFVn42RMXqBVWSGz1Y3+d6NQoIrsBzXGHTPnEQ/
bhkHzEUycZqwY+EPtO+MQcltFCNFBhH3EVvJLjjFs3IO7HZo1Onql9LjuLXLauHqpHe17x0brHvY
u8Jhp30g7R5U5SA9tOQQniCgl8RjKdM/h3ZKEpkKD5M5PY3RHvUckG2IbV4KP5dpAYvEL5s9wkpt
k2ri47G6alUSyq3asN80oiNwrnLe6nB4mkr9VkvG2Zh33rtqtHfGfN85EcYou72akpLEUe0VCd/Z
jMWDoYHINIO/Glp573H6g63y7lK3B8/hLlz0pd+p9XvUAWMr4RU6eKvWXElMEt5Dl2PEgsQ3zltX
I1oDy9mfrPhSju0Lc4J0HRgh2VpO+jRbD20DuIkcpQ75QAj8eoo2fcrL6Sr/MAPLRx/obPsRuI8f
zkspXt9FZiWv2GKfOqun91nSj2Tybhn3Yxs+qwVrc4s3pnVLU7pIIMimFd2Uf//Y9YzXG8RBtl8y
WMrJv1aGUbHEVuI1tplRdbFhrLQmAFsNA07JmRzxzinRrIds5g8eRNlyMUbfbvwYS5gjKZ0WZ/Dt
xovmciN92IZuh4XOX240snF/xmZMOEWxKrsFuSeiVVX49mnAlottDvd2O+jkPHivuByZExj5/Ik6
Fydo5x+sxfEJ+RkFmigvN8Dn7eY/0E+WK4xXNISIbAlxTSCPG+v0X5jzjY56y3aG+sIQ1Rridl9a
7tFZkKY3EjJkGd7hf34WnfI3U4wTO1a+6M4uwTpI91tB5wdx/A1PWtxU7v+Yu20Qv5OIFm1pCU1p
FR1vz1kISYD0f54+ofumVUQ+1cLloWWdqlVYzARlzMazs1hn9SeD5gZhPL+/3WnEprYdbQNlgYi4
QLekyq6Rb0BfKdy1B1p2Fftmtc0XW3xQSCAqDt2Ipp+mlSFJDRJJsS5qnEdFwsFYmD22o4KygiMA
7zLY2uqUaZWf5rt/GdlOlGLywFSeVFFyDHEG7WkHHf4vQJv9O18kg8Lxew5ExQzMzeAAtALUb6t4
Jwy7H/9BWpdNaMpSsRlpW63sxZJ84yYrADuofe9ST6FBrcDAUMVZKxzjYImWm8xYjC2My9tDk86b
Wxx5AghpNRiB/Zm5c3sMkuyAlts9+Vn8VXu1Qbo2x2/bql03Ze3pdkM/e2N1PqXygMl4ymHYp4vv
9PbL2//ly49NUDFJgf+IGpuhpzQmFvGlt+b345vOscehZo6tpYNjS8xq3WvpCYL85vaTNe6TK+Dv
Av6bR2CH7HOQC76NXCCDNIitLy7557kfHvPgnEXmm5M7TDMj8ucwp83sa8krsx/sUbxbtvUGyxqT
b9SvCQl8ipJ+N80jMao2Kc5+/6eMqZt/xW73USvGoSAzJGOE4t43hkcUmG+6h3UeGa+jRwWCKRQf
Ls9t1e3GqL99x/lCfPk4NrA9wwpUKZol4huKs0GTfx0MtMxtG/evaBc4PpmpnA2M+hQlI1clMNX+
dMnkzKZu+af/3Gj6UQwd4OwW0xKKzC9zv65JzGXPvvzuf+6a5MvBd3vI26/NrvW3zei8/8/9+nBx
1d/+8Xa/WUP5N2vnWmYww5HjFod4EvmaUcPf2h2u0DpptYfJR8QQb9PQbVLVZLz6VAArX4Uw70k+
DYyzSqPg3GAB3hLxdIXd6K2ZCz4aOriPIAUhsrBXusbSPsR8IQS64q+JnhyxTMJcYxdnGFiIvVm5
gl/pgNFGn9SMjdvKf+aUs8y/XU9EaTWuk2Ictm7ZXImWji6ef3IGbJJBBkAs7NMnoUqwPRPFTVFm
6QkUwXnU8PlcyWnVLL07SN3MMar2u0bmuS+RfNa2gnBU2gejrF/Y9vvUdDXR8w6Xu5Y8XzTKGwWk
a+t11rOV1qTxdjFFN8GPfkCNMbFc74V3J5rwQKCCfhjnfF9rEz5aZB8bl5x1rHrNPg3Gg2TLQqmI
4loiMt/TiWSv31p/fX/kHHWmjc6YJKUi/cDRRIvGmbdQN/EhvZsW5F0oZV9Wkrc78DO/NYmIvqcf
2zp/8Nr4x3EL82xKYxPHl4ql/HXI7L2ZaZdAbeLsTIrfSe9bQviObGdfVQOZay4Z1Flq+il18EaS
dbyrl0GALv07zo7XJJToDSwsw0oEu6CV36kePrja8xbLoyNs9hJSvjjh+OC7iJyY98/5OK9VxnnW
DtWuL6EqSn/u9ki+/hg/7LMGEB/ei+WR0oUIlRDZTrzgOGlPLkirtdES1+3F/t+qJBNIz9eo0MjW
GnFijqlCA11wE+3cbH522Kwo18Z2rd6F5/wm74OgafqCZAgQTbhoocH3rkaf1yOiZNFSVcm6Y4jU
9SSeJY16oNVLlcvmnISdwbAPnSbMbZzLnWsASTWcfu2YyQOmql++kA9D3D8Q+L6CRNGtBgfYQRTF
DaKxmtY10SOGuTVwhxFnVmfeeaq8+1kwvMpQktj4vmkgjS+xxRAYktoP6TQ4XGvjTBQKwqTuOqrx
0wHgR8L68JCV/mPj0ato3Sdz6N9l3n8UUl59dzyk9OzdtCITdVK/Ah/92dxXK2FwWjhDeSmL4otv
H9+yEz96ufxNrQXus5BHe8ouXOhN5ko/niae2Rv+jJbzp2MkzwX6a8wRtGmXBOKke5gL1awt2IiA
feyLr6ZvpYO/FULzCiFB2DQmZ6f1IPQPGpjv3vJ+2S9tpwm/XC6Uc13+nkySBEf5Z4SkzDzJJZx4
TMEJi89siV5EYvkJEeNtCm0IsEmKWIBszCZv6VCAj0Hg/slxmWxT8ic4TAWITfOtDTy5SdEJ04c3
d/XyOOhFGop6TNzTmJ0FRGkrwPUADRLVmUFWTKQhlUfDIgP0qfWIUTILcp8a/AJk2FyELxjS88Iz
bVYb0xle0poMvWIuGPXXZ9lBg8/NgtH/exJkGQA78GYWHBisk+G5AeyeNdWqNdx7OYp6bxWEShmA
Ikc05FYxhJuBBEDR4zhHYJBOXbbvm/rijQw22Fzfy9gGSHhfLbYhp35taPKSAX9pJ3pX/nLNsl04
ZZE8mgAmPWZStNac3wPhAUhA6s0UWHJjx92SK9u9BDp9GvSwqum8QuRbpR2UicKg9YuTh6sVB2Bq
UcDyxg5GA+ok6Red8HFhVHfC+IrC4IlPeKISYW3vHyY47JOqiKzxNp2MTkbX3ndZdCpj94CBnw2D
DeloeKPBJHzzL+LnoguZEPjZU1lOzwSivFcD8ILQyk99oi5NzgDE4OvpXfSPFg0sK/mNMCTLxaPI
sKj4bfhtkaO5TvpOAqMTO52YKGrcfl0Vid4XokTlqpGSfMVo6UDWRr/mwey3gDtUzlkpjQfyQhbk
EIIa5pWd+KY1QcIQFiUnqn637fju0NdJK00E9PQHBjLhT17E7Mp390ar32TivTK1oInW0UFO8uEP
BCbWTCt4NJN439WfkQm9ll3WnamMa2rNvwP4CyO8l4BJIYK4bQRQhaKheDMaVtsyrH4vNvOe2o+F
p6l3fRBZO01jf038Llgp/cEwyVkPaVAdsCpg8+p7dG22SfUwTiRv9T9Ry/4l62aY9CS0RlKZpJ/B
QxiLvyZtURbX/jFuiDwbURPA6tixTX6Z9W8jwXbUZQ1HS9ueLQgeKyb39I/UsyKahyIWUVsp8w4r
AyWw6r+m2CeYPGze4wLytafN8D6mm7pilvxtMRQ44H5KtoS7qKPkWuIYDCIQJqiNgdNtMxt8nmlE
DPJk0QKdbXEpZ/qspj8RiSPNu3CR0ZtVdIoD9y4YPee5np5Fn6HUK5FXWKjx3KhNmVN4W94lup+l
vdT53u+IouZcz6DS8aIb2y4CtNsRwynYiIGDAGWbCxgZEUzaTUmyMyQB02L8rP9m1nDIQ2RPCfh5
9EV2tfHRMq7mBmkVXrj2lLSBs4PXUK9dK3yJgrwiXJlYrdzR/Z5yMyFKqKMB3YLFL9zpsWaedwmd
1r94SW3v8JYAJ4TxcLFUSJqNZV9DO/+Oe3++RPgojiMzsSH060u33ARlArrB4uvFu0dg9+I7mcb8
XJLvtjeruTgngg1ili2dJdSSpybvsPo3BDfmyjrQP7v3UtRzt5ugmylm1UbVbrjPXH86JVqgCaKt
H3sgiKeORdSCLowcQdMfYym5u91YE8o9I0RpTlxSwOCe5M1hcSUi+lxZLXFyeYRWxBsXtJCShx7V
r12XzmVkMVxXUddA2BknkLjafKZW7Z/9YyXN+TlwIfnkpmufva4E69gy/eohz7y01qh2uCKoEtOU
1OSUQy5uXeNRlK9xV/oPtx+82Jp21jLDB5Kz6h13cDgNkBQ4NoruTOv5Ts6SddWjmqmA0EPD5+Px
7MK5yL74o5022Qu78S75jLPKapKDx4Ru7dV6JogX8Y8fibvQH5HNdZFBmjO2iJxOMOnKg7OdB7vd
E3ZHzzWdvdXQQ0mYQoPhump5tJ7B8Fwy5Z9Mei5teDcG+0FUQABsc2On7WFiUb/P0traOD0Jvz4p
Pmtv8HjMfZQk1gW0Dzo/O0PMaBsVX/JI9rLTsWWQ83GGeXkALn00QixGknIiT6303I09C5Z3gIL+
1M4CXndi7eTis8RExxBjNq5j43ZkJlG7ex3KO+Qx7YbTDKZyGx2MMZ05SOsJwei2rVmZEs0fCzPe
eXxk+8qjEW9U9BW1bgl56FFfIB7AREmOS4KgUgtNrQgeM3ceyj49WjT+qKAMjXvpDS4pV7nF0NtV
IDfNWK+HmZ3fIDr8eSygWydIIXbG0xH7wTUmbekq05HM1ra5r2bnMmtVEFzXfGa98RM6g4OWlHii
eJG3lGRdaMUHgV6HrWuUnXMQ/gymI2jFI1eYuft2pulu7ovnsugzZp5jtIIzE2wkNZwoWTYLTC2J
b2zdJk62gZpicqOcv1kEOKmlm4fEabzz0+i8/DeTRnhJ/WEd1WH9LhGJMdaUzZCfg8h+qaZkug8G
g90n139RBSv4FZ9GXj6V2liNSxzfKDIUXvCbWFzJvGR2tgFbwoWydOwNAqi1MRG54rSds+mD+DtP
NYJaAZ45mcr5mia/88INj+zzaaB65JvMDdAhgq1szI+Y0AzPvWZFzY64wZIdhzTBmuxE4xWOsEhJ
HY6Y8biRyYzMe8clkz608fBRR5QfsusORcyGbR7SS5hCUe2VA5ymWyzT4YjheFh5Vlse4kzEVDOt
PIiRnXWqIM10Kt7Z9RCdhJdzVsKrfxKWTSDeT5SFkhocxTUUVXqaqXzo3N44Rsyk2xiaKzN9fErS
Out0DKDLQ8nO8l5tFT3C5Rg3t52gNUwaS32eWmtXFywY0xgcZVc1RxPzVQqtfuv182Nu5Q+yVh5Z
iBreLHEul8KtjFU2+vesh6/mWH1yCplHaaD1hBwfHv2FwVbSybPt8s1mCrX3uva7SFN4e27yhKp4
cZuMlyl1rl6XBOyCqS90Mbw1WbOaPaJOJ2YeJNIzyY5J34NFv/ZSJiTz/Kvum462onvRJvYBp2JH
ZXec30yRI6yU6YnjK6GXVz24zbwG8IX5x69wnxfOsZuR0sSPRQUS3+/cc1AZaxfRMlMJ9z1HESFc
Ut3oy2LoLpxva7aMXUHqOQMVglYTQgaisP2+WeNvnxgJkrDoknuJMSnS2ELn1wqm/gJMrwL/rPlo
N0VT6k1JIOIqt6qY4CXDRWGO+zPxmYc3NCkCJyWl3n3syaNd3zzAN7OfObTumQAxnDHuuLB+3Png
oui/q5yn273AXqPQDPG0gilA7A2tctdLjQJK1iFfOpgR4inVyg72/uCFe2wYVAVpcAdSvITiT3Kc
U6RXnxTxroYXV2XkdYWI465lqMmJ5Gomibe8WTNJJQPcp17Y6zMzmyVhrdE5I627GnDTlNm3HGLS
QzyawXq2tpmbfBfAO9lYmMSULV57q3d2w8AAt1BImCLOADha7DvnttjLLVcHSXojKAEM4Jg0kekZ
Dukc+S9RDdi8kY1uy2khkDLgDArMc7H/mdOMW7PDfEkdHjIXxMzEdXTMBZ84uqiTwmgFXyx86Tw0
s3C7nXrkqTOsxvRMDk7VP4AzhCuv+XMZoZaMGtBfYUQkwHJPH0LSv0tq5sJsj53oM+2jl7glPBIO
OzQhg91uN+UbYNd/Rd/DVCN8dt3PTGgyDNQN1hB0VusZiZFR2z9cTxcLW/ZgVfTi7IE0TivgObKa
pCaJFGKwy02S9pfEFV8+MVhU1c1dKamozQqbrs11XjI/Rs7IueDeG4PDl2S7TzUHycSrCrTxMuZ4
yqt0+mw79mJexdTHSPiyncrcyimlMDJQmWlyCvlkGEamK753RhIjeYIjCg8anHsfcaFQ+QKml9+3
9WSu/WMeF8cpfeht97es2DpUIX9ya9/BkWFDKL9Hasmx6D8kAaZrqzQMnJoFdmhEKCRoZnd2eu9Y
oth71ajOafj/2DuT5biVbMv+S82RhsbRTSOA6CPYipI4gYmihL5xtA58fS3w3nwvpWuWMqtxTWSS
TCKDEXD34+fsvXZmHFoMBN3Qq12ZcMn1TMp5r5i0T07Sq9NkiIPU9dvSOd21lUN/rZm5l8xMj25e
qeNaAzvFJO8Li00zncXXIZ7E/UgZqSuzxfBXhJpljvd5v054loBZWxVA2MsO1eB8BTxVnD9+0cbh
NUnI4pg1Yi2LOr1o8aADE5yRVxtcQs7V4n5OJqh6yEbM66z09BAtOMHZRx8Zto/7xdQfG7t3duwl
9tkaojNiFOoh1QUNV/yD9OSrXxjmVnbGQzLwiPazFk4Oh+T6UOkr0SEZxBfNZZiY9ev7R3vtRLiJ
5a5MU0ETlJ/yovwjwx4fDiO3WdUTWjRynew9sJSFv6fJ72zQIjC4k3pQTHp7nHMcTx+yW2MgQ8MA
T6UNfHoUBuPGp0yY1pua2ZpxCL4d5yKjPxZifKz19Es2ogTNXdwM1I8P5AjcXBVjKVuCFndPB89v
tQDxLE3araaSQeJA0VQ4+ZPo7QoZzg8cdl7gACbjNFT4vdAO8dqIkK1bGcrJeekbIu+ZkS+7GHVP
1cmXlsp4KxV70MdGRHulBq5g+Zum4ziOCoJuC+ttqdbb6OBy90/Tu16y+l3mEszuKW7lRqqUyy2s
t9Jl6k9nbQzd8q7UQZYQ2yUPOpQIKkX0IqZA0ZHO1Hs+u/HQjZ8NDcM1rGPqX5/+N9dDo2+2fQHY
lOhN4KUcqh/vk+N80Sa0acLAM2/iGPp4wc2ilk1MtaVP8aeFQjCgdOWsh4FilPCEGKLvEh4BhCnG
j3lOVMCaDLRa4MYaEEt4U0TRqmhk4qqjo8BaTXUbe2KV0TNgwzJJeGLTwC7djwNVD0OHpGFm6pJu
zRiP0IdT6yZvq/m/74q3ktjpVUiL2NvQAnNebefe+BQb/cvMY4VHCZLK34+g3jL0zvB8x2J4NoIx
Z8fKZ/bHatdW8gYEjvPRO6ZG8gUXfRdUE0Y0qBCUJfyjunf3c2lz9Y1an8hm/YeOgZ1umRdADGXv
vcHbZU92piuta8Ch4GC2KcpPO0Zkgj6g26xt762H1cUoH7nH37QYg6BrIJhb96ux242IItDssz93
Mxe+nH9O1q7HyJJdzDWzN7+brx8tdWwkwBS5xSOTIKvLyWYCcRyCNtYtd2XXRM1KucjL+8Ydrimb
zEYr33pjkNiI+WkavQyXSjDrXw5l1CWBTft8o62f41974jCdNCOfdv6UvUHATLbSwixTgHA1R+tc
ZAgoyEHYForV7s133EmSm2QKBWx4mD+PYyJxi9Qx1MZ4/lziOdQnb21nDD9SGjoHCXDw3qv1H0o9
xX5tvtKoQPFcLcslFaRw2xaBqTFm9UCjQVXrenGqZX1MbXO4Wmo8liOXP98Q5nWkximLBZ11PUd7
3/FZJxGElAr5Jtp+HucG5MFGukTwxqRqpW0nme9Wb3ZlAPBYo2bXJ6Q1hu+9P3+C23mFKXCbanAg
UTtCc+Tc1VtxpPfNJWcwGOvRZ57Wp8fWJZsUVaK+7gTKzzlm2VSsQrNYUqw4EXuvC+xbt8Dn7Ij8
87ofsk5QHbgheSBviRs917l8qBbxpZ+T96JwDslUsatl9rChq7FFNDPykbpPkvLamugQWuna2S8o
d8W6iKTiG3U1jb3FXq2QAC9jQsWx+vJ4N5Qd+G6BXs4033R2ZKKI06BwDx8HdsTdVjfPmOZI1YvB
M2YMPIbsPJ7N1ntrdO+YCx93oHlMSFrfNH3znQBknlkeLn2wn5XHnFyQXBMFlV8S+iHZomfMLEvF
4euNPNqCQQqHX/bmYKbexIt/WNeumXXLruTlKM17Vj3bXatDqdS0/jbo1IrDWk4QBLETEreyV99F
DYtBr3BLd7S67VjcanR4m49X3o64tDNnvpOe9jSMQmMcj/2NKqJZ/Ju5eoNJtkAB6WLf7H02uQSv
lXJvMufx/wBRfSyXOPM3a0i6hnaa3iKfb4wJYRiybGs3bEsR4ngMGy/O+tesB7UZWyvAWMLugL82
gBEra4PY61ncNAnydBFuywamRz9TsVT79e/1GakVpasXFCNSISRDbST5JAUT0/kqpmiAosj3Wv9t
xwYHHmlTExy8/bjuNK5ubk2LlTSkVxxRa5eeQyepyHb1LJiWJu2QSmNa4rDZNgMPhYenqXBaPryS
M2woizeztE5t7mEfWzlZxIofCpeOYhSvAjvwstydshnE9dn24FMl692+1JYrwcjf7YabSlRyPie0
oMla9veFpjshlc/L6Eeh1nK54+mHkItl4MOa6/URA/Q1idonASgiC1B2XMXLghLB9fzABX7EcAdD
hjZZT9IkRA15m8Mp3q7tigSBG1eB9djk4ajxpC97LBpauEjcZzmujUq+1nxyYZb7nzqMNUaqPaQd
AKW09JmaioErI+StCMbh3iAmJyDf70lMw0u/3rKIjTv3ozXjoOCY9nTG5cl0n+HtDoolfZtMFn0r
nP3gkxTq5JS1EhcHBqT2ECPxR2O5IClZfFrG6/M4ffCR6lHwan9+7N146Wg0GCjYVX0Y+2qmbuQj
U5b15Mkmu7mz+FGUb2DM1BfGoPrsXnDRIcQv0PTiZD5aeTqfpNHmuJ+FH9hu1myRNeR3Gb2HbZGB
4efTBl1U+szAa++Jcc62mhIz4EvsMAojD8J9Z7CCjoJwx8lXn/JhTgJicBHhzB0jfr0nLdB1pgBJ
T6hPRnTVFnYs052fPQtNFIsft8bIaEX6y2HsunuD13jOXIRsMxxakU5y1853HR2vBd2Sl0UvBHi3
xwZbDjocZw8XF/1aA08DZoSRpjlWU7/d9dbAGRtTAGFuqLdeUgHdlf092CNMLUCOHw0L5U3N9o2R
ZkTUZw7ZteMGv7Vo4lWaXt0rbouPCwLOAT3JX0if/x+w8oeAFcuBpPUf5v9/0Ak/p933uqLZ8n/+
hhYe39cQlI//9W86ofMvT3dMGyCS7bGUdeAKf2es+Oa/vF/Jhf9DJxTuv3RG8kSvwDQ0XdfiZfyd
sSLMf0FoW9kCjoDJ4PMK/01PvP+LQdD99udf2HO/0hOE5/tgCTnehMWXw2b0G5nHNAitJQfTwVJS
twc36tWd6B8xxrQ0xdW88zgnbjbZ0g1ggWMFfANtzhymEHT2g5j+QIQxfoXw/PVyXBNOh2Am5Tkf
lKX/gPCQv202ZlNywbIZhM9N0uwy8/s4u82dXoHcipqt7UEn1MbmDmVecfqPj+/vt+c/345fgTR/
f3uODPCePske5m8sCT9zls43XcEQMvpaY1p4IgDs4ADJOU86QkiazmUwNj2705ju//v3/oAg/S81
4uOb86jwrNiMTLE2/UbDaZMpiYfcEGdYrva3OpphJc8UuCQFU5On5rOWMXYrmX67eF9IpnSQQ+V1
xk27g+9odcSLxAn9mHLqlj8Rx35lCP314mDh8bx5uoHa+7fnZJL5OOtaK84Fidxh1smvdgEkRkrm
bmWXAozrEpQgIg40Gy0V8QP7glx1gjfNp6LW5iMSETkpb/ff37QPwNtvbxqrwfBN26GVAnDsV2oT
jFouqSoVuO0jsac9pIKuR+BYRf5PPc/jT0LPGF0U2PUXMVExjtAbZGmfyFNL9/mhywRIhG7cOYWc
z/PcuztNj5jduXF2pxsnH42mUEP7xJ0Tl6MLI9iBNIH+T707RHY9DPVXxiDuwc/FIV0YyQGvrF/R
aX3SiLZ71PLmnkWW48YnOrDPjAdHX+3CZnMa/PlhiKOfXSXah2idzKTodI5J5n7VHPOzblb+5b+/
W8avVMP1U3R0lpUDbMZ1XPE7mIRKIhqKOBJnUl/0XRx1zIxtsppz3kaaoHQUF9SI2xSb7Mar2u91
BKDq//WFGAY7j8FKZ0H9ttDizNLBaRM2ZnsIMgcdK7hOAt8yqH1j9k9AL/Z2M3dnETG56Ev6H5p6
/u9vxq9Msr/eC4CBwrZdHQSP/RvvK+2bltjQQZzHKPmJUkW4a277MB9Bqt2LNNvxGf1pe/vnbutA
lCRoi89hZeT99rTqYybc3iy4w+j2QbW1HWid+YRc+b6O8CFlvr6ckU/fzB5lQ764Vx02SispLFvI
hP/95zfXJfvr0nF0y3QN9OyCD+J3WuTK1IK3YFjnOu8vdT5Z4BL7q0dAFUwM/1H35u+2q1HRV5TR
RTqNJNBUV0PVy7FbKjiSSWNchz7xNh0A89MEQj/0neLR0iv7WM9kFso2j4A/1Zey7Uisqdm8jbHc
styGP9DbzH/u3LDuOMdIXeU35u9PdmQaZhQ5uThPYq7p5jXRXdvGdLlVUu7V6k9CiXFptA5dsV2I
Y9HZQxjNzqtVN/KxWxbsbTpt/QHHDoJ8C2klxWbdJFAfJus82qZ2KzoMAjoiJSgHZUgTbkbGEbtc
78kkJOVu3thNR5Kr37V/2H5/ZUT99awKgbeQvDVCDPTflkte+A62qIbnhk71QWkNCaM6L3eqhvos
xy9DrOo/UZ9+BYf99T1XMpu9Ylkt8/f1oWjb1fAVrHNq++qxJEDlno4+rW3JeNhu0aSUXrJPCss7
f/zimVvhvOc0yP9wKBu/nj0c9EIA7nJ9YJK8ln+s1AYvcCFlo2HfyCE4GPoTNvxi7zrwvhOVqr05
Zfqu8Twsb7FmXdHpchJ2rXXwTObzPuqFOG7jp8oY2z8c2vavO+r62lxyMnWKPpa0sH5n9zb5IkzH
cP2T9GnGa3Q0DBu/NdGJgIBiumnjkJXYVb2rjt72bGA0bMrIu1vPFToxZmhKV9/Eo6WdJxuBkqPS
gz3G1s7wJUpcBAhtzWNcVTZOxAmaKVUZ17TOZ9bNf8xmm/HQHJ2VMdgXJYv46jMov3mpIw9zz9VS
iegBT9rqdfPpvtqnvm3iXZd5JK0kjIaYHbaHPCnTfZmrHbSzMqQ8yrFMp2aQYQbFeOwfRNzo99Mh
Ner6/IdtyPgHoo6jiDOchYu5C+nb7wS0ysNmpkoGOjQJ8RTZzid9SZZdnToaHp7yzlqTWAs56EGG
nIgUClqSyFHwF3kkgzDU+XcgKwyiKkw9uk96LecTsSs5AAtSkvvZRJAyZTvKrldwm4QAQBZMFF7b
pCFGdM4c6wTV80FNWLTBq5HMptWMBlS/zXPTPdGLzvaTM93wK8Ygq1C4f8TBJYzgt61PZDVOMpRJ
Hwl0GbkrzKN9YmU//kzUkRV0PqI7vbU4ZBoudruI3p61NMlRK2hdT41Vn9PEAiCJpfBE1nM0TPOt
In4lKkg4MqeYlB3T6XeUBzxCU37uJUnQy+wd2DfSB6e3NIA6NG/S6nPR5ONxSarH2rMf2deSw1oW
tcUIk02Fc5F0T4kpiQlJdDP0paa2jeNEd0hdSB4txX3PHno30WlA8bUkoaM305H6fy+zpLsgWgTI
Y8culgeMZu7c+RcgAHhaQP3x6ZnqJKoBV/BSiK2rGsqeUqtOVrdm1Ztf3FVnl8YDvLpRfes4hJ+K
4jWrsi+WfSgWIw2NoS8Cd0zVpUN9icNL/1yPcXwcDCz2/VCExLQjndAY8NdGVINQKqpAubqGsn+0
Trsa1OpGNKk42uMNmq9z7fxsv6h6PFctfMfed58menAbhk2YwPp+7y+Rc5qX+VOGg/SiMutg2jr6
wNL5USlM29i0JUMREmasOk13whiIOCHh6H4c6dbrQ3qwiGd4zav5TngVveR0fEQeyNTEopDvh0cn
H3GOQijaxHbEbDgjOiWvUfnm0n1IjKjdekg5BDn2e9x0/TH1JE3aqvhJzzp+1MboZ6SDP53sHIVB
whxI9eQCd7CWr1X8kjc4SWr2mhTz6q2P6EGagPm+TE0b4ze7ymxCREC3HAm1O2xzKHKhAZItiOe5
fR7GgUzqBhACrmOvmx89tNdk66ibZoNeLUlTXxp0nA6PNdyavN32rkZEU3Mz5VKFesHcmmfNCuqW
WTwZrygXfUyKiYm9q8jhTsh4aP56wttKD/sy4kn1+Z0ho58+rehzvdTvfswZ7PtLfT959Y2dzAya
ZPEx0uBmszt9PkFLM4Kue9NYGp8i62sG383PU/OyTFQWFjfpfYN9EBb3eNWGYgfuQz51YC5iOor3
vdMH2YykZMnATfnOj5Rsd8xubbvryCZmMD7WxzJezl2BaENkWbJzlix+QPn3DZBdd2g7H1heXHyL
aF6yYfi3UQh5zw+IDSpr3WNkRt+ED3umL+ufKJ2nazwYq6jQ8hhXOqic2iF9jm2esCo9dUY6v4jo
CdwlT8UwuO/9xaZP9VibqGvhG0Blc632rqvyYHHK8oRi1kJx9dNHqofdn+TXAnOycPGoDctbrFfT
qRpm8rByq4ai0n5J9WNRSPdzV7evqQFss7axiSHqRPwao8Dy/PwaxTh9iZw82dD/twBlCO5YKRWL
pAGQD8VtEO281zU+Lb30P2Bb+rZihAniQHtpuQ7v7Qm3KCNSHEd+/b2kpNjkdGJLPHz3TR53x9HL
L2WdRlczIS/HXKonXcHJcnzrOGrLa2LPVpjJ2d0YmlscJbDmSI6v7aq1Lbu9X3XgTcjTRjGfIXge
DOeSesZh7qJr5qsOLvSuijzcnszKtsKGodtNdRe2q+xKq03juXLpUrrx8wCsAaV5+akVmbow2Ile
pBA/Yl0RSb/MOddoXsmIu+ahaNAh4W3yX8gfqm+E/DEVIOg8gCpmbzisq0Pqio1qUXEakfysqNA2
yLHaQzsM6lKO/nMyE2EkGRxbCMLvtARjsKDhzdhTgTe15+f4gmCZ6logWnRjvMC1n7+OsSSMIIt3
BvRmsEPYNjsyYUd04TKS/HdQbLRuPVqT13b0pt3H5aziZrxDjcpb1rZ4fwwvrfctorXtBKmJevFp
wdq2UUrIo8/u9LBGLNWVCo2VnDjny32F1iRszWrclYSihHrWPdPmcs9x6cEOyv1X/Cf1Y7kwWMr6
DJf1NOHtNPEDjcIYd02mGGKwOVmkS19Ks/uxzMB0qsnCGBHhHtK4DW0mWw5hVe+xK9JST8Qc1k6u
eEjMh1jrwLva3CWAIyUsXTKzXacXYVMVz66miovVXeax1Q5+LYdg0zXxfEbuw22xUfedF2Engx2S
QDm6NJCVfdrjm0gbSR1jpLNXQ8M1Pm8581vmLQCOYUECPFOaVp6U7lp35pQzaXXxFcjJ/yK7+ctY
pO1BlWLYE5j2VZOU2fEsFtKoSifU45zGq9SjQ75ENMfWy4Unpu4dJFvMBgldJq8XWITgkEJkOD/L
zkqw9djWRSbuQ+9IyBAdhF2/b9BGDN5lJHv4gTp84dv5MfGp9q5oWuJ8OyGRvwK+1Oxd46rqhNRU
HK05tPXF2jl1omGfxMC3gzG7ul6d4zQrbpcWdDZfG8HmQadXebPVlMjQLCt1GdssC3twZnyOg00d
RFRrJ+jfGNJrLwyQTrZSzTkdTZBHyzid2Ifh/eDMdmd3HUpPgYMYsjB8566tpdyOdYazWST9cSZZ
4GyOxc0f2nfcL/MrVHQKsJVoOaOppDku8my4dRHoywi/ZNiO/i2TFo2+pVnhGViaIJN4AaInh8Pf
zHaEkbcBI8C1Ts49sGilQmdXT6HXmW2g+WjlM6uMdqWV4sUtaDhspFwR8+t3zGQyoMbEeZ3bX4vY
wCsT+cg8eLiCxczsC8OBFDZqa14gtFllLyA/zPYxSSoPHIiTXxUnOGakjtFsC+22JcuTk9EIUWT+
cHvvZ1KP07EjG2SsnPemybjuIsCroqwPDF9/y5nMcyUpk2DSxvuRhMqdT1At7EV/17QWzJF2uejW
eKucgYuK6L+awI56ddZmnu/SaH4I23i1fMBglonFP1Jr9GfK2cFMuJnIKR7LLwMUt8OYp2zTSKs6
w3nE/KJ2kWc7gaySV8c5r80wlVjJ3kVizC3lJ4NmZIdm+QZr8rPd5UeXLEwnVX7QkLVMEWfvFuxE
KO+6J5SLXti5FXqp5hXETb4nAXZhPjYCvFI9+b9xtGtFxShlKLdRApxTttF2zLor9HRs/9WODJl+
5z2P02r7VNYLNgsU7XxsUz+/2ip3dmkCMsuWaEntfuazrr/p5fxtMLLDMBvf7XA0ZLUhOu9pnKc4
aLxMbEUjDmX7og0pPuDcX8UGnYUu690s4Px1eYt53ZDLZmAQqfgwEOpRYvsoPphUVZtG2bd5hOc1
YVChMIbyYjUErlQZ5LmWyLRpXgkGcfUwgkxI3XkIDWul2mlGQEJPrs8M6shoThhFhQk6dAngNcgz
MgS7KW4BjUmqX5LuuoFpqi66YErrW52hBOnHnQvTmLeifxqahYAvaY7HwPfTCMsM+aGdgR5TTAUS
7rHYjYtCfjdT947MQfGzhIkN+SDtu8Ns5hyy0Rqua+dhoyU8zjF+86WBnW1kPSZxYJ9GinyCS1/d
I5cpXCxhmc8021nuZH7TrPwrto3XMgHxJhwFDWnQtpZd3WkAgoZI77cj8tCAm1pAjeiRIpGijRaw
02X6gxvvQVRJH7YiqoIR3AUHwz216LtYHPCBgAsy2HABdecUCM198FD07M1O7KzWlrtqkY9FhWTS
qioZ5l6yo0LHCpUfARKiv1Psci5AbE3+mG2uGFad79k2P7cRMnafVhLoEMrKWDMYEptPesJuUZbQ
sxe3PhPrC+fPyp+4VZyWqatDt6l6jCuII2JrZh9zwPDCnsvIjcQ+FDP9HtxyH+XvXmL/mBQmqwTW
866bAdMr9zmN5BzmMuEgyKKwLIEaIvW+6LjQdnhS9c3IxH/LHf+hbPJb6k2PDUUw+0ePRE/zv48E
2TAyp03P2CcG/bVxPO27kkBCR/sJQy8ovyn6NLXWu9WUNUozGufgGYNWYi3CGYHCIowMgLhLXVM5
1hw/XY8vzBjerOp+KchpRK5oBzmMOY1oI2TPQW5bdVCS6Lyp6zdI6pigSac65OZ7Pk5d6NcjJFuw
va4GwXGuuguSYqgCxle0gAyi++ISUwiuGmMCvvFcC7tx2WlV8nnZ97K7ATlE/DP5jGJF92AiHAq1
CLcUL+RoR/wUHUDHzTji1uHLLeMuF017Kx1Et577UKFqRUJmlxsdV5PtfLVbQ9/YWCHu5vEQwdsA
p2SX22yVLEwu7zGPrsf7j+BwxCTUGlzHBc2qUJTiBMu9Zqt4S19r5XdIHNS3IkWkqvlUyp7J6TIw
aYV+0KPZFTakSoQtw8aTCKuq+FE4uDAa3PyIlBO4L7FzyVpOV6JS9jkoH8KmUR0zym2Ng1nB2XHG
b639pTD7d83PKU/gGnCEmWqGRtWJM9iNYsstx9rXi3FJ2wEkkU4EgzbkGG2Tg1vGL5h9fhox2/Og
EGdNPtdhGwCRV9xiTrnIJP009517rZ+bnVXk24X29MF1GO8TcPY4pQ0x19V4oQU6rUIiI+RusYSm
T5fIWmQb2sRycfoQHmroxcEyjBzr+IwcwBevdDx1khYt0GSmFwXJOBQHA9ERLSyl7wYNwEtB3uFW
SsA/7gSsVdXyByR24+o49WVkGz6hNqjBzbk7fcSabOo1BFmQ7De+Tnb7+F2hKoyKMTC0GU/G//59
12MJ1tCMsevUKTcqAl2M1TP78cePX7iUNGR1Opy4jYWpcGB+v1HdiOUNWMitsaxcp5od0QdE07Ff
/679+Lu5T96TCptNDdISyph2iKFMnVwJdfjjF/t/fueASd6qeG43KvY+WZPzRRQWVBpH0XQqusk/
JrF2YebDH91JXnJyADZ2DuPUYE4gUzMErta8gs9rgHt0WrEGumBzn7OZgBoXU85ArCmgcv2VWzF0
FGNBVdZUaJr4CA184mXz3lUZBgzgFGB1xgdvgpvK/cetRb5rYF3UPlClPNGNM6HJfJAYtfmRxqrb
DfYKK9WQ0NrTLgH3GBQMD9k4Ydq6jvZu2+1lEUmHOJ3+mM0xk9vDU5bFdwP2/r0g1IIve0dTBr3I
yv7xDb/YbJjS5uSzmP5KaXjupPVtRkOH+TL7OaxB546QLKC1x5hYVP8yCVAGltCpGbQBsXbbYyeW
5NEzxktnYvZFVJMbQH8nUe0V+POrhWH+su6U0zxbnNwxZS1xc2ctnmwaIoBt7JzbYI2ZBcCU75EQ
PPQXr4NwuQzVXbeky62Ji3rPIaX2qcXiibJUe7QH4yDMCY57Is1jpyv7XJTL+4xz5YnpxdU1++Ti
eZKA6AYcsZoj/84ZNpXdtQ967vqHltICQpbhPqHwaBEFGSOm7Lw8d3Z519nQKoq4IFqunMtDns8+
O3av9i4W8M3csEQTGZ/01ECLXWdoYDzBDr1CS7sk3eMIqO91WmX4Custjv/uAokaYeP0uUShHDDe
wPtQVU+OlHd2muWXGkJnJ13nOjVpsvNMXnIVI/rn3CSuXd5XeueGSeQZIJQf88KT4YQ3+/PYEUvT
INqum13vKZpuTuoGDcjnQDPxNbBavgKLLQ5lAb2IABpt68IFPNTup8zt2d4JKr/yvYocz1WrOAdA
qrZPRXYsgJ2d7aT+3uJ7uhPIqQ/L6EG4nTldTVu9+qP7spgm6J3WKM/86Mm+Kc0xVCo+QbQ+Uajm
+5YIM24owjmv6DmXyy0yu/g6zffmYrmsxgnBcgHA1G8c+M+dEW2ZCOKnstv5saG87+NBgv2vP5t1
qW9TeGUH1821C0jEJ3/Odz7wgZ0HVXXb90V5gRtqbWOIwL3y489tE30D05Ge4IU9zpNoLwguPhmF
bZwNZaJTpEd3ahbtkz4nNfob68h1G6uNhIz7cfk0axkf+9G50imK74cuTjZlBWE0t2JUn/QPr4hP
9WshQJh1OgYf5rH+ruv0ZUZfx19+/Bs4guPVA71J9SYADyRCT54mbIW7lBkwDStKAMz3VCZV2T+M
+COPHIV4w1RRE91YC/tSR8oKS1AfpBILmFCjYhJgDRPdkSreu96z0WjtCar6zVqgZNYkm6y67P4w
Tc6zH1n+QbYlDKaaFEXaovtmQoRK2BLNlAyjT29O+rGB2iWKCMSCDTCE5/gxWYwvuvqSrVo9qwAH
QjY1lh195DNIapYBbFwNk3VgVZSebFgIs42wbeG8sBp5tWxyWCzjLKKy89LDlDn5tqyTd3yaHKpz
YKJBZJyPiSW1IRMi+hraO6wb+AcVns2NzJPvlpMY4aJp8ylLYRAkjn/AIWGe0Ec5Rz1+abDcnD5+
YR09gjL6LjSPndQj8sDUabUsHj36YSKr4uN3tVp7+E1mdmFF32CT9XF91rn0B74VKRasM1OX27wr
hUdLM1nqaRXPbqnG4IFDBRoB4hOHQpAukueh1oIRxb09jfAtY0Wyx1iRlN3QP/Gsi1OxNnS2Zrw3
ihBw41haiYs0syAGseUSYs7O0zwBpYgBQWS499lfjecJ1fB+NJqHqUUiqtiuQ2Wru5TEhUOKJDHC
INRayE1JVq24TrJ/dRYENm3ITonVUeNZfQfB+UcphTq6ojtrC55Wh1I9cEr7mEOAIxmw/mm3uUZK
lX+gCwcMYRDzIff2acOVb3asaQ+TsyAQx//ULG76kLrRxrPjH4OQzgnWFOxAWyPLvmd35Eq20Ys2
vhoOoHKQE8020zKqrBX+V9aRdeAWGxdwFyQ7J5zSaD4lUgmuVcWVRlMe6j3uRZ1WxEbP/Rdr1Mwz
PKYn1eprBwRKf+yEPtGlnBp9zJzMv8OjNZFT376O3CWPWUpj3YDd7KI3ZWiGdhNe1aBsuVk6ndgH
BMOY/3WoILlE1EIbbDbnE9fOjZiz5d4yjtqkuj1d/n3siMeGkdbWXgYZagPCEqT+xGv54ZDpgjaI
Q6aLxhzDbkQAJuGoryRlw11obGrW19QwyT8v2msv2vJYgNZneBvtk6bYM1IgNqFsnNBU32nNadzW
aOk5lKH0F128LzQq5btOk6gkwI3QhLXlo0BbJ803NzeTW6IelmQWhyXX74246fcoZxBkVt4tLYV1
rM0kCgYNYkA9AUOH2ACyLQsbs41DmiEj9K2S9Hq9Po/OwM/mIZB0K86bxvkhRTnsXD8HK+D7XHyy
baHVnx0Ohl1MzpmHlyeyo6+lD9dZGv4E5mCMN2W+2DhZqxHdo0pD5QZq5l7NF2OYkpsSoW9N5gCR
6UazOu9wFvvToU58BO3OYyzGIujN6L11tB92bBXhiJN8Q+H3mqLn2Wg+xbUoGKVJl3tQmrgnXTZi
xwaBsbh80k0vDmMn+jqVzhJko4cptqVLMHXoGnK2/X1bMafpS/dQ6BZRkdYLyUZf/daato01IyF1
yEibZxjltZ+yK3BbTVLsFGRZwfONgl6T0FUrVYQL9/auAzXnztlLn1hMPPL2MWuH74vqeRR/TinV
AiJZ2KhTc46qBm4bYtuMpkg6hIv+ZWlTWviplHx5MFWNR/SKP6bhippz4zI/c4F31PTdb9YWBxPp
YBL5NmtludfqmDI9xUSp75kIc+LBQ99JY74YtCh2yMg+2arCx9YVL7bTNkFKZQXqhaIZ/TPooNIh
+aJwHhZNgIccEbCDqDwRaBuC/K5D37RaIBHdFMwRSlgHJTJz4Z92hu+lbWUROrOw9zSnaXkYZwmx
bs/wlT1+lu9IxFgeXveuRzgwVQ/Krc+SJjAHY5cbNIEm7uO+SwG+kD1x1L2dnJZPRMw//F/2zmNH
ciTbtv9y5yyQRhoF8O4duBahdeaEiMyKoDAqoya//i16VnVXVheqXw/e7AIJR4j0cEXS7Jyz99pw
/veBYbZEFA3mCQOQ3lbONN7hXkmXjSTNr5rlYTF60NVmEDfWSMAswvco4c9DicWNImxi632yg5Q9
KSkva5Q1cL0GYAaGq52TTGqOID1/8aByPadJLLEn97ddH0T3oiHyRA7qKVv7DFZruEtXQ8Y1ITSq
dC8M5smDySY+d6b+DCFnL7yo3HX5EaFlddXofRHI58L33/H3QiabvINWrXdbQeyA9hLv5qROwcNS
WOSC8slqMmI4+jPBnuNjzshwlRXt0xwZ4Tl2Cv/K6WL2V85msIMQToMT7CuPjRKS9pSWk00dDLSv
yyvBsai3ZeMyzp+gtDM34PjrLHJch3HbOApUZHUyeid6lHPy0Rk2rZxyLq7zEqpT5w/7Sdh6i/nu
ezH3C4K7aQ624b8j2RKrqLLNFxHN4bpN7JUoVHOoAP50aOkZuI93BRuuE/E9Z8cJXstl2BGK6Ks9
lq/wCoic84bowK70uyh5NWWPaQhGNiOjeQaklHoF9OUWY5hr3ZlRZe4LL8dGXbFdIax6Z/XbDJT3
riBGEeWCswbjhWOfVtM6xBHOKJgp0QWMIKPi19LrvjvaVPs2tK5l6fpXdtIfFGqSIzC1al1i7c/i
0t4LC0KxLVmhmSH5myaGqN/FhJYV3B1Gmg/ctkM+Pph+Q8+qs/boYr4xj4ZRl+p7n2vx3vYzMCGu
JrygwRBeFHg3sGPc5JmBl4t0v21N9zKRFROu0bnH/rR3bSrRnABZOvEbmXB1A2CYw67P2W05Wmyj
QLdseq19lwQPXS3NUxiBKohG390iTF03Or8u5BBhqlA4wnS0Jek3X5VFx1iSebgV43EPIhbdMJ48
KMPiS9jzycWIIzIxwkMb1dHkyrkmlsna0NBVss2Oc8/Rjo+cwBS6kOyh6QhumrQ5hNqIT/YWAiFs
UlamUccvFW6qdnGr4K4L15BSWfRnora0108sNa59JELG2gn8YRhnkUcFs1udgzg9K68lDq1+q728
2PfLbNDBHwVdKP2ECaBX1WB/G6UyD50/n5wMqPiooyWxctrrSGdXtXJQKY6OB+s4jo6GoYzHUO99
JUFQkfZHOzq/JWepXhcfngGrfKycqxLU+waJCggDwOLKleJQlbuCT+nWKNiq2jWLN+qZ9ZKWaODW
Y3oG5Tsegu3EZK1tME7FbsURSkbQhjYokXxGi77CQmumKa8bNzzYpd8dUxIiPYOyKBKMxA10SnB9
l06OFye7JKf4jDxnC6kkOPk0jO8QUT2ZqNJWZSJussExgIOxg0uFDrFsWFv3TYw5UVbsVa4c5usQ
KL5QZfusroG5C2v5qTFO481BMmglhzwBP1fHybJs4P2vguHEAnrTZ+0egkJ6KxtMe4bVXIm6rsmd
iZDQdtVV79bXvQ7bnV1OZ6cvsxs9W9Sfs+XROcBm1qIlJ5pjBOPbY3L2Inj2szkRz9nrZ2/iVPGN
7Lkyu2oXhwP9crM5k+0tFqcwq30v55uOdw49TXvCGVSvq6YHChD48yZcUk7wxh/RxRwiQbBVoAUV
rmGtaUjUjB6oXdMaQr/nECMWRMiuFtX8itDtK3Oqwcbjg4Vr6U13gzTZdOLT2vqdvkK10G4LoCyG
WzRbmypsDbIGYYPXFuugcfKburKmfT+5FdBub9y0aUsJavvhSfUv6Rpmj7j1Spy7Y2g2O29EQRL3
3qrrgMIKh7b7NDLJqXpmJn7eP0RIBR/zQJwVRCB2Q2l4CnHpkum4JWzpNeHtA+oB0qia600aBedh
DJ7lnH6zuvjAvrBj6U3/eHP5Wf/zLy4/MzJTsyLYIyBwwLNOxTB6IX+ShVKeADBB9r18efnh5UZ7
ALJxowzrri4WXF94JMC7PoF8rU8LpzpjxeD7f/7QM8z6pFm7oF0uX17+ZxNynMVk0mxyz6P+Hrha
rEJVT0zvuXdezOeQiPC9MmEh0a/jOcWXp3P50syL/Ij3gAUEEOM/b3Q/LcjPf/zQm9iHJm76HUyj
Pmle3mmW5kM9THrnyBK+lGgWhKNGEP/7fzAXxGorKn/dMJL58WytaIZwennil5t4ebFe11+Rm5ay
rYdGm4uRm+VtHzj9M/jtB28GKMlY9VEr6ORy+S5QaPdcl1bo8t3lR4Nvl7smch6dPCV4RkbQfZTC
p0mHFWYkmOF9aU/JoSeLgVZ+9O7O8tfL3dXyIVUO0ESreGocm+4JoV1rI0DycFHZ/a+F52mqPv77
v95/hRYJYaetgZv90YwjLKa9l7fqR2z2v1h4rpMCflHZvv/FvX638AS/OOR5IlDEeGO5zh8tPN4v
GA0ZRPtIqSUBrjxWgXMg/u//coJfUBzZ0nOkYDgrPfTnv1t4bCw8gS0Di9RXuUgf/xMLDw/zk5Cb
dN9FFSs83xM8PxM3wc8eCDtWAWNrSJUFwIqYrLrKw5N5xmHHITU1mA/PbtXaH+EYg2eEXJL5BIeF
JP486VTk0adn2YP8lZzC0njGJ6z9F6RjbfOJ3iEr31FDAxEiyBo0fAql6DTbQEBWIwEMSygtLh6m
qeOCNSgrQrQfa+lNYmPKpnlJUJQo3CJVTHgLnkF1iJmblLvAz/rwu4y7kYmRKyJxRmid3SrDtxkT
Dkbs7frSaCG5md0YX0HA0+iciySxVqYfT5h7O02NAbxPir0APjmteCVRsjG7rPhq+j79ciQ/ipjH
TLrlOnBlQCeJID3Yd5nRWh8CtGHDZdCAiDEymIBCwxzbXeMi6QBbJV3jXk1ZBwf9tiscMYJyaIk3
bng0ip6GeYBk+APHVCbWuxfXKjpql2DCldlkpofVRan0SNLaUO9R3j04A/OvlGEMmsXSs0BAToL9
bF2G6ptohs6m/RcQ+9RGPQs3u+RQ1AcsQlm+z+eY5i3K4yD8wkCgSXYsazNTBsaeYJ4TixpuGG1o
eEEuzRXupim46+bYGxhk+Np+5D8GFWaVMX6OsEx9N8EXNPtGaZJH0AtVya6VGATWk7Tbry52sHBr
BwNW/qAtWSZD+6mwZLxO6IVHW50SZr/uCrP01zysgLAqnPvCzeg/WqYuGX1aZaHYmobec+dV4bAj
Crsd74NOZAQKsD8EpCwmrDV1vexRVp2tFDGNjbhEbrdudQdTQ8LDY9oNJVo3FVGjBE4QFEU6+ATt
LJ4brKpGX9wFmTb8T+kNNr79YB5UtcyNg4KuUpCTrZHUFM6Ab6MEoG5E13GTC9ckY6iqZh9uidt7
7boLGhjqPS4VH6DsoOWqymBQIPVv8ugmwsoPlClplkABwUbgpqp66zF1KoEiWMlBX2dtExHnMEaj
91JIIxCHSeOjOoVcUWxn3UVuN6stiD4+lYGAzma4QXcDbX7S6dYVfXJSVHlvlUMmR+/Z9oNV4zRA
NiJRMDjDHaS/6IozgEy9VspbqzIJ8B7bLPk1c4R6Mupm2A+FQLUphuSbJuWckCQhz7npV4eyccJt
4LPFRinVbj2Dt3n23ZI4CbOot3HW2mentvR1EmlK8KKwb0klNzZBguMmo/e0HxK/POee9q4QjDN6
Dwf6tviL2CGgpK5lNDCrgPlctxKYMXC1Q9TZ4miGkXwxJ436Kw4SedPM9oeTDwg6mqy+cag/78tu
YPjTz4LEFKu4J9Eg4v1o4JwRAHzvl1H3rYeqdOzMxH6MlYl2Q4GQxKMCpATDFpl+42C95Vg0Dzj9
1dGdOFUI4l2YZUlJv5LpP0PfIjw0SaQORlBPW1w/0RVj88RfYVRPHzKukLeIOIqvBQKprSaY/c51
a2/f1Qz4Pem1O2hb/naexvpAh6o5OF1V3Ac2VxcYT/W1zaG47w28/M6s5F0PkOBdsMXjT5XVC4zK
9s7v0g6+hjHhFUn7W3Sl2ZFeTca1wW3XUibOnSlb4u1lzF5UQWbYxGlqfuZmWjzWNGBvCAONA1hi
rE6rzswFTPjZeIVs2Fy3vYf6khkayT64Oas7kHXePRxPooCI9tsIG0Y87uJ+m/cVFvFSoDEwepuN
sAl7T6Sc5mhzxofZ1d3OxRYEXS+cKIaniogXRk1rEMOQEHPfRnIlqStzbdNt6zwEhhKqawd0hiOE
TODa7OLHHrDeDROj5qbUFPkhn89BJJU8hlgMjqIipgsNmLGrYts+6cQaD4hoJXEKYrzGNJexWsGd
8JnvcF/yS4tQet9rKqKtmnWCViqddjmjO7ZLBI8iF0Y7kQQALTy3vvFrUuQGnKPPYZNN13HnT1sh
8NzpeRzpMNCUDkrM/4uNFCwN55jrMGnJOJXIwHO86yyf/Be/6dL96Kfy3Majvm5VT2LoPIz3YW7W
N7wH3qLiTNneYnbfB6aJgKSy3MMwzSjqkaPup5pOcykIgzHzNAET5sQ7I7KKoxbltLHcsKVTWCFe
yabuxGyRejtjfNty3dyOEcwPs+ytw+z24XVnRSDWbQ+Rg5P5ezR0ICHowOx1VZXr0MFd2E41WVrR
UN/IlOKm8pB6FH6Z730zhoGg4Oob+Ux/3B/Go6ESB5BPR7copdFjex2f+DT1C+JNHoq8I+bMtq0r
A5fqMe/S4JUdvvusal/cGiH2AxZMbz8ExMXlbQvP0FBqw+nNRbSdwi25xMAsZTzttGMjj3PM6Gwl
dNmBKtYPvj9hMmBEu00H7IcWoq5NlM9gKGdgxflE6nIOs+DUzUtp1HfDLfUkvNwu72/okNV79JYK
AZMbgt3qo30KtHpbJDSOcnPudtKI0wjESjIekgjuB5KO9NQ3VXNdBRlqW4tmV5zANx8ZfW0ALXM4
dD0TVjhG8zkq3WxZcM0taVzjJnf7cistdz52DLq27kxehgcAcOMR9wlulDODkdu0S/G3bUa6fRvc
G/j5U0JR3GJAH5Ca3T6mvccCMpQku+aEwEcmw5HK4ijN02iTjaG9VukcJOhj2xRYFEqzqjazK7IE
ugfDSGHY5XNxmK3SPQIxblEfjnzsmkZORCG+bezAOHhBI7cyCEdge263n5XbB8wuVPNe1pXepGbv
7ItytMFfjt2AolpX8X3vZuTzQloNV6Hf1K9Vt4S3DnN142TpkKHSwZxOfToMYgdFHcX1mDgw7wBm
ZWTqWa6PztQah/kKnzvyIYoXt30aHWwtO/aXNQrUuhqu55YG6Nq2YjZxrjNhGgFt2CW7FJmbFqsC
eYEMKbwjkEHmVef5zreI/HSU4pv/L1XQ/qO8ec8/mv+zlFdoKKc6ieL2f37+Fpf9b9XXUlP89A3D
waTFu/vBIPqjAU74uyF/+Z//r7/8jSjwb+obW5rib+ubl486L4ufaqLf7vNbdeNZv+AjsAPXNnGC
BhhB/wEo8KhTbMczPdex8Kv+VN3IXzCyOhb2Wc+0LUFJ8ntxI36hDrHgEkjpW6Z0vP+kuPnZoypF
ICVmWZRwtgMGzTH/ZJhFO9LNCS6mQ+QG3/3OY3x8P1vEpqURJp8/FH5/Yf5foAp/MMRKh0rF5pU6
gW9T0lGb/VxHwSzUwia94kBys9oJvxPMCzFZAadKttTltfkrnaNjp7banK6Dwn/DOnXMcuCMSZ9/
zb38VGalJIGRQcmAQUeNpNU7Ck2hXyTPiW8+VZnDgkPaa5JJdLaIzRlrN8BVFGL0kWZeKpMr/MCH
gY7T1uhRVPRGfff3L9T72U7644WiI/HNgE+KgLk/vauxm2UwVf3gMEXO4QIeslNfbTrEs6B418oi
zU0m4rtjZp9ZYh9ItLkzE8iHLWOrLRsarOP5ITbzT7x0V1mGHtxXIZzcWm5VIXL64EwgBH1iUaLY
qHPrVTG8OIk9lhLnKHC59y5TqjlyoJ239jWl2jUQFzp2NvavkkgqRGSozdOXBJDvKZtjpn5ouZjK
xWSfOFm8yci7htUV8Ewdnnbb03kcPAyNgSK7hznA26QBfsWRPsS+9VwQAwZgLc7XfpAeUh9tbWDb
krskn1Y6HYpquOtdPoC4sdVGrEhp/NAZ9h4z+gRnjOtQJY+UAhsx0LvjZUGncNQXeFwRcZ39e68l
pC1ghZt/81n9bFP/8Vl5Dp+TDEzJGfqngxJtYoUoHWIU/EK0cTp8Sm31ldKM8HIGFoUq8D4UXQe+
MpWbnnmFKusBy5A8NAZdcAKN91YWLwRaH+JlbB5qz92GAxMnBpGnKi6YJWj/bWzcbC0cweLcT6s0
xrUaUkjUVT0ieW+jnT/dW69QaiVw/ITRX9BA+KQDrz1GEmnJca97Y1sPdMpnJ/iWMT442bV+y+Li
itQiH4yfTFkgyVGU6pyL6qUbiru85MADHA2EDiympb7C/bkLm6nZgWhAVz8Jd8N45iYNjdtOYJHy
wK3lJ9sECNb2SEz5D+OKPv0nDRDy7/zg3rQGE/Emzjz20Bht0bY42dPYqE8fri8f1EMecMT8m8/p
L64d7C8DbPS+47l/JofQvOu6yRuCQwLQlG3wnDGfAu5oYTFtxWPrqLe/f0Drr05iYBw2h4iki/Rn
+77srSavLB7RHu1z5bp3SFhydoi8NGQWr1VS3NiGApvpd29q4giG6oD6g5CBbVf4R9a8T6QikY4O
fffl75/bXx2zGLZB13AxpSnFClX9geIiLPRruZEFB09cBU2J5SDmqbGSUYyBoyGlHVpYAcrkP35Y
x7SWnptvQxL9M1QiqMECwBb1D7nMPkfpP5nVYnAu089G09SIRrVXjf/09w9qmUt77Z8chcsZKmm6
sUwuy9S/rFFpZIlg4MQ9XBifSXQbDbTC4yG7ugDVvAqWgwNoce1QknhP7MWzH7y6koAHAFDnvAdG
iPefq3+cg6Cn1ZVykQlNNe0T/gw+m/0UeBG2BJTbPJFsXYHg3GRufoefATjDlLwWtXFfOO6pIBVi
PXkLegXtPRF/sMjGGAuO4+7Samg5Nu9cuxxQhjZ4QbP8GLiQ5yKb7iF68vJrNKHt9IoITgOlDzFa
IXUywTCuX39vCaWt1EBK+oAWC2SbDEdSuLT3FXM1Bhue2aA8taG3lHJZVDAifecTQdrZCgm3SBNA
zxXuHV+RLFGtOjfJ0NxzWJJwc+VELAbmggWb+NgqAhcQX6ySkVE9RuMnuy+fMf/xf1laV8E0PcBh
z9aa+CpAcMETFnWeWMCbK7X95k7zSgFPXssJ3t2gIdTit6F5qA41Dkiy3Qh2cCKkHHX+o9f+o4H8
F/sISzh/ogI4nJfwPTgQ6cq6C2Lp5xMAJyhNiLkeD+Rqkwdm79ICTcE0z3sjbEq8FPf+4jqMrera
tkMCFNBbzsNsYAKJjtOI2I1Bd0+XNqZHw94c9LI/dKssp41ANflIVEC/luRMDF3OJNDsiO0T1nOX
YrIWOepuIoa4oG9a4hk3sUMpUOjOWBnye+JlGmXOjFszF2vpY6RB/4k0zaPhRXpFY88+K0iEJDif
PsnAPXkiIUpXBt9K8Pzx8BCUYM4SFGirsgHBr5z6upydX0lDk+swnJ7GKgQs6MNK5XCixZhU86Nt
xlcYch58RpQgDmoyXktFn80Sb0GXDYzQvJ2EM0LvBncDRfpGEuS2nju2WEzKj+2M+rMjxIAZLYVH
b7y6OKFGDF57P7efm7n8EpY42epGvgJzW2CYCQJnA0xstNYu9NU09K78DBec2xiMNLvjiA9y07fe
PY/bkHYa0LWqoeT7tJLj4dFOqwOdORwzMA1dBc8UoMkGrM7ay3irnJd2oOky6v4BcvwnXs9yT0ti
V1R1t7KqIN24Hs8bcjv2bmzUnsT+4SoULwFgumwW3JdQmDEUrE7zyHDURWZfKgbo9FccIvAwGQVH
4KiHqlLHccw5krnvWrjTO1szn4lpvkrbCWGZtlHP4+8lopOYIAtvJbrnE13H/rZp6O72M9F6ComB
Tu3yOHqolAvNIZFUJQEftZPshpT+qW3nOJpUysBaiXNdSGSfy+Js04/2M9w9vlPFG2XlbxNt5svs
f46yx1Tqc5JWxxSqP6xVkgAQ0RzyTh8yjbIqXMJwJRnjHAwkGG9MD/VLit2Lw+6gTbIkQ58AGjEF
90HkVkAWAdc2QCErq34GMKKIibHv48HDBNswy27Iei66k6v4Mywl7p5Ahhep5Y1rarVtLBwimF32
hcnqonGRbxTThb0ZD2tfThtZJs+FGpEP9XTMSpMxflY9jwLvxxxkGGFGaIj5ou/I6b87irWU1oy7
Duj37OjdGhFkCL+YuKJMcbwmS/22TKrzHNs4VTq8V8Y7Ipp7Nq2INFDKJjYi6HrMAQyHPWaa4iEy
+fzz2jTPsh5PDQ0W0bNDlexWSlnluOSMRzvkyjwXXGIdRJ0N5pUsTe5TH3xAg5+ICXK37jqiFh0D
83vdxPQFOatbOq+TShDXrcYv5LYQFaUgNYSYxpAqXSs67yuV77Uuv9T24vgkanLlLiHeZUiOzpjZ
78TPhXH3q+Zqc6wHzmMM1vtGhjfwVx4LXx7vd0OA8Ip+PEhKILFjvXPxOZIM/6Ly/kN7iMl6XLFc
2W6a8dy5+kuru6egEV+Vc1J6PmlyYldJUKZbNXlQQGsksbM3vGZSbro2ZNPd7qXSN6jmZt4E2KFp
j4hpQmNZxXi3M8buIgve0RuRTabGxywgrAcu9tq1c3fllX2/y7jUF6i7b1sM2hsMfkhpVAicf7QY
GOOnMN1m42XZVU9Y+ABFfcAWcNM3JF5VIgMswLsTOy+VOeSgi9D7GW5FptEwvAKHY9KQmuq+MoLi
4JUNnnhL3zsRrBL6eoJUXLJBoMQR+RZSN64QI7irWCAsyBwkQfzNZwJGIFvb/YNGT5Viu+FqiMtC
O+2zFxDx11a3ysbFUfj9Jh0wsrW+v9WNTe7D7D0jcS+OZIk5uBcTrpEz6tw8D9W+QXTit3G2hblV
rFDYvIfJE9SClt4wF83Yvi8ikxZ/1CHg27fkUOytOH3yGHiMiExPKiBnl0SlFkVMMJGGjqmu1+WG
EaeH7MS22UpCrx2G5yqYyHMQHdqJuTt11pHmFsstUXUJaIMVEOlvRvKVs7zZhumQbmSAkb4J7keL
tToK1HNT1ahQLD5+04xW92adR0e3yfcwr72tHU8ks1YaaUjf0T01r0yfyo99JEOyrlnJ2X6rAucL
tgpR5Ti3StZN0q3O0i1OlR19t8Wmz6LvCF5HOk1ob9lNPbdVTnpdVjEAlcNJhM2riRsvzBGcoiNE
dGW8KHcm4cwqQZmu0RqWozp0pvPW19NTzuVlNWX+bYoDm9Fidgj6YKMGykiVQXLzPtMUXxqwWJ5o
X74ORCLgWcIkDJGjtOO3MHprBEErS4jzQqtO7WBvVUwr2pjm4HLfYUoiHGgdgHm0RrgZwGiwNRgs
piqxXM+aBEYkwK+xO4hVbfjpqk8NWgeMraAOoJgEeQGkKybII6O9ye8LZgVTqz5l7xIXl6nhYE3W
aznH0Uabciu0Q5aEQ1Ye1zh6EWbNB4zJpg4+x+XBZr/kVIuyl7hq0VkSbjHp6Bklj8e0ETbz8KU1
SGEJvTcRWfLNqO/TxHzIh7neGl5rrIQBiHzA00GHL8+/qNLYW6y5w0Tb3O39cSurDFZ9YH3EKaqS
bnovWvduGBgkQ/8XR6Ma3xjiXrXENfWQCYLCiNelNJ6nyXKOI5Ddaaj61ciGhygc1NUsA9mm85w7
VZ1FW5B9TparQeWK0zR0pbk3jbhZCsD6x42cJVCOErVd68p7tqswh1DSrH015etuNujrjDkTXfz/
R15udxqZS50uX/3zBjl4d8pJtmL2jONr9EKimXwkeQWteoCK1cnOzOqE1tTdEVJ8w9x5PsW6ncnN
TdJ1APJmeS+7k98KZk7ZuNcyOoDnOkd+7sMQbm9iILFcO4uX2s/RPtaEwSahYOUYmBjFXkw4W4pG
0BbXFbYTMCGAFwQD7VZcpwJXv8qfOcRZdh3Y3G1EsGoXsRuRDH+0kasNeQPnGcyNblB6RYb66Ork
bphRZbLmfEgru/bi+yqh9gCgfReG4zXbpBHNLgGOZfMMdxmBTIJutfyoh/GcCNr6vnj3O/crdsyl
/OyDdtXl5YfIojuxxGOKIV+Xnheg2ErwY6jrvnNZ1zsskNkHe6gzOn22KQ7RhObM0kczjIgMdGd+
TNoPY16IAvj3k1xuqyD/St03naSJ22Owu2Lbe0wKkZBiGpCS01WQDdPDWTpV1f4S+tsZuji5Ygy3
uDReXHZCp5ZgX97ko0W6J9gLTlEjKZNNM6EBu9wUOA5wdakb9t3h7hLrPHdcxhhd7WnS6FONN2EG
uIwFUtflU6ra703LXuXy6V6+uhwrySwByE8h+2w76uI9PIniFKdhfrp8BauZ1BDtEmgfB+sGTLgr
IFAzAviGz8nCMRgfk9r8EqV0f4a+eAn9cBEaI39O1eeCVqdgOqDbcNZBIa9EGz0HdpfsJzc4zR3Y
wWShPRQmEFWri07+RH8nWiDOSd8SBBhAzFrinBL0jWvN1m3t2C1Z1QXTBTH/6kyQoJYeZgsdGtr8
Oogg6vmlRcGWwAuouzeqNrZHJtGd7nztLnR+fmFz3YSeSnmCiHpVt+ln79CQk9L4GBe1KXhDenjC
WMlqJFxlZsDtsMU8eZSXtRdyIk6T2Gr3E4mIuF1af5ciMayYibsVhuS8PfglfvRLyT3DKkUDCZ07
79tjJeCujMvDJaH9bFkT43BwEEsL79LmMvLgSZvZVz3P7GsVUhAzS783ofp0yEZn3nMkpYff1Dex
CdN+iJagSNOMMd+bD6nw6bGhDTl6063RAyoPSlZXjEkF0zV4DKSUGlViof2L5l1XVGtYLjPzvyDe
uOIubHuQChNbuDSp3lHqPMqarIXJ8da1rQ5e1r3n7sSstRfHjBb5lUiuso7gljwk0NcvcGS5Yjh4
9FPb96akglqOmHGOwT4sfUyXcWQe73qL7kHdkjsp5chQZkrWEdIk2gh8lCQFkAhSmNlxlJzj3dJW
HHBg8LLG+9arfw1dOgLFMJ0rTMpLgIO/clNi5f1q72EWWEuzfLE6pouOXrKr1XCuHRFuspZVe6id
bWmzaaLnXmzymiGmMnhSrtHeEWFQNucOSRNsHD6emCtNEift2g3Try0fBEri4kWYLGUpncFBlrdk
yhSE5szDxgiHh9nBTBDOpD8BPQJiQJ6kpHGSaHbTkGwfDGIswD7QlVhw+15KFyNzky9Jl9wzx4S9
sBx1aoy3uWX2gDXYnQyjuea7z3lm/xCTT700QlA1Yjm1o4LDa4mqpr+I3/IpS4Hqp8vvqNo0BxT0
CkKZeSg7XkrqpRPj5fK+rp3vWQV7P2DKRSPpIzHMm8J5jMGmrKY42F3e0iTViNDJ6KFROUWco7JA
7rT8NRKK2dtiogAPRW7s0sc1AEagRUGB1Lcok9QjtI+blCyebV9Sy+WJ4yMTyJhrz3NLNrx1DRPu
UNBswJdm4xDggEdCsrh4l+Z2QTOOzjb2afgKYHN5e90cKb7qxCGfGVrqIcWTRGO4JI/ugEa0pemk
aBvhGOvaQWP5Sr9GDl0Yy7jqLZoSdVqestx5CH2tdrTvWY5j76yhf2wLoyQRpocikS/RMqQ5HoLw
MUbatCeXg5MWrR/lF2zLfEOKtNplA5XCHIxHfO3H2pBvEaMHqoJqq4vw1Ebq2xBBvFMdaQ+ZPyOb
eG6XA1jCdkFNqb4m6BlQvFEeIxVB9Z3fWbV5P1TePrfpzpkpbaUZsy19IVoWHHj0LyAEqPNlJpMZ
6SftFT7mwX9KMtTZs7xvILKB/MeZhf3KY5AvcPSvLsfY7BTDBorcDjQUQqW+Fluz0/dN41AJlOqT
SHYKOIQjXCpXZpILlM+SbpglzkI4xoaGvZnrvRBJsB4xQOVoytaDURH10xORBQGFi0zzPQzD66WL
G6qrVk8PcR+9mpjG1qMrMANhsgv6hSSm2QVHvX90SeXYwDeueYXNh64AuU1JfJZWBQeFGd8hdWiQ
4pM5AKviuhLPmN5oZQIT6UmmgL1NuPSDcsf3WvcnlthN6ExHCv6rYCAT1+REWZkeu8SRMqdxyCER
rXEbBQfYX8dSH2oTt9dYMlQe9hHChSOTglfGyfdmg+GLjhQikmhFExt5N2XH3iqIXWNxxvqHhCoy
N4P7pbaIVY2y6dmdvYOVe+897Iy6LZM1yTfOWrCD0/bRtdgWJmlCKwpZW70IukT6WuEcWSPL+Yo2
wlg1vTr2dnalUASATCSaIMgICejd5iZEwCVb8aRrUlTm5MbU2Q36XUjPZrLN8uSKaAiXtOT6ENRI
G3TpItvO3tqIYjHxYeD2BNikGcejZxab0MS1aCXyzQrnaDc0+gZgkd7TskUyM6fBxkAF7bRdz05Y
lWe8rf3Jbe8Th34mEpvDNOcIWCTqzVloQHLM/bftJa4Z8cIpXG4iU5NFevnyclND6Mg03lSjKf0z
+OB6bxvRQ80zOBFQRCwPuox1PxrTmTAr8AtKbxCW0hCdTfNEHNmECcWtzdPle5LgbuFSLVm5fk53
0S6uwAodZqJsmNV5GAixF8UJ8VLFYO7dgRiSiXzvU6sQTXNl5EtokeJ0+epyoxTIqoS1G6kIYM7L
DVzqmBqXmNM2VvaPn11+McfJFT3/cRul9Anr0t+lkf2Iwiy5IhZWD5oAPEOVaGNoi5DqxHySliml
cXNEI+rLsxnwQCWr9iosUhw0/7iRQUXSt4MQLy41YaFO/QNc+7+i638jShAWqoQ/TFH+QnTNtZx/
VZX8LLu+3O932bX/i2U6luUjQbAgxLogn39PTrB+cRlk/dAd/Ka3tlEkmCbpNa7krzB1ouf+myTB
Nn+BwAskPhCMo1xP+v+JJIFg2j/Pt1AlBMHyzFyEE86/AIkTL9FEpUHMynrYB8HQfu0c9wYRNvOO
YgxPPuKewOhx6Y7wygiXOf5f9s5kvVFty9bvkn3OBRZlIxtXQrVkOxwOVx0+R0W9qMunvz9455a3
c59zMvu3IyOBkCwhWGvOMf4RDCMUy2buvur6TCelFodLJalEcwJ6STOlyQ+WUryRJUWIrtb+oj7t
wjOamJRklPH6oP/d5bo816ifERGCjgg428EMUVfMxsdg3I121W5CpbsR8bM6cqIlntNDSztnc9np
rg9pjTTid6WnxIuYwcnos/Rk3rUBrBi1qF+zEh/v0Jb2llK3INJ0FbbEbJNM3DjGV0sysqoi3IMi
CBPPnwBsqj7BWYBYwOtx5VBBNuZOpOyJIXdvY/gx64l6/ZamFgVUP71JFDO5QxbYro2pq6kVRYhQ
U8ieWhb8UCrNPTKMFw/4/yKSmfyXUMTRDWyi8Mb20XY3BPVRe/BHwmSnHm4cwzUUxGBThRGBNi70
TRUrJB26hVjRLlP3yVC3sxeMN1diUzJFuHd8rtJMZZuLnmSX0W1q6urdZURZts8TeGvEqN2lIZHL
lk0JI06Sr45K7mF+6ELZ/QKct55q/MQGkS0ZcThrRfPbHS5AjTGSt5hRmRNT+R2cjA6c/gib0qCD
PT5wnR13oMHZ0Rxfp4z2Ovc734vN7uT0/XA32XyhBdWvHZWn/DCVIxZzJT1TXySqGJercBSxifLq
TUAsW7YGcXNj5pN7GqL7zJ8DdQ0qHgVCAZUdxgRYrxGBJB5AEDxg5IGvBHVL9C3JkatctQNtraC5
0I5jaoUn2wm4QjXRjy40Y4SP3FA4/+MGdkny4e6ydtlu2eTv7i4rfCMGNG0a5+WeQttmTWxZvq7i
lorup9dY9lcsa5bFCezDtgys+09vw4iByq+m9qkUdXa8vovrWzE5qonJpgNxfey63fVll8eWu9RG
gNqqEezo+X++rljuQn1marcsfnh/71sqE57qVJIdBgH+w4YfFpcNl5ehWouy2yzWlK3ydUj623m5
qTUdoOLkMPnpEcHN41maxhmNwDFpjqZrImkOhgeZnReW8PVGQYZytvU0OVtKmTM4MirPnR8bekPb
Ch+rav+ybL48ipdyXNE9nzZdgPu5r5+QGtIn1nVwdSIuwcl151ApL5QJ5CZ0Z80J/Oaz3/QKZnKW
BIy4zeRTLWz0oTml9nAkiWUiulvvN005S1Iwsara3kLVeUa3IM7KfOPStjoba9A1eDxQzT3NyrLd
sl5vdGtv193ZtxmTSIUsRDJ1gm1X9MY5oGoCZoqlJkXrUtP4heRFgi1fsMKBNelAHAPyvmiY8xle
H7PDdiNaKovDvMVY+T8ql+ZYmoh9BPvkVGTSOoV9gV0yTPKtMX/u0xBCSosLMJgh1HU33vpx5RNM
adKMSB31vGy13KhWqr3fFU4Yg01JnklayDl5pm+9jylfZGTA+e4oj5Pd7nXHNU81qnyyIst9RtGu
0cC8k2X/A/pBskK/TvdHpSOc2cmjLBprV5V9tqUXBv0lz+Y5BHARGC7DGSXCnK4cYo/P8gdo48M5
n28GyCU0VSt3Y85b6NUd4npxyjjTH3sTOsRd1APdUfxGQ+WTm4chyg/hKMNzPN90zFmOdRJCKza1
TSoUXJqihF/FDrsIjawVJflFyFe0c+kZ/bHao/+h51pte6lMZ2XU8GHOOMs6zpIDGQxHJhF/PD71
QblSiS3fLpvF85G/LH0vDez5To7d5oB4I9xiROA8NZNIpdvj7kwK/VYaancoGlpxqlNttYho+a6r
UFiQjHwOJiXedwhJzeYrHkm85JlxHgfmL2PW740cTwktiERsEHlx8CuBuSuE+bgcWGSRDiS2A5Sp
HD+9lJSDL1PNhIcZTIWAmbuGUtfb0cD91KljdmncCpja3MbEeEE7mb4S8JUvaZDdVWhBN7kNRi1P
ug7cVo3RJy5SJIMjDV8FhGibB9qtbc6WQJE+RYqEx+bHtzoFo71OxuRxMGOgS0ik8uNSqkTxLY+0
dkEfV3MER0/Mb9kIhrPxvE0/GyuXpfcHr/eXJ8aL+3JZ/2nz5a7O17OlPHi7vLStNzZlPNyPn57w
Ydfvi/ilv8HvCbeI9/7rnSyvt7z8lGU8SP+wWAcIAdcf3sSH7Ss5ixUCGVCKmk2nSom1bLlxZpPp
9W6ix9Xx02PL2pZQ6Z1hhCmVdl0herfyIZjKwL4RM5kFPuEGOiI/OOs71q/vjR/MNM7yO5PHV8D8
3YVQQ9iIXZTu4unZBNo68N+AZLH4ARkJYirXhFgRGzuCKToC7BL4WdjHyTSiOtwY6WaYomJbp+l4
QIr1hL3kYFGSJ3jPMybNWekh6d6mXdx3ltyHcrxvZukq5Tb+ZyW8VQomUIkx0xkjmKtEvIkuo8ds
wVemZIN2Jo84S0zxIUvNM+kQzR5zbG37uaeRTBSjMmUWVh6I7wQZ2lkenIyBujeADruk1Bfozz2I
HdBlsU3O5CarMhX4Gc31sqkfACSjHXwC+DfQ3wSwYOFSBSlSDtgsHIpJ1TZJ6JuHmfKazdQf5KEu
JnpnX4aJDnxey+CaTpHndFF7bjMutZwIkSdZaNxzql2xelAqB65aV7uHnFs6BnjHzNw/JOBkGaLg
8vLL4RBGApJhFKaejlaDTDv88jka0RA+CQ5AddhoJeB2eMqI6uoGrJg7lLhBaRprjMD81BzAbtlf
FL4HworjvQ+oFvJMQNEWru2qD0M+hD59K7qagoW5a4MZhid+RmDut5n61dLgmgZGcWHiis8jq5+t
oPY9yze6Dfl7dDZd9+inWXUoqgQwvwLSQemShwKrOAimGMDaZL2iWQ9OoUpoe8/hyVjMuhvNNjvL
pHqVj3abWt6U4ldRcoikavsMKSDx3MH+jmy1orpWeAn+VljFWEtcDJZOTxlJ7xUGFQMgLzUp+e+L
V7wsUHkuttMTa0tRxm/d9KCNOqzkZN9hgUMtYBprp3maJv9X2KLCo0vt2dgM1Ki1Du4k9nxi4lLJ
YFipJ23q0kvD4QjBiCJL7zJpwF/F3IMqglkcjVytvgHADF3Mek3+2zYqAFh+q56IT+x7+ZZLunq1
mu8rIKDhmDVn6iNn3G7hhaLyDs8VVzdrAKsM4sEFYtqJyj2JqCPHkHzFUhOvwzSOXywKl1WYVJeo
51hy4CjYLtHFZsMB6hTqbYU0JGuPJENoBNAAYMons0KB5vJNkTLp9e43N1RacNsDvKwYHpUv0l1E
jxGhb4XnhEo9slbFk5x0PFiI56S358xUdxea/HWdraYH37TSfjRi8mExsO27ShX7ttf3IVq1IwSA
tSlt0odBGbhgM/WG2HotvwUMPKzMbl9LE4i2YxjbLIjbfStouSK3FCgp1NQgVliFpuKPj67ZfLNE
9DZYVEIGcD9YTXSxS9ubUlAkVBpOK2ZEt046NGsti/iycTSptSjut6EWj3FSN15XpO4mqMpkV6wS
i+BYd5LUVfV+Z1LoXRMDMdvS4TrEya2lJXSlwtBZR+qcQCKV9QDdgclRzM8yeKb8oh76enjusXBu
nJ6mY2Q7Z3ikL04jb0205BuKvqGn9Y2+twZXeRugc20l1Tp/inUvG3nfcQGZyCyzaJPBf8riUN3i
hn80U5jrekiVTi9CZa0T9LNtx3EziljZAXbA0aoCBIocBIDSry/zEAcvEzz4NAUAkzarvKmtY2TR
/g0CbCbqOHltoVwmkzhQTvsJYa9aA26t6YN734IUmbfdpkhtjkdqrGv8JapnaaihJVFbCiN5OdjJ
enhzAokeTUEJT19kjfcM8f1McSSwjRxfvTgW5FwfHPW37ts+yP+s8saANgC5HfzvbXyrdU3KJJyP
Vtd2klrwdoQv7Cl8GzFglrWIip+BeY6b745ADm8MyDZlNLwyY8We2mkxMljOVU6Yw7idcn8/zRG/
hp9zBIvuUtkovvAwesAB2WutiotGqQ/uendoXNpVfdKD4rNf4KiYa4r+pBbMZ7x6bmY2ZfxMjiP6
Tx9QG+OnKSgTxt9GuFGMBqQmmjK49WJjVg5+a8X4GdCFnnz/a82HvgruMkv6J6AczgqfwO+QEgb4
eEqSIiYfL7SOnKlQTrgvoqoOVRoyTYcepStVfBy1DRNkoDxp+VJJLkpG0/wuAIyuMz7oFedV3Qvn
6Wio95dQCTtOOWhV7IaZRQYktutpeanZD1/jCugKmnlI3FclsN496R7rHD2MHZtfAvDCIhEePdhq
hwALSBft5HakcJvVwO41iVs3tc/CyW7VyLnHknUJ1Pugby+qN6TweBTa40HVnGTK6UQ1XgI9fexN
vgYLcYo74OpLg0f6LtZOWj0uT3lfMPMsyZhmtFnkXgH5MEioSWpwIXtIOptR0vXO2madE5sUazWs
J2BH6OO91ugBXZXRybcJz1VrF/1hjmSOlmJr3dUI2lsFKX0VOzbOLa3Y3hVOjuOytJBeqV8Syc9P
CUNsJbL+mcpg30epgY7H/GHhWLs3lF+gR/aQKN37oSRBeGI2ZAELFKW2L8zuuYoZWDigUfSAkT8c
CtlyeCkJBLMsDBgiT+u8AYMHP42PHcqfXmXeVES/+tJ4sRrqJpxEhnVc+MkGjgDsC/+U5tS10kDn
S1TIQHQAxHBhlLBhOO0WZv62KAVyq43WeRy+2JH5JiQxV2KgsKUL+RBKijbBtwI+azgVySYx0Cq1
lvMMJUiDA6fsfX26zXO+15AI+YBpA6TY4bWR9JgQa8b7uqGMMNxHoJK0QP6w5ORV8Y5YYfaq7EdV
vjalknhmQ+/W7yCj0MjtnDg61GE3eVkCP6g0RuRffhWhzclfJTUaqSZQQeWrYhbxPmoKRGRjtcNl
SYoFoGaHHvl6GXLpCWlIRsUFWouZnabz3HcyXRSyrnO0y2CHh2ore/OC/xb0QKlgazGRWlhWuXWD
aOsmPucPtVq7eRJtyPV+ygmvow/BFGhQ57Siwr0dEaXWqUkMnZ1gMAAabPQA8srKnXZD57teXfl4
4cFl979N0VTbIYN3RFvQIMsOjzmU8qcWzQedX+OrbNXHMYRH7YRM4eP2oqW5OAXiaAq1P7wmBFqs
XKr/66iiOWw4J33o5WnQTZoCRvns2lxUUfH/Ih7qV6Bz2qQ97K7IccfdXyPrgzmVb1P/JneN/nbM
KHUorr+2coPZZ+hEB8M5GOSh7Z2AGGzfiacVA97mjHqonlQvimLNS8GRgTAwbpqyJxyldMiLLibr
hGfx216o+SuExGBKBVDG+A4PCjKmzB2QVc5TdtSmyNcMZJwpeta68Rlf+3vdNoLbXmAzLQiKR6Px
NWqN33pG33eIApMT2zjQHYxo0sZqfWZclyfa95BBU+sPUPVt8hdj0Dkw2dx+u4qQBlxAgqEvTpxj
BNjfx1gcjvGw61v7CTwgo2sdZRFtccbT4qylKF5pKh5zZOEbnEzRwdHERVWCbzIvYUdNTkWTDWOT
bWUvijl+bTpc7dZQqtg6qxeK4RYSOdJX8E7rP1oqMx6CjOjQCP0RGs6pmkbX0yoaO6Z6m4JFIVxB
ctVtT27cclFUAuASBSLHjv6PUjGwNnNjI4ryrNPNaWOEGsHkeuNA9Gefj6hrZylwV951enhPXm/m
OTF8OTk0D2pwtjTZHbGgkyuORiLTNT59XTHXtgshO8hcJi+Dw2cC3p5S6VPt1xut6eevghmOb1o3
dk0lsC/iWysDlzGhpU4C8w4Cy8nMmgs5pVA9x/bC52SsbP9WD4054cd5GmFD0EWsHwFa3ZOI+FiK
lhFv45LNoyT3qdYifCpGc4MMkq7vKnxNEW0R3UB4TxKXuxyMBqUNUP79fRT7zp68hIsK/P2EH9ry
VkAY4mPt7MZE36qilofW1vst6ZmIJivzUGpdfNO28iath2Ezny2KggDyQAAxranyh9u+Q9MeEKIK
JiHcFAAhB6kORK3R1TJw9m1cRf9ZEB53YhK0MnyK/0XFKHky83VWHCosg2sy5U94qjGy+MUcGeY+
dtSun6ywKY6DcKZ1y+WH0vpPkX5t0VxTkg+cXeMk95FeRJuxsp1NxsXBK4JfWdH25zJo8YPTdI6L
AQk2qikH6C4RF2m06TVJUsYgM4LToJ1lXBQtIgqoJlLCQlVDnXzDrMdCBRF5APbxeVluAzw13/s1
aCeCyyFBdMkamW3H0OUWrBliY/RkHMl4/of+AbLoXeXUztofFbChrvJgoxvyLAwnHsjHnM4xQlJG
R82hjzPSxMaTg/5oBUoh49KKyDm17JVSGy22BSCCuNdMhvmUSANnsndMKw9GQyNc7dJ9JG2PMzmd
PQkrWLUZbhgT8YztVMFG4RzccS3E843AsXQBX7d58wDgUD/WIZOejLAB/DgVbKqINgU4Oy+wFVRz
LSzF+IEAbTSvZXM/2BFg0Q7GbN1a1OI0VEO81852pFf7XN5b+9i1NVxrfIdbUzoggzmgNFHgiZIl
Ilhz3NiRkc0aRi6BRYwrwyQwxQWG0XK1LNMU65Jm/rJVPToVffAC8t+BbcLFzoiBoJivTZpz/iCS
gSSraRXZ9tsYFODX0pZxsN3v22q8cak3r4OapJQRfAhpsi4tbZupjUAaOvX7brAeKh/GP51cXEWN
qm9NTv0QRl6CYGCoIp3HwK8I0bQl1RpXITigZfKsSsgvbVHughppoDYdGL/RPFLxrk/lq6BkrdWP
FarxFYrd/DJFJEAbDT60kNlspXyvKFJo6iDOtVaWG2YkCAcgp5X2vZKCV6f6fmzkAHa4HH3KEMYv
RN6PY42uOguHhHYSInJd9G95UWfA6+PHqbwJ4ia4VKAn76IUiu/E2Hwjq0eJ6ofrCYUcW0m3jVFu
zVTl+jFIbZVkMZlak+rvuj57EIHfblAv5Mi75FMtqAFPA1qZZPrJVHAydVJ9aBoVY/ol5Bujxh1z
nb8TPUPoRqUGMQxIK13ri1HGv5PBuO2y7qFSentjW7Q8tKaYPH6ViD6DbiPean+A3FpaCnVVJqST
sKq1MUYPKTOzg2ZAfJz0o7Qh2zv6pVL9eEf/r2Akz1w1eqRolG1pTj5SFUX/ZjT3zfwjpR7pjcwX
1zI1jn0TRCfYNsn3qQP1O/ZGtNJwLsBH8N1thMs3bhVoPqEBMGbaE77erhqFnAe34cjEl63tVLvH
HmI89kTOcITWzMrC6fcEcGfTKKAfSrI4yx9+QM4ZrhkHBWwbDD9BIw870peOlVM++wMgD5kD6gyF
S/3Kd39nLX4KUPSvk0i1PZdNyfiGBDC6LLccFs0mwyuCZEwigciCEN07V0dnVKCkuADhy+/w9c4w
PB9EpwJT9GssoIVGKTr5oqrGQ58OHF41sQETiR2lTqZvDKdhBT7RJguVkIPvmkFMxlBWp7ByNUZs
TBUDVGsrX5UbrHLxeUQwa2sDM50+vy04RPhdu5hP+wCYvUifKwHiNyw0seZiWxNaQdWWGgvxwtJF
89IWyIUy/xjY40FUNkNr0ksD4yfkkIcqbW9TAD2rPBnepIP+Rhuh9ltibcdNfaE86SlBne6V7GtX
f4+xI51KIV6zRm6Kgd6rFrXhCgeseiCEnDFm/NW26DaabYeMNz+0HZJOPm4m5T1pkRgtTJNJWwTl
I6AKtmrSrp67or+mbkKjbpg3OvBuUdY1lRd5p7s0nkNDGb2w6nlrnLELp3NuXJFrezPm3weV/DMJ
oIRoVfqzSWiBh/grPdw4NBlbVFawM8XK5uS5GhSELSknNE9pFOqSAQlRU55tAR5dVGusDnnF+FDr
nV2BZpofEIFFaKFBdUQHJSSKOUJulqQRh0Y5fhubmhAN7MDbsXIOTVTGR6OLPbj39KByp9yFWIrx
0SBq6aQWnQ3lUscdXZUquzViAuQkxcPKTvKdTen4CNaMw1E85T6Ez0Ga9B8AyEQMX82U9niLoqhR
+jtUhPaeXwxVgyaBYxVzzeyratP2hPnWmbItY40gDMKzd7nm3jWp+oLYvFtrYb5FEOqehfUtjVyw
//U8PYqdAflt63F+2mWqfGNmdZkQc0+Kcwt6/2YYC5+yoPLaING6dFQKdiMmNzyQ9UWxwmA9uHG5
GU2r2+ahCl5e3nTyZzQiZjH7g15z3YQIsra7VudyYvyIrBamd/5VpHd9C0S1AteyKfyg2RSKbW8U
aZDVao5yrVBlUJR7Bxw7YXCrSoOYSOCoRxGIurl651At3UlsLxxQPYP6VFwiw3oAsLozSWzbVaRH
eEU32esySqG2htQGhjMK4HrdtWbuiUL7Ip3xZMYQQIrB7g5ROlx04hq8AoQpBNycVOuCanTHEB1Y
uIjklynR3+hNQWI46Pk4bLMKQ7WWRFShe3IQIvV7FbrBPefm33boU0RxafTjp8AExERpU+FNgXd3
F2X5OScXLmkCeYble6x9BQDllFR7XXR3dP7xR8cQ3eJYY9TgWxRyUgrVXZnwW5QuTqfuKSz50KYm
4QNGC7XpGnKyyiZ8ZCQiPJ2DGlUwbN00OgCbBMmjvPoECvq10T1jAtopatffRbUBb9oCgTSqpDFA
sImQRNvtLnfC6dgrMI1pD7Q7ruKUP+vhzeZIoCGxb1Sw1H1Zo3cw0mBt6WdT9Eilx/wbxlJ5hEQu
j20dyaOZ9TQer/eXpWpefX1seYoTKHBkl+cs95elT9tEdLFnaaTKT4E9SDyR0xrdWrpFiP31w27e
X/Vvd+mkRGupI/Tv942W1+FqSBP6+uLvz7RjeWryPmaUBq879P09iX8BA975X7y+v/f9yEY7Exzu
Yh2d/+NldYV3gDlTtPu85+X++4bLf1I75lvY+91m2XVI6Yk9/Pkq15daPrjlbpiBmbalP66Xu9dP
FG6DJH5GO0WV8s0nhI1uI7VKXJGvqV4pXqhaeIqAM1G8mzWGqcLMpZuTQXWdmSTBk42uaeRzMSlm
zPzlxhKWStaa7h5igVdGNcgIQOTIiK39lnKGi0FcGVrwgyl/gKI0xvDHAH8TWyOnedzNvUv7nqQr
knIh1o6YISwpv7l4MkeBnsUEetZBVpMqAhMoWGab3KjkO66y0U4Q79kzW/usyREXRvxjbmFUc4JB
3BaXQkxvSS1RiZfmudeNnYuWhEyulW3izVVuRDZwvseEiigpIKGYMCKQiu6qz/w7VXBCjW0UAsLE
tO730JsnSNv8YOXk3s5p6fSKcD7mJgZ491iVYbaJhNGsI2vX0otfSQiJA4h0CCpw3YiUOfVN9n2q
+HhzWlyigLZKBDgVw/pbI3VC4BPaNTYH7Uqkw4EL214pCM5pQm0VYqQV1PLGXnlGp6OsA304I81Z
C2q2SOvVGYFS7QpofTgxxNasxxdkOcwcGmIVycJzlXhrDLW/ifqKlrlRPGap9ZN4m8HryvFnb6ML
xurFiVvkHbwaroFa25DfPD2Hgf6QQ+inV59QBOyKxMufWpUqKMp9zJwzsAxJK8CMPbGk/kZqWCSc
igZ6HE3YR11nV6pk1mnJyffJJqhGKgOGkOm6bTibdinTjdbWNOTcBjF4Svtc9jjMbCN56H3GFRa2
CZo9L1OqEwSX2bSjqu+jF7Tp95GL2kZB4rFtJKC3yOrPdqV7kWF+LSlxlkMVbHWbrjxIqhtOY1hm
ES+YjaIAUyN43Srdozr5XwqSWOmREcU21NZjL/L1gH91LZW03DbjlrW0mdyKyOc2v20m97GeiqOZ
NG/ZEN1NI11LI2xf1KGFTqKlZLk2tr1dNE9WgZvgg/rwbxz7MzLpLwgH2kVIaAUwAsFQCV3fX/36
IUrmNGopTgFSxwDcKe7RTugsRFp6l6qoOyLDfzCRUm+UTGKnxZK2dQKqwnietLUiDnWl7+ihaLNS
uT1pmeJ+MYZxNYR2dptwIOR2/ZVTQfBv3rj2mT0xv3ELcAatVVNY1P3/+sZxdleQDgquOL2THBQL
G4KknIcNjc5ZGzeUBmPspVEa3ppxGB1HgTb4X394M0/384dH/cMS2ErpoTHK++t7iCAoW0OYRQfE
GuNtkeqHRIvJtW87UrUnW9nnaU/ePbMDpWTI0KpH63YKZfFvoCPiEwaXZryFVJTEKAJU4I19JuUk
+TgaVWITFI/nGctBZRzahva8ykmwr+PnbgryXZ5aD5oTlBcngTsYUWzpCuNQ+LVywaRWnhnQg9Nx
+kuAYIbrVcoVXQv7jRFwmkYRql18Ozj5holfrwcqp9Q6tD364ZVCT1qmPqEGEGEtp+v2BOXtEje3
z8sNnmcbCdP0bzgwf3PsztxfA46T5qiObc9fzwfYSqs2Tth0APAtDfJSXxf5JnaTcaMF9rYwEfIb
UwXmumdu2U17Uy8O2UAeTJxODNuHs0Tev8/U3thrZtYdfIP40C7APEFCVreDvKTvW73/2hJjvl0O
nP8vj/438mh+Jxy6/+cjFO4P2NtMnfvP//i/aDlz+Rcg9ftT/hBGa6r7D3UG3fBjM1Q4N+C7/hBG
02X6B0E7lmrawAeBmHEw/Jc+2kYf7UCqVuETzXrqD/po7R9CB1lC6Z6KEgij/408mpLXpx+i6jqm
zdnAcYgu1Azj89mUKk5dk+fbnx2RQm+fva7LzTBbX7VIn476RD1EFgHV9lnrsxDjfRWX6/vSrASK
pvQJP/AsSE2oGoyz9RYxXXdclrjSZEQq/zGi/XP8u4zsYHAyVpxv7OtIWCkTilh6eFCHmMjGfHwg
tpmBpTu7L1WpBdUzsUpnPWz8bUzh4Xi9oZDA3H65TwA6i52RPUEntN9Hr8s48H38aC0DarOE9Rxo
CmM0l3ix5UYvmwEF4VBx/7oIx+BHhP9qE9SS4LFlddcBgnnfMkbZN63TJB5nECbxbHoMonf5xJwx
LffkXxD3QKtttTz2vhpDxKlGRqZue8JRjuYIpr6xuuJ4vZumSKYoIIfxEYZCQuDKUUKuVdfLYtBP
2MKWxeUGg3ZzdIbSwOpN74jhGeK7fJ5oXG80SvNYhzWH8WMyf/LmNMsqs8L2Wm2A/F9YOcKNGO2a
A7CIeWVAB2G/PLxscN2qr/RHsxfKZiLZYTuW5f04cmAI0NfHZUn7cylqBbXKT6vVaPC1jRCoKZVB
e/Cdtj4mTcGHtGy43Ne7+YP8sOq69w/7lGL+aMeGImY6Eo/y6dWL99Xzm1ve0rKP91daFq/vc3li
Rlb9yLGWKIlOaJyjvS/RidePwkyZ4C+Ly+rlppzSV8dQ/c31oWUpm3ewLJmIyPdyJmnMD10fvz7B
rDWYhKjaFQ05oXT45Oug4vZ9eXn4emPPx8r7+uXBv73/YVfLYoQ1cEsx8uH6lGXpfT+fd/Hhdf/b
Yuz+FFmfHz6/woc9pRYwDdJ+yeZY/pl/8Ur/s1e+vukP//eHfV/XL0vLzYfVHxaXVSRVUItNxdZG
m7nWl3TB+fi/HuP/9LH338Xn1RFTZ6TDnEauuyAP7I9f1Ig/mLnxX1+hqPNK3SjTxNdMY9rChudv
r8+5bv1pt8sKa/oSzqRmZCDYN+d4imWJFlHx4e6nx3LDJ5LXmp/y3xaXTZdVy9Jys+x32eX1rols
gDr9vI9s2d2yaPYNe/7Xr75suNwsL2Ma4YPSAq9dHtKT0uqel8UuDjuVLIKJonZv796pDDOfYQSl
hJq2Tcvj8uBy4xByCiRrWWX9SXEgOx2VhD2V6IPLmDDzRom70/KECRMpoKuZ9aCaQZbfftiNbiFF
BPlLCzgJkAEtq9AjEBZ4qqqIDkeUm96YahdXQYSAruY7zfcXnM3Ms7RqBbZSXw9V+z2ZuwdVQ+ux
S3+OPRaUPMS9rFDpHgvM4L1Dr4iwMZBvTOdJoW9BJdoQUSaoOBQ/JwRDGmDHqkRLdn2X7//GaCDf
HKMq3Cx4hG4+j9OD5lq6lJbmm797rP5z7fvT5mcs2/3Tu5TomDN+2vX/YDfMgVr0vs5+2bO7XGyX
V3pfXB5ddgMuhnrQ8gL/9J1kagR1YQTe/eHd1PhTC328L5YrmWqa2ZEcgYxvlKVm/s+uj33e5rr6
us31sQLFB0W5v+7i0271jto0OkVe67qL/93LLO/2+irX3SyPuXHykiWznhyzFvJyLl1EmNfvS8tj
y12u4HdarI7bZYvlcRLa6Rx8WFxWxct1dXnOpz0ud7PlCrmsft9yeRI6hT9e+3399f77Pmk9eKMC
yWXSGloquXLDnMU8aeprOCjZKZyI8u2RbWgzpmJo+2FXq71YCUak20SrPWgiqjf5oiWLHqAYUYPf
k470R2dEWcf1udlYoY0lGpzaDi7NuXbdfA+UYecS2AsAzUGcFyQou45J/Yo2ECJIkR3QWev4tfRw
bdj3o8R8EkCToSdd/ohhVSPG7AizFzeOFUx35Nbu6mJwjkmVEnkXlQ8q0rhdmNfPaaT8QNBHTV9r
3Q0K1pugVx1Um9M6MJ9qV7o7NyJf04TRbSbI21vg/CnGD8p13cpqxk1dhjhGcp8hsbUXtUL9zqdE
BdUqKwAudQM8PWkb+yIp73wl+p1IZBDMOBBDW8hyAcLTP3dnNF/yBtGoBFqUyFPEiNzD80YunPqU
iWS4yaKCUK2a6WzZ0FK0v3Z9Hh9MZEt0d9bIRF1UnsqwMRokYB3WcEsjNsIK0mT11kms+2GbYzhX
VOh0pFmdo356ztPozW4mIL/9i1p/bYPirkRkBKOXCOcMlc18njPD3VQJ+JAjbvcEcLxnOoCQWj82
V7Dy1vYXw4IdZ7UcvXqlr6ni0W938te8BwdBbIDCadHHhQzxShc/084Vx8wPu2+pbZOvHo73WWOd
Cdp8McFXeq3jU/j9EmTBMdaLEwqJ30WmSQwIGH+o+bR8FxCPNXpPqzQEK+kTAQqInbXJWF0k0Xt9
w0m1VIXcGjXabgJFNoQZtGu7dH/EGtwqvdad8ygyz7VKIr5dHPGhrb904Re/gj+J56JdlwaYl6LA
/O+TyR6g9gVplkrG/iZq4Dbi34JPdRh654V+SHzbtcX0pX12vlIk63boDPqVWSu/lJCYPllsSXZ/
zN0p3xFbSVx5iMZjEncCcEMut4FJ+ujg0pJtzMFYQ9mmDBJOK9KCJW7PniqSIbahTOsDOdg4GmD6
eThybC8siUKPCBL3/WDTm1m5p+/1QnHkN/bGwRNl06K8v+1UKp3jWJu3BGpTVO0S178pRGOdnMBf
j/T3QOD/JInDByiXbonfLaCMqu26aXE21MVvWf4/9s6suVEtytK/iAo4wAFeJdAsS7bTznS+EM7p
MM/zr+8P3b73VnV0RUW/9wshYdmWLYZ99l7rW9bd7kNjV1UcDkHUqDawcFvsvfReJwyIbHysTLsR
2pJxBqs0rzygKDFKdOZ//ONY2VgyN+hkM5MeFuOlWtCSWYbk54RAiBPwVcv0LDvZBG28cKsU/enx
HWRHRPTs5ysYuHsRKiTQNroSYzmvPcic8wNEBKnwFjrbJHnuqfYxiGXuWdIo8kP0gKne53fMyKe6
nI2zQIu+5e9RNJGMn5PdZOCXmQLZaq7uUyEBfnrzockYgVWuuZ2mrH+uOKtQ+eRYbiFZbG0jzu8z
Xbx1zEjq5ey+LePAPRwAwbbqietzAP5BjrK+iH6qL3XSvTZm5B6W5ZQvcWJt5qaat0ZpsyCjhK6x
JqF6OuVRZO8nJoMTeXl8SNYMtdN+Q0Vf7BCUrXYCiJHEhaBlMbadatqgcrvdkgyfKO7bDcpAtWk5
8bel1pRQfjZ5J5rA1sJ9b6tpx+S94Hsr4GR4Yu3OtC5IhRBAzCSCErKOwIrrKaIVzaVHLps1VQQl
c6DUgAGr3hnuOeVoPNo0int78GebS4LdVPE26rOvpT5vzXEFA/LOfNNqr/WI7k4OXY1VE7DcUhgM
ngwwYt2Qb23QFhUf7kYMEbPv8HdRRteYnphMptewqO9tWNnEjnjnTMMEXRla7VOkaZsJiVApNA6K
sMRHoGXRvjPN18E0VgSVdyQdpkDWNSGtTdocRL22H9JVexZl6a7L7ZXvZ0Vb6eATCUW/A3axVzjF
6np6QojzjbgL9HLM0Tc5UM+yXD78uRAvtVO9c/YxRG8QtY0eMImMZ50X7kq8nT6sR0ItF0VId72f
mlYwY0McjbL3LeY0BQj2iQ9nooECxhdXA4mY8fI6gXjynQEnAObh45B0DiN+eUmV8cXoKctQ0l10
+7uXhcW+EtEBKQiq7TDDB9rkoClz9JpNqrZaAWYWFMkeMZj9itRyGFxx7m+yrrXzyAnGmWbu6ySe
Ny66iXrNOmlz7yxmnHoQnF1ymZ+HhfjruOKcHMMWDE2tCSBEd7fvnuophVjqcOwxAnE3Crd92n1t
qKLQWYPB4HLXdUCBkOtsZ/x6Xud5u3J1d9uSeQojWfS6DbN6Kuljoyd+L+b2nqJ6mxMreUZt6HO1
AytD1/gM7Sr0OfH8XjlEGdYu3dI4uZrLvlww9fd4pFB0WWjMw/dFziXqRu99FvoSWFmdInCAMDSH
n01vn4F8Fv6YYu4tUvk7b7BuONMM5AnXCVpm1JWqEq/FhIklDeOGJJMz5j9yu2rGZN3kGbsugmQK
F61GiCc+ahfdhgcgceO47Goq3T3MjkbQVVF+0FHLiWulIsKeQi6IfJuGeQf47K1YyE/v3OKQKT5h
p81w83vLpXatjtV6+6XoMUr2Jmozz4xIHCqRiswor2oDpmTrFgBmRxUQcXNrXnSMvk84rndOQkRi
ybnBcGTEwiE7vwN938eBCq3Jj2V4N50MqRu6YA5oMptTNCsNzYkxjecDilsolWiXQnLTTkuiPTm9
9cMaQKsaizoBZ16PDGJLQBHullk+lY2W7YHhbko5X/ASpAzMhicoVyyWKq586OmNqhuDwm2Aqbnx
r8oAqTdbFAptnK25tBYWl7JCO6R5GE+Gag8Q+YtLg6jnenxi5LiLWmO8Fgl699AWfWCNxVPPwDZQ
ZiW2zOhfkYm/1bVs/K7r7p5ZM1UcEP10oroxnHkXjX4mvn2SpEVIosxAAFWtD12aYN/XPjUuvIiP
zXzGUwtkKFeXWAw/KpJRLT1BGo7TBDqwc2qGsL4YaG2tKRs4RjtkV9GvdHqXY3qaxfQHsvlMqq6G
z1UZxxZXxda0YMwmuA2CXLbNdvpjzlxA4NWgYHOsN9eLnC3o5acQTM42cjVjU5PKC+2JcWJP/u02
xgF4rCmh9aa8kIlWBAyb20M5bDMHtxTKx2MfgerusZjzGwEyN0wOjaz1LaLnjzUqrqW0TIDrLgwt
L7zKInlxreEnQH4OAHCCIEN9mKSEvfQaIcdef64juUaHrWruQwEG54i/w1cY8+zROHfeUlDPA7BO
Jqg9qYYuvjL3LB/IJvg+opS+tcZ66cyKdC8nInr64WdB4rxi4M5/PPQX5X5hxVaxrNuXbbXHuoLU
0ctfJjK0fa2orsrUX8SY97ixile7738pYEBbHcEWGNtvWeJVpApH4qJZhGDHoj9EEMuXeuLSHCXR
GUnpU0obegLX7VrGtyZmWMLFUAZJWl24D1Ju4TmKXIasfYlcjQk/suKoYkLbWvsa+6Vht+T31SSU
K/370M3YDIadMpmqGmb5wng33gNPC33cZIc+W2ZfF8ikoG04mDATaB2DuCWyuWeKm3FkaviLneRa
JcOTHf8ipempgUf/1SyQq8WnSqPenlJ63Uvye16YxHZDQ3Hk2VHg2gvHKH4ozbHomDBnpUTTNqMb
RlssST1MC4OTj4mQFuOXmp4BN8IuDcWTVvEzSui9GxWCdk4IeoZHGgbEq9NpGJGO93p6jrse52Kz
BKOar2GDH6xQ2deoX9S+aECY9ax/BP0KcF1ncgTTLacX1YHR23420u6AAexjSP/skUXqCrVwEY5/
BLIPxxsMTI/DH6neaMengJXmP2M+me82WjQQc9VaWE4m6mZnIZ2i7a/SR0kM5dsKzxrqwaobFob5
utq72hW72g9vbtMrnaNdbJvWyZjaa5tiXm4WdVR0hQ/06D/tkuTBsVv1ZYjvgJXtEbz/rtxq9rMw
iHTQGSKFlWpJmjYe0nUM7Eci9n410Fx29TSdXci5cS2Y3UtuCpXj/ZQaPtpkdZN7V9tp91YjuWNi
esNZ/kxixXspwsNouG9WC7R7YJG8MZ0Z1W7Np9q/Gch0fejSFYK79GlYvQvJhH4YW7jbQFgS5Xtp
ic+oHC8aPNe5HLLtDIW9ghT9VGoZRtjOiLDPW2LfeHxkmvHcdClSy8QO7xWe23sdni3NW0kh6y7y
T1CpZym++HUfZEEoLuVIEuA/36VEGMH6Qw1frfseXwBE8NktRCvX3eCbAFba+rXNSDccjXEPlQxt
VoGbbFxQdY8ySXgj6k2rBqVhMASWWoOaGpBcYdc4YxPYxLQIngZjUs/dupmz8Bn2rlvk5RlKrn1/
bGhHLttkXqhEAdz/ta+Qc71fyAjc6v/s6xcYg8KKxb52MRq7dnjDrBHeiEjzKqe+c1IILvkPZ40Q
9yVnQ2u2OrizM28eT9suMu9J48S3sSctZn3Fv/tbaX2NKX9Pj13MwcU9qybcR2Nb4nj7+7WmCMWx
VXhIHy/5T18wEcNSvvy7xwYGCsemLI6PX/z4QhiNG6oxqOtU+/5j1+OLcaoXwJHn18cuO6/iJ8fR
fJSsyTO9wtJJ53tnGPHzWE9/prgOj+NqTQFkcZkm27o/NhiJevxh0t79uy+bh2Iftma2TRF7aqRZ
h+bF1PpTaqf2PV43jxf3sWScg21sjuDtFJha+VAzJdHdrnKcx/MGezd5qJmFOXX9esTsmsoIig3x
jKtSBOFMPXLu9NbdI+PnZsdntT4xWd78tWFp9dEnyOiIreUnZGQ+k8pmcnP453UTKNpDtgBzfvwg
BwcCsNf4jsG9f6oAeP91RKGoQGeJktLL8vZWUn09W5qrnvHxkb2gpvPjZY+NrEtUw25RHR5PH681
3KKDRjzqweO7HvsEsRq+VpJz1E+wc3Xl3bPC9O4q5Q2bZv8dmb13f+wXTj7cJBbIMHF1/o71ZWE/
HytHRNfHK1gF3vXYIEZq4fgrCYU7aMqT97oqnXtVRHVADMDis8Zy7o8vGF3SHvUKxeTj6eMLKtWt
JzKOQFSk4Jo7L+p2bY5zeIhnKrfBvvz72qiuHZKVWmefiTrZ4btDsK6FaP8L+wFXTYkRDGE5OICb
CN+k+9bWdfzcrxura7sjPaViQ5Kt/pf85P+rCP4HFQGQtVWJ89/LCK4Q1kpIzf8HYW39pr8Ja+gI
PIKPHSEpQpni/41Xs/8D9LIg94Vk6r/1A5b+H9IwyIETDj6ANfPtX76aRFpAUe7wAt2F1WL9vwgI
BOql/6ooQojgCAMxkY0UyzExl/9XSUtjSC73tYpOouu3rqVwmBTd/pGWnkWiO81pZu/tNNw/nj02
MjKCRteTgw4d+jgYv2iakc++btxybhfEfDzU8Qxs9W55SuOcBg4dr7jLJHFg5fdOp+bxVNFcDGzl
kZn/liS1KARWV51xTzxg+5tXl2ED+YhvTy74Gnw1wZqXvXEL85qWllT1RS8AVzdjtS2QigezwZra
7ZfXYTYw6i/LuWc4BXVVekcY0pipGFbAy/ABlNVrK8X2cQFCoxFTekvTQI7OafV5ftWnU1HP4xba
w6VM+eYi/EE0svSJsoVIieY7Jry1xSAkl5qKAnoAA8i58IHRyY3ZT0DvaXduwrAagkmj09IpzzzQ
AoALuRlrqC9uDWFRi6kvdEiZLV2lzEvRQqppb4jwNqno04AAtGERUNC+03+bgmQHUlmgB4mghcsd
tBJTKVI7DZAnS/HSqlWQrZauanjDVARKLrSbwBXzri/PlQk2LlHJH5k4LykIqmMHCSEeLCJgTAcK
m7pTWR07I8G0JquTSgFcWaA1DEHH012C1l2im8LDFge6U64QAqKTwML6ch7D6xiiioyECgOMm3dH
cwwE/GSKcxmDJYERPzYw8Qwp79hZ+H+kYfplKajEYmMcTgifT3n5khj98tmK3VSPvycvDo95qCNA
Z+U7zk3mtxkg/azMXu2ROD8XVUFZkGpKFxTxu2JZj/SLxYMTdug3k3CXdw1oUo0Q1khjCTw9U4pF
h6yi3Esd64uXN2hgOu1oDe51jbglJdg5O3VpnBUI0GHJ8ddAb/JHg4+XqJh7PPA20R/j9tyDxOfA
IY7v4DSt3Hm9g0EuHeChWE7hqwo78aKK+Yi9Mw7SxnheFvJsShjxX1zNCYqZIBxRg4utM53BYwe+
VRf8M1PCzTE0fEw9ESomEqNttnoYDFkE4xqI1w4+wkpWAlpW7od6ik5FiyMhe56jzOMd6PNtwQW6
jTT7DT8E717YJz1ZEfCmrvwB258maC+aZvMiVWLyodFa6jjPiFPgP27b80tFTnLvWr8yIOnfo/bY
1va5t/KTNbu0mob0YhkLJgH3i1qKD6PoDZ9esHWI4hBIYvmiqjnelSxtPbPQge9xNyW7DAvZvEcW
me9s7Jl7YpI9d+TTizRyGfQBzErEnEWbxc7ARzvEQITjrHoqCQXoamiH3dxqexZEQ7NnSXM3J7kT
ttyRCIBGHocJ4trVLikifd+BLuD+jelwjTCvdExvMsWjjZy2on099EybBYk/NpTaqzDiGzyYMrC2
cWyOT/n81rXasrcrhgXkm4lcU68mL78mboJ02/1wAPwSI1/7huZcypyajaioNUh3OFfC/qHjFmYE
VO1ly2d8iSt6sDGPN66teyxv3uIRUEGfNtFO5e1zyMqvk0ykFMpHsBTdVi+GYpv1tGPIcObYsO+I
CZfb0LbftCH6SrIAZDarnIOlrctjE7q7dfUIAOAH1IGNASttBz4tEGqZA0VA7Ubz9E+FbQZDIRkc
tL+Qgwf4+/5E8G978urDdA6fBJN7IPdrXyhF8tVMjtxW8xL5QgdMF8Ic2dYNyUotaYh9UW8tC8Nm
V7kN/YsRqE18sBeE4VZmnJdF3kygs/tSVlWQ9u0PK8eMzwL9d1xb30BHN0dRgP/DQnszZkDc0bTU
fiT0am+OzWqxI5GFS5s/x/IY0c4gXXv+nK0Z21a1HMLBaQ96Xg70DKKrSZ4aPg6TOxFsthgrTl2M
3c5N85No4MRksbiDhW7M8JBQhO7pYNMRmNFWV2p+QufdLe/OhPQ9bHWwhIv7a5zhXtBJauFNXqKx
vtcOY7OkzH7VQ/wzKdzkHA5Rvyk1ojKi+avTpW5AXgKgBqI2mrkLcXwvn028BlQ1qLVaA/BNhSll
7bMQWhpn4yHVxz/zVJaBkVrXsfXmHYx7n15MvR2KRQuKqamP3Fqedeu1ZlLwyxlJT4B97MDJHGPP
BszDXdOCkbBlaPm78/LhuUiGFyzfxFJ5SKIpZqEOo7e3mOjGzQXd8hVywkkvJ39Cj99MOXCX0DgZ
Um27KiPqIVSe7xhQQLyK/1I3DD9z+yvzOvWqR8WhbFuuKvnT7EHQ0ZfZwCClv5stgxkmLTJmdBh7
fUWoNrM774fhLvBTgG8qF6DHTLC8Xubpk4iAvcd1euhwJu2cNbJvUi2nX01GYll/12YoqWYm5Nbz
iH/Q0exvEfuaQSSnNyyR32KrIlyM+ZMxAhvi+PheusIMSr376JCcbxfJeqcznJEQmmTXGnRTzang
5JeQ3ml/YhdjdjDHIOOAmHwzHSLVban9wloFFcPW26BJTLhiLk5F+BL1U4yXGhhFGF+ZoDGjHI4k
mpv30mAprgo+VoeJdV+snryESD4JHlWm7XCyLTKv0eLB0a/Iz8opNuiscqdoscFyr73ZdXRyq6bb
ZMDjTrrIkHKbAM2VV13gILB0sttD3ShCxWBa7ZxSf8e78M0k7IBkrCLQkbcQPUXmYJmaP6N58HHO
P2lthaNTpPuCPERizLieV4VzdHrtBbH0feQw2trtWW9aTuO41X4SdmZao/bF05ObMgcFlq970oFk
dkt38uJ4DqKY0W07L9/SipPXEiztlErwlhXtN+469q5gSOtPLjczx2aETiony5y17WQiquGyqW6l
ijctk4mQ9uZJI7N+o5fGqeiYoeta0e4GuVry2+/hsjLGZyc+NbbxO6ZdVYdkcidanextR0Edxwcw
t65+RFWzBHZOT6x2Cyi9lmHcjTUOlH7F24QkcnUxGFtH6CFtugKYt0fuueMs6SWF/Ofn1Arb6Jtm
mN94l/O29Za15aqp99Zu8Ix7zIYdc98jTZQNg+/KIYkize3kxOm1GuJGQk/K5agDy9za3K2xKGLk
H13zYjEfZQAecxesmCb3cUpFOoqUJoDAe4FvRpdoKHJjly+Gog6VYG9w+rcGWbJMu1CIG0+JF4uz
PoWZP9oWzUbEExIY1WJTsfT2F45PUhxHnWADyeQefuJJG3Jy0kdiorh5c2SYnV8LnHQkNBSUZgc8
vNHZMxfCDHpo3o0mfhNW29JQhqSDX9tntsU6Ph2PtZp8VQw2w1tr3lVAO7nnRP4E0TEwUVWA/l6C
mbkkrBMunRmzBE1vb2ZlfZ8Ex0psNWcUXQkyLPt74dJHJhxy+IK1TvdFz+3x8bTGO0ovk7MRmil3
EM+7Jz3F6Wzbx46Tw+8Tkq+SrHzVG6sArBcvl1Ffr9+Z524rq2IaLxvFVbB8qU0bc1dKlPow1O+5
QmsjKzuw645lu9XC1tWLa9JRsNt21G7n2q/rZ00fKz8rnGhnpwt0epYprayTsyycu8EaYxuiEgtM
PnJyh+wN/ZyQg7B8H+pcXpcwvpn58rXSrJabsGadjdFXgul9Wx7cEUarI20NpzGjmLCnGgaRCEM1
/TElJC5mEQN1OY05AQLibBkIJShEbl40APDwculLj5krSVNu3NdXiZb71tYXNck6SBn3Yc5g/eFA
4xKy/QpGbk2cy84obygKmKUQQB/SmjBB9sCU6YxSXsZ0IcI+JUjH4YczgRKueJlE/9EyWRWR8zGX
DMD1NILEUoJpK4XaJiOX0cmARuiRsoByAfN8HPFOrw0w+yedsEhiIJj4qoXDrG2DRX2Pqnk+NR3N
a1YwLBy+Na6V7FvGkVvRDXsujT/jJreeMyM/N0xkV8nM0eymfNtUpGBadnVQpwj44j5Sw891gHmF
kkRiDikF5LWErygBf2VeW8PWjjsYgS8DYKn3yJb5Po5+tRqK7L5upsuyJAyY6W3NJ/JLyG7qPzyc
F1hibvrixVd4vbCjtJWpHxabphncbb18G/jUPucE4MyUFn9UoCcD3WIcpAS3I2yvl1vVOZzTEYIe
MQixI1E19hdvhy+QQ8k+OvoIz68R6tjI+FC5PdrxJcTrqtyfQmJMHknG24SSK2M9tG+qgqNoQ9in
lxVEReP5YuY4WrwXJ+ovhdJItqsX7gOOeyR3Z95bbvui6QxjvcmzPvOE/M+kDOJEK36JJN7KweDU
rmpm+dkaq5BzJrMGDtSY4nieoPzGt4Y8ki8dkFlm/fz9DODRfROAsdVECOTStIOG3CLaU2GxJWGV
zEZMcLBjjHKfopZCrHSrJFaVGOALy32113WQwukEmiXntjqX3W0alw+zyu+TLvrLAIZsF4uOera1
tllZrIUVigSYvJyOxoKZEEpb1M7PYjDHLTDD99xprJ1kcT/BLtw19gxiAiPzNFRyh0du2ve5gt4p
xdfOjNMgCsfxqGWCvFrjZ+u6Gedp/ieBThExmr4aw3ATLLapMlMNu5Zoj0M4fPFSQxKhw+wjSlcP
ven4irrgUoiRYiyvMyyFIaVlqa5V1f4GJiMDcCkBnD2oRvyzE1PLgtQ1dMakdAC8oqqvdRJtp7F5
bxwVB+QVj7vJkkSU6INxBa7QdHiXCd1iOrSyATPHCrB7beI2ZubexJDc4alpuniNOnSM7eCc8InC
H0VSFSUaJZajrWkwEDorY/jdxsZbOynrSOyQ2aizHlqE7zGJ2usBghGkFNnAxaTyenvfi/TFYgYv
rLnejXGbB/Qg1gwgOBUGQ+6znrYnZ+7hKaCrIZjKqIGW4VevOiaudvEmyvj3IvhxuYkoANgiacIY
Gd3kUwhC2buwuyisqpui5GzTYRMhi66sJ3LpDC5HBzk7clNQvNXOAxjDn1Aw09pUtf4VBe0QVYri
fq4AGzY3jQCYMbUDyEGwaIz+XkghTrWuiRPXKSffPJ4va4T949FjU4E86gkCc2ULVU17Jh0MaIEW
oXRaN7VdG6dy3TyecvE2yMoesy2UXXGq1k2UjRa3oyZ6klIme2FFNlWbd4cgGh4fv61d38JjU0Fy
OA0Os9q/34TeoYWxM3wmf6XTrRF1j0f/t6ft2GzKQmuPzvre9NzWT63zWWKROT6ePHZPAglyOjS/
9cbAvQ+jBlrTQuG0vtnHI3OIbxll/q6fQmJAHvs0rOMc9uqYrf+0XPXgTdZHZlKgQRNGurX6xCX9
pB9WD6+TnPro3nUIFZw17Q0pYQfUpkA3s7TIENg8Hnn05/561PAxPV7B2NESgWgAk8oRqgfVbHei
Z9KdzJb4y0En/xp/IkC5ZcVNmOv3TYgnHyltMJmIaRiUXxKTe1pW49FjMz2MSP/uHLijcJRgtGSt
e9eadDyFujNQRvLIWzf/7iuo1g8F4m05hSN+HON/bzJtALPrElUj13abY7yoGnU/3b8Srj3D16of
Yl9M+Ib+3RgZIvOHhhyC0ei7uiJwjSnt0fBII+20tDrM3J5PyFLqk0ONzgGN1M9qiEMscmhPFF7A
jdanWqobPsbwldNDhzDJ5XhKOROPhvzAyjqedJh6+5oMlonM8NOwbh773TKF2pTGwzouW2wmQ8Va
Ac/9cCJvazjVmQfGQyN9HBr3h5FcR6thLjTZWXuo4qQ/aY6bwFbB69SqqsN28vcmgyp/SiWsh3Iq
nh/7+f3JySMsUF/QvCvDJLMSRdmpKvSILh7qXyIhq70qHaw0AHCTKkKz1Mru9O+mWH9pa3XQgB47
78yp2pMB0uHEIIUDaH0D/ZwRrvR43mhzD0THaVDLl19KYtmCxEJdoTFuVQ6XSWeEMaWzTCrWnE1X
IR2PuncPphne6pRrumF9H6a6WwPR6Iss8qeo6c46iXkcU+0awiJGUImEOFzJcwhlNraWLqQS1/Ay
7PDDdcpnFTX7QR/sXZ8Yr7XpfcVBNAaAprQ4Qd5QQ7+bidmwjLq7Rh0OrVzKX4n2SgwK0+GcAEG8
C++zrS5mwoC/p1oHRzl6u3z+lcdTtnc5j/OBLl0isqdMs4DcqY2+QjbhlLJoOCRWKHzpnjSRk6Jj
Zu/KxWBvMRkjOn7X9d6KQEGtZzXZa1m5JvC37g8lXX/sbapSLX2PU6vGisD1EvZWNiO7sjkE5dou
ZzLA6Dgk2tN1+ltS8mNdlIB0KcHMTyAM83pMd0lD8HE2Dhu9kwi+zV+dOZL/6LGekMj8E6F9WDrH
RYlImVOr2JrhFPrDCFVPevJTy97b3Fl8u5HkGWcsuIS7Rs+nBPaOzrH1Ery8CVSxNGvk1SmaY5oM
714xXIemZBBWsjyz+MvAt9T9ve2hEWnmWw0AsuwplvNR+1oCstT6ckE8uK4yi2FvkPGwsdAULTYx
ah8D2TBM7Z1ddsqLhlFw1p/o3dPbQPDmGMZHb3JXdaRwgrKYxFGN70k3Nl/oZG3I98NFDGnPy8Z1
2Zk9TwoZJ8kvO9vh/lZ7xhQ4Rv9tsF3KvZoGVCc/GdhkP+TQfwCQAp/qRD8YvmMtWTQP4TgfhqZ6
SCtj8YN/+FeRJYGbOXCfyA11zHKvBvELetVrDKRh5eUqFd6X0Jn9qafv6Rn2vvNogNCW2Exyivdk
NFLpWy5X8J57cFJ6KPrkrRgPoQ4x3R7QNJsMmvdAIXGwqAaK0KR+g7Ik5paCnNnC2l0bnpcaEJUh
UjBiPSs7HZ2yUWYXNF1kVLXeGyuEaTMDdh87aoS4/U6v4Ps4JZavbDylsE1ZLJncSqK4vMP7IY24
avWDibBWzNHb0GDfb4E5gqapym1bROfcuDcvi+APR2p6pQT/WExkNbKaDRakazZs7YPvGq+mmSaB
LdBKN1dOLY4u23pKZhKIlW1/WETREFn3UuYwrSdzeteN3Nqpofsekszra7ZOkJvDYdYmEZ2LhMKn
1EhlLj4UHwzrcNsvVWTtkk6nbcOKsXWTY1OQp40JdE15X4dQefhlmXmnISzrneEQImTY0ZWTa7OO
MjK4DIGFNXQ75M7RNDNU4DGgDCfvkxfrXoEE9HEDpWtrK6IXY5702v1ckaqXsBwKluf2rRKkadpJ
CIyWVt8MNhIWx3esQdoJdSzxheToKRLJobUbzyjVvwGe/k5jm2hEhSJhrI6Va6gz11aQX92eIg7t
dicDbWJpF8F09SMIPz333r0NwGmFzH6JGKywNPkFVj3ehMSPoXIBFsXdC6y4KdElaT9tC+GpM+h/
mpHkdmSj7yWGgl0k1nQbK/8iR8QjxJzQKQjTPnAsT+7ykDDHeaD/7HEZpp4GbEqjeyOjvLpN62B9
PlWRfBvTTtz1Q1sHbcmRF1a1fSzLViEjIpS2Ld8KlKGp05EVUANdU259QGldIPBEkhzPxaFfuLCT
bZsE8KUDU3E7hT354fbRsHO7+SJM+4kLFmHfMYsbYfb8blqTLC6fouzdHmJ7K5v6XSxJeNJM6LCe
Qv5jxMv7OLilj2iYztpiHxuBJnI2adEKgoKa+ZCtkKvYe0+ruFlTmsTeQLRAPyTfz3N8HVD1sugC
UJtVgRPNP5TWLvsEoOkmG+QXCs+vOvIx2lgTQibu/2XUgDXqQLjk6hrHyL1172sfzgnZVThZeMl7
RMIajbATnhsWI5Vn7J3ZeUWPHCwzvgUxQ6djHsOCz65YKpefZTZ8rZkcrCkrkGKGz7gcCbBujJd2
WtZwXg2pZNjg2VDjZdD7W5tnv2kGWoOEJr960Kw1ESOkj9uWYXxEzkNe7j+beLWf5WtIRqKyd/qa
wBGRI5E8wqauKU57LrpuHtEWm4Emx9J6InB1g9v8Jc9bsghtIgLHUzZAOZQlNcNjQ75N/9ejOezC
FQKBTa8NDb+aIDIjP6oEo5VeG85zaKEhYzDhgkHsY10FMT1JxnRWiEoSZkvIyE9Z5PQ5VjsdsjC9
5gRaHj2vukUTt3HU366xLcZmOpHHekx1fabCj6fT5GHEoF9Eiufq0eYm2VKhUMRK8NwiacvjYz9G
YbHPx4ZFvftc074Plp7xZJy+jGEnoZjm3skEin6SiMM7G0UgHgGqIAK+PEZZR2e1SMsWw0TW2Yhp
NdIcBSCuYNaz/GwubnZeoI6fLYU5l5XnVs0x7u5RdmTWK0jlnlzBL6JNMDhQdsp183j02IxJxpLq
8RDwFhbR3RAhDSwAFZ2nlNClLDF+V72FEdPl3M4sCrgZxF1At+yX0sn+6DRZn5DeNSQd8pSlXrUh
P/bQzCP9j/Ujc3B0/PVpOdjn9+D7L/Xk1L4LsXK7NEnqA86YadijYvRY/G3j9VdZU0HvXBUY7/F/
qvFZz5Hum5hADklowyCkLPx3YxaUiq2ASwBalIePr8xgnEPBeoGoDLxpHSpLckmfiqj6SB/BLfpE
mHwaN1etGJ3df9rXyfY6kO3BicrKTy6d2k1iYKDK0W2s3/p4xDy6O/bF+5hIExf9hJNpUJwJ6UZb
9Qz/AgbIM6lOy2Jhoo3CzvfMnN7MuorwVuv949FjYyeT2BhjSQTT2MZnMWj7pKBPDRUbD93KZtDa
PRB+dYq9hl6eOTlQ+2uXbvNa1luEqKAtbjjG1lL/sXHi3tsJUlfIMBCnLnZ/lzNdUm7rR4fRfG9G
lOGUcEXMsYMTjAgH1TosWybaBqvFmIHdaklvkSz2leNskUbKDTJ61jz/bDyATAcDE9BUrPCCmW8O
oIr+sQYOHC2JWMqsG++fR2bt2VvT4Rglds/dTXH/lJphd/pLLUI+TJbK6uDP0fK/2DuP5ciRbNt+
EdogHGoaOhjUTDJJTmAURWit8fVvubOqIjutXt/b8zsJA0JHQLmfs/faUvGP7OXQOWI9yDliLmeL
PsRlYvWo46oNgV0QQ/Qyo+ZoG9cBhkydPWKQRhOfIXlVgv70msI+1XDAOlpAFCjzSdsv0s0ZJgv1
VL86fGMiwqrEnTELWO04SvMquA98v9ipzxlVds6oQoDaNiC43hrvOo8MUdclqTKHL2PZouPLDuLg
4TEb1URIwy42pOWzAv8DsELqEtuMW0HjrhW5Ql7gL2oZC6BWsT50e5xbx05O8gaAF5vA0skTWAQn
SkvOBf2ojrlyEHE+tGQ9dRGNJ2+gKGz174453ydL0u5MORV1pT+aEAuczWp9Cgdqnk3MfzGU/cnN
6vhYUVZQEpypmCL4D/IrlnL/bFqrga06wArjy0X1M/TS5qi+KdwgJkSW2V25LZtwIAiINoran7MN
zVl/B8vghAuIqBjnoN5y7hVdQr67WtdTQJLys2lV1RBruTEx+cK3+Ht9GCw0iWK5I7/3NQrJ7h4J
1mqHmd3MlHsXewgGp2gBRT/Jk4u8rxFOvXLpQmzULxZuDxNN/Q+J1j4vQN83yUS6ivx7IryGwJ/x
6jt4iNt1OZJA9n0wyu85zDVs6bmmTyen5U3uvQdA/TJZHmnrOdw7spQi14I5/hymfNi60iYf0D5c
iyho14Y7cKjIr6WOF7Wqbhb5wNhH/QYPJCMg+ZRp1uqdZZmXfov3VGSoS9i6iYuLjgtktK4s3OhM
AgeUy0OepxeOxSGfgySmgv7MFUzDR5pngNEaAnd2WV09WD3MSD/tr43CYPoQBkSGwbObqLWgKoRh
Geu3jCAoRnLmMrMu2zQD5LG4JqPPcihf10bEMahdmCX/qlkNHxV1zVWJaN+rzOekc16czLuuK8Pf
MKMEOldBh3Vt+zJLlmVPliaXc727IJDh1LrVi0y43tS2fk88HFnYEOfWc4TGoM1fQx+jbT+Y+TbD
RFZEuGhjKouD5aX7OhaP/Xyy6uCqBPtUmva4Qf5/nYzZa9lmnGzFVQ9FZQVA9INyfHs/UKscSINH
6TzfZ4F+6BiPAZeCWDcXR7fWuo3rQY5tMueKMv2tl2BLde8MN5i2lUjhgznxzSSBx3GFUcabAbKb
TIwZpDJQ6UbihsoPjkg8pxqDMjMmXt3Ugd22idmsvRb5A92C4jTXtrMareJILk3/Xuq3thuIjyiA
8s78hKt8yRh1IMbbG/WnUGg3WC4aLEZpenTG7svA8WDU0XA31eS3tKXm79TBSNG5PyQJCMGi0fej
4+3VWcRvzGRZq8V0Cs1jPR+RIaAomDvjxsgWDYdw4V9Muasf/48YxRS0m/9HrafrkX77H7SeZdG9
/TsyyjTUa/5mRol/gYpyAEYZBi0FAf3pb2YU8k3bMFzdEj5VVp1P+pMZJRCI6hA0ddPxbFsgU/hb
8ynEvyzQwCCjTHSajiOM/0rzaRl8gV8pcrrt6I7B0U4Wk2d6Ag3pv2HMqqVMzYDp4o0zSwESoxHo
+sWhqBcSyDX9uBSlu0sy65T3HraGIX4FKE89d3JwqJBZSGP21FN62aGlwOxXfHlyRlx19ovpdfei
wlfiDoIW62Aj5wJnydCAo6J26auXd/lo0+Q0JQ3pwtN/pHP3vixkO7m4bYw4mldpY71E6fRRmMXe
Iab2Jktn/U6mMKD3W0HcIRkiwKdoO5QvMgGgoxMW02GDcdBtvSxPmp3/tGYt3pdfjKMZ5zX7xpMt
jp4ectSky77OJsLNg2wf8jJmS5RGKJY/o+fryS+YPydBq5F/bw3ZLjwsAwlqAkTv7M8X4fBGVnd6
l3fltvdx5rQMekkFdU+osxhnLIGJSXFGsz2Cz439+LPuvVMxZDKNRM9Xw8YwW32vewDyJgqtCGa2
uWjx9WfltDcrskbs1LnQoy7eRz6nIoH11eYERCmh7y+JC6hCKXzT0GKGVe5t+jEltJzefGLOtxFZ
SRC5b+oi35hVam86ISHclv+Ak5zRd6PfdgOZuL1WdOsljcqVUz0w12q2mmEv+DKyZ6MhRqM2szej
RzxGszckYMWmR1ohUws8D+tx++InXFUcHE5bOFUXpo/lpaqjHXlcnOvoROUZHuXYYZ4X8g9kJAWN
dERecSzdOwuZVCQt6YwEuCoxzqFfuCyArrz5ph6j5kSyO407DTdwTqAvFfKo8wVhqbwHFOEnUp/Q
L7gEtkaZ+casaDpY5AwwvxuOWRoVG1JWg0Nm13LDTteaVROQt6CqiRlRoklErDJ5xp6IqR1HyhWg
sXeDCDH60u5rsXTFuoxIKRnmDuHKNSBiaudW9ZZ3iNI0Lh3IHJLr2mikzmdxdoD1LdO50EIoun6T
QEVgDLbOzC+foK1jlPfPekwltJmY9AGW3E5lEm+sxqQv74Snzjm05UeqdflFUpjoAaKy2AvLni91
3ZWlH/OOtJoCPjh5SFH0FER+dkKXi4Qz5poJHZMALKz3CEfQkk4r/Ej3U7vWHVjktfiw630Rgc7W
mxuXAuQuNCoPZRR5VBzfrrGht45sgADBqBHpcaY8yWwmWlVwdfOYjITGL4AyC/ctb4JP2pb6Wl8M
DXUOzVwmZ+08xSsxk5xQTFdY/HjvZKROW/c93qGRXZ2AovXQGnQQmYzsDJugCb+qDsTnbmaGhmFB
Dp3BdMtInmvEc0cX6u0tim6Kz/g6mgFNsyADt4lpJQZR2WyXAjdhnx3YaqAAJpfOc920K5B7rzFa
gBKg7uwBhdJJIHLtT/7xgrk2SRPpSH8LaYThsW07dBNayFilEMeJfbYJiQZ1sHvqpXlK4/GNttkO
J9t0sHEBrhYH6o+jW+ix45xa7FCOR6S8z5UfXesltstISsUGGourOK10QrII9fZIR/KlGT2jOQ9O
Pdzpopj2lY+utMfT62s+A6/sOSyJJhuLCQd3H9yA7I2It+mbdj5OMLYzQb9OH7qdKbQ3z8rv0yx6
s4v4psgt+0ZzJRI4QBTEAO8u6eer6DGOt1lmzBsjoWw70cSnwrWvcT/tdCf29iZA3g50/KERM6kw
E805+gdZcxMlZkpNn1lcgQmbziz9jgzA8AggkJ7MReZH7QWzrWzvhzo27r/uUs9oofmbtLzUa74f
ky/8ZR3VH4luCxXJxNOGi1TWjNQSPaXbRXM+LUwGSWQZezXMV5NsXAsMtOXAXt2kjZMTtSm+8BPS
zIJ9OO3n1r/B3wBqPwW70uL8XfXeGN60S3t0TLR2AwSWdR0RXsyJegOPxlx7pqtdR1Tv9AUMTczM
4JtN6NGuINpPYgrVTUsE5XrhJ0HlZmqpbooRzFsrJ5Pn+4wOa31BvPFawwV0R1AmxTdCVyJ5JkyW
5t6KS5rLNF9Cc/lR4ghkwu5dLzZYUMzTh1n0N7pGNLi6qQgTpaYTHfs2RxTWGClt6xP7VXqBwuXW
CcOfXZDf0fPvkIwwR0Cb4HWef7TQnZAFW4X5AR849lC55WwDq1cXPkxOCYNa3Yeem61JRec4do85
vYELklS8tJ0P2LMOjllQHpm8t45CQZdY9Skb7S+Ar/ZW82iIJ257Qx4ZjDtZRFBGEd29pnhAMIyl
FeVBTYxc88MfZKwkwYghnB5k+pENtRAekbpRFMWemuCfQEWj4/TYhCV2Y2t2Dxpy0rpz4ChPPhfw
NCcsV5Sccc8YdcWfxASeXog7kmcehJ4PuAguIgfiEPmFyKcN/RLhC2JNd3jVDb3cAaM5xlAbdzpR
GHkxmGjlWmjgIszYT1LUv2oPsHQYBJ0Y4rWqDqlPOt/8dp8Z9g0FHuI88rHL9a0qs+RtMq2XihwY
9S81MTroPK7/OBdZ1JKaNP52H1fGBqadfj/ILq66WRC/I4WmtpksJc50Sp20OulvVGJ0JpCDPtgV
uTWwAf55YwWxTafKfC7SKVO7w6Jx+IaCJI1aN7+wyA2UXHoyOIL96M1x9B5l0Yc2RR7Od7l7T3KX
95D0XpxX83Qo8oN6ZHInfILqoVzxtog9gajlzqSyfT9DPdZoYieGNkrWLUWY8zsNxZBvyOHEYyo/
x5LHnFr6fpvvj5CPqKVfPkat93n/CKuE/fTvp6gl9TbfX+f8UefnqPtKyo1ixmG4zxP39bcH/7+r
6oHf3vP7q35/nHr8+w71n/3yM35ZVM9CzrIwAplSkjcbrfzlz/rlTdTiP/6SX97ul8d/WVQvPd/8
9qXdXBC24vUI9RmY11YbnSaB1R56zoS2Vjf2hIo3B/VAQKcf1b98Th5KN1IpF9W6nT9ykHDIR/YD
xIt6Fy5ICbzMg2f6z4ttxRAPDa+5LgwsOgYtVkyTUiPgyrKyZmYUB9VL1bq6MaJiIAua+oYxGBTd
M6/bVO1EfFV9Kuis7oRYILu3pr7Bsk4Q5jAgy8hIlHBkuWdW9S/BhQhRV3Xj5jUYOnboUp7DPbnL
qdUp1tlzz+vqTk3u+Wrpt5eUY9bBMGNYJMt86gYBS/m9ZKb4p2BioA2RLDv1JmVORt5aLQ5BRKSB
+vhc3asWf7kX6fAzLk+xddq5Bh3nk0lZ1i9QfzgZR9R4+kTLjt1QURVIPF/Dlm4+ktD+FmLf3X5T
+OTBqxB0CYNhmdmbbM05ey9mk5ItPTV9mU6pqOjN+vAW5BnDmKglD/668qqO+JJwi/GnuLC6Txru
+VG9KxPT/JtQGLQbul/u0YnHz2X0b+ucSon6HUHqPARSRVCoE4K67xvpZ+jukdedv58pr5gDMq7V
+V+skGMDIZNAYHpI9iawc+XNo66u+c+DoVvbapFMYPUUITdwQzhQNRk2cKYM3+Esz4E6cHBSXNzj
HFj3E/GUDAmmTYfnDhLKdJhk0d/sa3KwYiNEpok9cqO+pZ921w0Rp2iE+ArqewVOPB0782axio7R
m3X3/cS/N61aLfr+I7HmeIWZg8JMmVBIVZ/S/41x1BT3UK2nqq5t5IeqTOfMWrU4l40cJcVsd8V4
1evg5JSYyJNjH+A+NHngLVRRTpyB3LRqS7Tqrf9eVQ/EnvVHNhA2CPRvg8kKuEvtWgh5SsqNHsgT
YmDLrcxTUltG7dahDl/FZnoRlAAU5O9Sj6kbNNi/rqpHv3doefj806p6mXrKf36rrhgmxh5X6pBT
+5r6Mmo1V+Wt87pa+r5ziSnj6aGbfW+vUOudgw4fQj1FfSxzTY5ktTipQ+17UR3f6ssx8vvrAEzV
B52/cogXHh+6uNT8/odQTU55bERaoMFEk4uUTUqMWrN4LZsCOlo0pDhiogjruXz692Ig/zUSN+ye
MUUnTwxqT1VL55vzffOCdGE2zC08Hdqaf52T1G9SN91gcMlXi0hGGJ+qxe9vXy0TWQNXQLOyHXyn
m7aclx2J0TmD44yepSPe4XjyRQStPBDiR/Vn+/LEpZbO//35PrfsmZmHNtgA+W3UA+ojz6vn16ql
82Y8P3B+v99eGxePfYrkUf0X6sTZu1FTHNS6OvL4x9PupNa/v/xSofvDyKlv1Hupbaq2m7rxl7dQ
06jHqj8e5/TMocQ2iPqeoYzaEf95Ub36+1Q1YVs+eFW2UbjcRDbK1LlEraoldd95Vd2nGLj/1fPU
k8fgYyRj+fj97eUxR9Ge3fZ8zASe3I2/d2Z1r28W/YIO56/jTi19P0st/r6uXvT9rr886/cP+P1V
moH4uHN+GItOfqH8D890U/Xaf7rv/BT1qKlGgWrxfKO2x3lVLX1DUuWvP6+qJfVJ1RkKe77zt49S
T/ztvt/e9fzW6smhPOFP+raRbRp1zHZUEqyhRqghD/DzzeJZFfpAeT0536mWzvct3+1D+Zy6szjI
vp+pTrfqzc9P/eURtYiMAagq/YfvPdpZCsR15wPll/XvRXVc/XKvWlfP//XwBP02Iebo08WgpMfg
uP7AyuaYurjNlhQ/SdgRj1n5ezwwsO3HxxRix1pve/2R08kkZVruHXVhYFRLXz8Sx3MUoKdWC03i
l0IUB6e2tEfTCPzbwSzrjRkMDwTXYvZtJh+XRBodyRqadMe+L6aE1reFzZ9uTnW5zHGxccMuOeYi
v0SDRbmROgmaE5Q/3pDX+9GlWkdC5k5T57jff/D36WQhV7CXkyppafgTPCwv5+rCer75pgyf178v
uWr9jCg+P/zbferSre77/oR/et33J4ypf+m0OB8ISJCHprrx1LF7XsfHziSG0rmUL8rjV66P8uD6
vvMfH//t5Y7dzWQVuxVpOPKkpl6eey7EOPXMIa1pD0/1nXpgVofgPy/GIXlmdlZ+GHHjwKjEc9EC
OshIIuKyKaTdJ/pwi8teq9jQJVoI4RLz+oyzSOzitjlQsHMvRmyHAHptmtmdeGqr+NZonEtv8q+t
As2Rl1SvnmZtzTa3aRDa92jDPiqTkKKY0/M2Zuh/ALKEJHBBkyviYoQeCT+mpzVJApzWAmjoW4Ly
cmR8CRiimjrjvtP6U/PqhJGNAIKRYa15HR9xG2Y6pgGSK7bZDDIyXtCOjVG5kLmJ+Q5P79qw05PB
dfbAJV7mT5EMCo1oo2nBk9P3L2E0kUiV5USm0cucqLNR5QP/VFAIX9WerMAHc7PyXXLC3WmCvRXM
14TAUKVwrJSSYV7uAiiNFRG/27liiaYoIpwR8mTbJivRBtm2EOWnZvg3QgORtgzd3qm0rxyOJURx
M95WEd88s58yR8wrl8KcossQKPmGpzM8wExYUyZAMxf87J36zsNXR6w66DaHf3WA8Gq+W37RXfdz
txCaSwxuYu/cJnC2WV58zl51tDWwVWU0TTsmyf12TotbILD+DfO+D9ePNEzBrndwSxTBsi1qjMij
MgwZa5fefAvktsai0i5OsjODIsfRC83Kx/rCtI3KeRuBlC2cQ9YIxCEDesAJruBYpgw/aSL4HgJm
o4qqzeiuCgh5AEYoWxgClCjGv5VWWA+Isb2TPdeCEDGSK+v20QdxtHHd0Edo6T/AQ5xhH7XxXWL3
zxFBUSmijx8l/lwAGMYPpFQkMZpASTlBJafeCK6KpSl2Pbi6VYWnSPalT0VjL9tiMOx1P4q959dv
xKaXm4rsQ+RmwsNKmbeXroFYzdGKl967xmc7r+mkt4jLNQrlhvuYz8Ybs09mlbjdd0VL/FDQAEHD
ckduB2WmXiNg2hjenTHz1r5AeJDB/awt0q1dzMzy7A/1hLMe9SY6vuusIJduzorLBoZbJIyeNLGO
RN4j3UVtq1XxCzLSaZdSYK375kDCZheiy3boVfhGg4i2/cxxg28zw/khcLItMCHcyojeZ0t/T6qp
eGiGNLko7LLbOKWxYZczrruZWjn9FtwJ48lfYu9hzKC9jUzCAlEh2A4vp6ZoD6PNdQXyINTeMtzP
/R+hGxe36Zh+esZ4iFuv2iZNSXOuc65n4tlMfGFmr78vTmFecaZIqSAgVOYy9JJOc4/ogNN/U9fP
WWKLLdInd43HkskhxGspBEn76G3p0J35VsbwE7l0E4jnEqwYOrLUARQ+0kpI5udwlECwzrx0RvNV
8yTjG3TeykeV3d7P1UdR29FdoufNqqqKaRe2DcWmSFsPVtNcuh4GRcMZX0zXYSehRjzHccgu7X4Y
QeTsBg20siNjLx2r2bqlUYF3dH+AOMw3RmsSPRVMuOVmoJ4tZwxSjDdNomNmlb3ErMrrdVX5nzml
tnwa96RkLZdZVNy5dXqiHIuK3D2meMJSI/vpx1wNh5VXQNactUZ78EI+w28OpUnds7DtvbDSO9PD
XNLE11z+HBvwnVO7x5DtuJ3rh1JvzA/EddVQ/hxRWmBdh/83ZuBFM/5IzchOY4J5oeHjNuH8ZNrD
T38kTjWb5y3phWyUor/N7fw04rzZWtoCg6HKo4Mn8AEYNUdtLyyLL20/DXYJbDT4CdBkgwtui/rt
iZhM1BK+OyLCN09eg7daJMGdGcTbsglgWPVduxmX6tRkskiua/wJpXHl9fEBf9h0LSYtIPeu5Qox
c13KQ4R8NADmS8YzWCSbL1EK51AT6NhF+OMCSGaDlebM4ImNFUtx7BqyHPA9F8daMCN0TEGynsFR
HhITSxz4DPeOjTrX43gVVDCLPZrMu4qmTexXDbRUJGUJfkJ55ucI7AGCZRR2gaQR+Li4gqbsJDqo
Ci9VR8/UbGgFhXr4pYXdR0i2L0CVu2G0UIKX0I9FA8RGpAjjkd0VdhRCtzUfbb2C9T2n6anXrAtr
fqvbSrvOzIXdJcquRk3DKJQnw5Gm3Kq0keQitd9nNSdLTg0oywcyy4c8xpvWgvZ2UW1T7//J+fHk
+Hm4DnV21GIW2PI4WZmGVm0tN72nMr8htjre6/xjm9Tyk72VRq+w0q9hMWHFaEdIxCDhVtTyr0xt
uF265OQ3nN76wHlnxrxva4q1fnxFU9wE7ewgGgc2vdWC8Mp0zGrd1951oMM4tRoyFcmio1vlTHd2
DF4emS0/q1wOVlH4pwujohc8cTiedO0xI9QbpiVGdT9AEGjFP/V29LbZWwDillgVvM8TSmOUiz3x
cU8DYKL1gKcvS2MAS87dNFt7GnMpSrIdxSPAfeZ86Y8c4rXnb1viMgl36l/pbnOABrxRCYfkEBAd
aOfGIwHp3R0kOCBKpbn3ovHYZ/xDUIl2jT8lpCCgPdaCbVNdjlPr34dxOB4bsSpjqAOmQ+iHSwDn
mJflJvDHQ6LPFykd5QzXQxICbXHigdO4lW64QiGk9bv1mDEeJ7N0W5jk71YdrFMiJTn1LfFDb84o
9HPQwmWt0cMs/BlYdBvi0HQYpNX1Y2Dcukt2nY4AZdxXy1/S9WwNlLbwHwF5nLa6M8nCj23Ti0oq
dH+z3G012bTsT/ZgkjWfQpd8nsfU3YfQvBGIaQ0e3/YFr9eqbqzlB5I1cnPxyBdAAFCXQ3ri2rUv
TJTto2e/4I/A7FSdRi1DTTxhRLWmHGL7MD55bXQw3KI+dkkzrR03XbjIHQOkWXT2o/7oOzNQ2pAB
cxxBxNduox5JOuOmyg83llEt9xjMqQzDExSrJdSvXS0A2j2SgpDSfDJJ2ls1BInOcbAa7OizKhac
ci6hTTEXdys2dtGxdPGklDEO7xzCu/WASsKDT2xr8E64oGawQsMUxEFdLRdclegE9zWHYDyvgrx9
HlBf4G2pgNAPR5BOxkpvvY3vR1/5nL6gNMEXS13isim6e8T3AI3twT5Mofce5ekPO4e6iCBGX3Uu
ppY2w88eGvZD5P7Mmf/QjsZf0GSVszWq+DK3r1zt1Q2jeh/3zB1m7aSNy3iJav9VnzUHkhLjlrBj
KMbZtCzS6D4e2pNbLoA8gpCuPS7keOakXJt1tpkNl67vSBJ2j7kqvzVJ5TqOY//kzd5XUzvGusod
a+0PNVeo+WpABpAS+rp28EzsG3s9RlKinvbVMdZufdOp12hDKRuakHpckOgSwrOCPUDotU8arW0z
Z8gHqssXE5vqkHml2GnPxWgyUC/98mTGNNNzD7GoLR5izg4u4R5T85gv3gbY23zSm9t0Ik84y8eP
pRdfMNaAwiABQh2drHNx1cFH2MAywzEx+LualFJHOhtK24eqFQTXejuYq7DGO8uwm2Q3JMr9uC+S
utnokeaswliPt7klz0Cc/Kx2vAUGeeEzDmJUle2XdkYxGITs9/7IIDzV99rUE17b6YcpycUdaBxE
LzRC4bJr0Qt8k+vWDpvrrsCcP0WNhlDU2AEs2DlRVV13TKANTy/A3U070cmpyVjDQ/Ve89ykQWil
QFgcr2bv9x4jfE4zI4ApqO4Td96XhkDrilizt6aKYmybbDIy/TIQGyFtyU0C/Brp+qe7hBmkp4TJ
ghtku8q28nWWJ3umDc91iQGrR3OQ6bDYtBRyuzdy+TSW+uAXzX7qURL4LqLuGTwd6cZIb92LIrnt
dQJAfA+oM0TXNyJqL92YAhDgGwT8EnLdG/ZwQj/srAb8xD174WjC9QOd9zD13oft2eNz6fk/6yZr
MIRlnzGI4k3Qg6RmuHuYLPavTFw3qW0+ZY37s0XZQ4PU2HahA5itMDdRYZGJ3rWQYCZ0SUEdHowi
eao6kT+0KLw3kHPW04LYKYm1xyIBMNZCmgnKOd/qRF4zV1t+gsMDIj1lxJGyLR07Yc8p203YQBMK
pj6C1Y79ZEaO7yFMW5fU+IxoM2jW9WiN46rGw0Vs3DCsCnJPMOJhcMuMfegSGOHIzApynlaNA8Yj
Fgx0cGWPxMjo3sZtEm07ACzlerPDqC8Do7jkYrtgmrHSKW8iVjFWy2KGu9IOsNWHAKLQf0rS/sCQ
I3LT7UihOOPqf9GM82FMq45DH+DC3FF8zrzLVK+hZfWd/TNnupTAHFqXqNLWdtNkmKh49wHPmqd3
+cGKbX3V0BabGlyzTgIxDneHwI3f3HQJ9rqMyQdnsgyrv+3O9i7K4Sln+Yx2dhlJRowWZ+WQubgZ
vHZPMg0GpXw+zG1ylztuuY386chBTfJpgM6XTIObIsiJ6J0sQlMcfe1WzXCX5DjbAsRbkQsEH+J5
tAGPmQBG6zjg2AN3uE6g2BW2cYG9L9oFc/akJ2AnTC5aY+Roe9+N6I54UXDRlPfT2D558X0kOsya
MoImJPMtRadeJM6RrdGErQPCda35IRtPwGNNke52Tl9zQLu4LUoypr3If4oqIrDpe0PXDp09irJi
7+KZtQ18K30DRs5YDJS1Zo6cLmAwYzSmuQGXNrvRV8Z/uSYHEJRXnP4Rj847/fu9/IrHxOlfbapc
QD2yx2YaqYbN3cHuwj0InHzlBUWzGftnMwBz5PqXMXJ62+rxuHX26YsUh/SCjBd+gevdY6NxV1aY
VDsR5oyOQmtlL2zSCm458wrsoW103Zegtu1pwMjZk/tcND2Xgf5xMfvn3AjN65J/j6jn5lonw5uO
QInTwy5aWGxZsfMb6yHxZA/WccONQc5Rrs03fV02uxb01yauicsuLCPcun2SnTyj+z+O7B//K22x
6Tn/UVt8/cd789am/5ZHa36/6E9xsW//i6gTIWwZwayjE+b9/hIX6+iOsSE7lusZxMuaKIj/Ehdb
iIst09Mdy3fQ+1q/iIv1/0ZMbJguH/hvYmJP2EiaoSC7+ENtvtq/i4kzHJb6TOTTZTGIbsLVgMHw
SqmkAlnqVEvnm//+vlB27MH00xH5z2/D0YvNPITTKzaGlSc79Vml6kWrVw4C8ujgxmImZKzB3B1I
l3cm/d6uOYIjx7oineDR+FR6pXkslhGnj3SLe9jGqdMdea+KMj+O8gJrOURMbOZJVWP3eOtR1JIx
RoUhBgHr9MNej2ANWMOyH/2KbFTUgtLD3mBm7zC1d5jbc+lyt6XfvZHO91F64APM8FkyPFENOGbS
Je9LoU8nnfMVTkbTanAyB2SSVCWN4yaAFD+HhDrkTy4G/FE68YX05Pe0lCvp0relXz/FuJ9LB38u
vfwg5lYz5n6DyX2O2b/gc5g1mumOiXixRkpBOCL12VRSAgIPXoAuyQFdvOhofikYzUBpE6O1Ny05
JRjcE8kd6KriyUzCQ+vY/VFow9coIqziY/GQQlDChwy/IJAkA0SgkSQb0Ip+CtlQW5f0Nsk+KK3R
O0ySh2AcgB5VtoZUl5AQxNM+3YlpW0iOQjF/Ql/3d4MHYUFI1sICdAFD0JMf5v66ZJC1HZofBXgG
sLv6WuBXuZpjfYL3kN02UR3tSbtdJN2hAfMwgHtYnNJGS1LtWze/WyrvBYk0nkXJiCjCmst+P9Ae
UQQJUBITSAkPtIQlGRPwtz+GuJ63o+RPUJB4ZZ6SboIRNkXmPGHdBXwpqRVCh1/RS5JFBNIiIShd
cynZFMZ10OiXzBYY3IgFu2Hlo2So1ynGICbKqLX8t8GBO1BUkcl1Emxj1QUbQ/8oh6EgsexNc6N2
l+l5RSoMxIEmrS+9Ics3ggNyZaTkRjCxZeuV1U2V+wQ7eAlxGgbkcgy6N3jqHLC2eMcsqupgDTHW
or8dRq8k6aN8wgsA6AVf4q4fhhGIIqDc3NoyR9yKuk7W5mLfT7PBYCYihjWLyLWw8RRaU3NR1TBU
HRcb+NyXIUyxoIaaoSdb3Yyu83BhhptpBwjURKIJlMxG7b5nTf4e1f0GnDHaTQIAky77Q9dlC9zG
ncnsybFnbIjirWA2TNoOOrdBTfvtI17gT8pcwdbq7sRgmWuNWcOEEfTOYDJrhtlrGqVb3Zjel2x4
iaa6OUB9k5lWxZtX4bxu4ZtqlvXoVZTV+5FtpZk1BKLupPnvk1E9yPPrCu+Qz0YTmByKK78ep0PX
Y0kOzAHIg9D3BcP6UxfEX06a33N63C5+mOxLDLnbmDqj5sBjHCOzXI1b0Vs/zKL60RAOcwBRzZgG
7cn3jashoyfLIJ97hr3mbdI4d8DjfQYmUQ2/EUO30Xv6hWNiM9fiWzcd9iM0Ei7r+omsLPxtobiY
So4JYirSTVOgfC76q8RKf3Q5mhWOLqEtO04Alm3cayVi/z5f5+DCT7UGizb+aS90P5auJdajBpI0
t9kpQ9m/iS9Chho72xoZ4CbjfIm8fs9v+VzCQVxZ+XSN1p5dw6wPfS3WYTfd1llIwSRs3YObA3x1
08dZI4gudCtrg73gKnS9d9xj42XDjNpLgYsHxJgljndfYgfYhZlJAYIoVbtf4pVt3YAL81Z0Gpgh
pd681Wz4aoJJ3R2liOImqG3Y45tKr8GfmMmL8NGGVsyWQuCiDIUp5nezvY4Eov3cw20O3Zqh3x9V
bh8geYz7dnKLrSnEaxVMaxJNwEEys7Q2WMmqTTUHGRJ6+1Yw4zKoX8dwvdfmyPSxTe382mrie8Mh
ZhAl+po+AZzxRXvvhQdBrTLMtSlaIAwyQA/CRbypPJ/su00waOFFVi7NqpMafFcwodRmZ0sREadz
7yIA03fmEnUbi2LsegZxLQ+taemZKdrOvE2TTzNH42GLi2YhPRNoNGiJUvujHodnTkjcm8B/6Y3L
Mio/q3K84WJw2dDKWWGdgKIjsjtfh9QYlpd+MlOsGL9iE0FfkTd/RJAcVl0wcqnsvuZgBvCTRj+S
riWMARZyaYTLDvH4F22aCW6yh0jMFZexXaFnM7apS2MaRnC/ceQsLEWJRfnQ+1q6nMkbyuAxZW7Z
dsz2cyiLGigOw7f5dzP7hjxP59qiY7qep6i8oj3yPk7mfTPPl3RByHwZ5uJyCHbYa2lJmdmT0Qnw
WKk17LsCyBqxaLcMwB9rvUDTkvgcO5Qd/x9757EkuZJt11+hcUxvg3ZgwElonTqrKiewLHGhtcbX
c8Gz+2bd28/6kXNOYCEREQgI93P2XtueUfhPS8Saw6B6YZi31QIrLDmQESYmNtyTdpQAgH55Ud4w
VBeMHUBna7N19jDgkoQ1fmsH6gZ+bb77lQ+PhXUHknhGj7o9WIELGR4zuvPoYcpeXSMAPZbeE7NW
raWWBttkcv6wUxC4romUtzf6jR8ynWtt+cgqcQMQVxUOWnwfLZx7JiyXZKjEpe/Cs1Z69G4goxws
fIGAGve8mNleVU1nLFhDySgDE/+mLxEFZKmXrjWOp1XVQQ+Iip4+oddsSl3/VfUe8DlquINTfs0q
O1pDq/3D6/U1wrRq3zKkQ/zO5NNrg0PfNBMIon440ytZazU9e6vua0YXtUuZiuoygVEbt2Ka5HBi
Q01+jgLIKxHZrJQjt8yqvLWZ9PeMIyHxjmEELw/Dl8npeNtEw6F1x3cQEOPKLRq5683hV3AiTl0e
mjzxNsUsvhHwGO3HRnZnxgpAflOr5GLvAYTXF9bpaBXrNKm+68yUjrXbHnzg8xehZeeCaJOpNcjV
gtFA9pwGm1Pomy6zvI3lzWRXZe2BWuZ+arV23fBnUeSmY+Ra5YZ4FmbBJoYBtl+M8LL61XWcMEyz
YPofLRFpopxWtAXDW2UD5O+JGyQ+UsSk7WTFtQ0xfeo5TRRHYwfCqIQLNvslJzOhw0E+ZnvQhuhn
zj9ZzQb67ikbjhK3LC0cD07T6E/UBWlYuHZAXVcYHEbCoPEz2fth5spaBnIbxwnGMz7Xw1i+pmtZ
7QCeGkjT83RDIYXK2ag9iMYs0QUSP1KDn9wT1P2Y43K42KJcDC8MGCynu7IPMAZJjxVGt21FhX5V
5v1P2SQ/51j7jin/yQ/pfpXWuLi9u7cqnN3t1Ln2ibiCFmKAEW5te3qhcxkfnDwDFuqbz94Ma7Wg
4bymYGH7/U+S/bY4mACydnND6i6LeiKH14Oc6kTFOTe7H0YbYBcEbpBhq1665s9Z5pYPwJgin+z0
CtTlkqS6Czz3WhVRQfIUF/I5KEk+cimTzGbQXRrC05yYqLMKHtEGf5Y4pxM+c2qYdzaRZntbgh+c
hhACKZhFxMyifwajQxxNfcNwQznKtIqDllrIAriuaT4AshCsM8DD6BYXNC9mPMyUjeD4ETLVr7VS
5+AtlnyskJGN6cBUjdHecFJesn7joMdjX/3SvKQ6N4vJQt3qjOHOtDX9aAgQZ4WEtjZKwBtDaJu0
soYvYsqg4CfTxUJXcQslBzYE1MMUT91x4LKJtybN97HWCzTu8W3MEhPmyDJsl56AMMFQzigwgIvA
v4JUHDdxX9o7EAhE203+gQvFpW5ke07xvx8af36Y4t4/jIkvV4MmT6NszVUCZgO5sHxM+xLgJZFr
Rz+utNfMJZSJhtyoQ+pMjCCkZC8J5aDiPGnmuSvH+Fr5ZC1wIun04tIUs3Y/UoM29Sm8QOX6hqUN
Iprl+4dkLJ6rZnbPWVk92R4JS1ouYfE/Npo738/aHG2rOat2VCz9LaHS+T4yHAexgS93gztDM3TE
k5YNCDGZWezyPqLXoelfWmPbM3Jb1X023AYjL8BmXQKfxvLsMjhVwMHsryjCvz3mJumPKGDEofiD
pdtzWcRGQanmk0ColXJDx204LH3nk8IQgohO8Kv9eZ8+XoQ/aZk/GJiX+mwipSAP/vjA7ininloU
WTABQYEFEVTme9Sa3drJLdxZooLR4nnZchO+zunjflu9BzjoPuTjeiIWGsyieqYTt6lDqbTE/1xE
ZrURPZ21zhrD/syJ3D7YcbKWY4a3SkkdM8uHAqFu4mh3t53efFFKWCVv+1wMiwZO3Z0E7TnLrndd
A8inC0gpUipJtQ610DixMwEh3GhRWX4u+rqCsNWHdGoWSZdaG6EtyL3Vzc8HPSuiMQ6351MNzVgL
Va8S+9VeMB8D/fKbjPg31aySlVVLhX4KxZ2SmDLxoMTaNqOzH6kfJAvJ0Ov8jM0lZqao6M4BgsGg
AT3IfEOhC5E+4aFYRIThYmhSC7H8HLJd0RwYcBgZMfp0N8Bo8C8tf5W6NWbmrG8jgf8L15UiT5pe
xMCM6vqp1GwaydYov3acwQHgY3tzFhF4UVLjO0wu2uMFl8l1AR8D4sFTki+4H3XfqCFMMj6hzyrI
NQ6K+tQuNi91y6qT7mBLfJOLJaxZFupWSp7DlsDRb/3yUl/btG0WfiAa1c4X6VB5Indxeva0DdY6
jgK694uHi7GOvlU/nD9p2RHJ+o2lmWyj5RcDMKlOnWeP5WGAXxHGurMnfKsiVoaFvbAxYHdXp6Hx
EZNBvVQPzbMsNrjgmQPnL+iV4OvQNC5PBFPgUVhuqbs5BvPtaHbg+rV2503tw7/JLz/0loukcwpx
2ybe4pBdJPOe8o8p9by6rxbqLglbUFPq3EP8ljENR02P1n7uLkzi/J3acQRTBjDDGeIjB+9qvfwC
9YPUbxkfu2Kx6gFH5z9R5BxjYYJoyyJGvbV3gJIoiqoU0KWwtKY1AouYU4nxaFuDnpKNDhInXgBU
ijaVcKBskCAQprNI/dWCY/qft4iE5YT/eV89rakH6XINW29ijvzn+yDEE6Gr7redkdVf/7a2uTGz
Y6P9GssF2VJZ7HcfN62KyAOuFYxNlgfjHpBHVkec5z9f2eMAwg/IQt1SLyQ9MYa0xW4TKJJU3G1L
G9yTugcI4Z+EKc+sv1ZdKwFAs+PUkJT1rRZoOXic0t6UIo82cUGnz/yTSaXoVH+76+j53iO/Z7Gy
4dP/XL1pNmKD2wXO9bJt1Wb9hHupx4blCXXrv3oJSkL70Oec0ZUZVXFnCCDwta0Iagd/Y7hMs63s
jsBSYjvRylA/C3BcKKyHVOp7dbOajGskY7KCxvuCcO2jq2T4n5bTD+8hZdxqM1eLobV4EOrfVOii
324q4yk804OMwn6Pk5KT5AfFqPBy65CAvlXIHdPp3S2pIyAnOZV8fn11N1J8nj+ttWFZIQLoEG0u
5yMF/vlgAH3e9wegc24n4PXQrFLUIHUr5/w59kZ0oExcbwwbcLR6XC3spiZclhoUTZSJGd5E7W85
q3AAhfVB3SQgq1hT027XqcLILkzaeLml7o5BzQw0W1BWbfoeDnp//DRGAtFyODctRslBFwSLQLb6
60643FWQNLVP2tTfdvpg3f+2f6ubgEOcVQJ2Za3ulmaY7FNdP//2OrVna61+021h7n7b+dVrPj+j
0hE251lJb32Bs4FP4HjKxwXPhSrr4wuqtzTOAlQYF1mvqw3zJlYmIYXcU6C9cLkO/u2uegLzsFz/
f9rL/01HxiZR4j/BXtbvafQHbp7oLy2Zj3f9C/eiW//QTTouNq0VyhC/414M6x+WZpOx5zm6ZaDb
+uzIGP/QdJB4nv6vkL8/cS+m8Q/bNLHQudqSyed6/2+4l7/3Z/hakGYc15Em1BnDImaw/PH+GOVB
87//p/6/WhgdJTyG8ZYPprfVC21XtqMF/bEc90EZ9i+FNebHzorcTRURMClqMnX0Nir3kd899X6R
PWda+iPIiks/enRqzfyGvZrkLmrPRn6XEXh18q3pLRIuFMo6BdHvWYfGK18G1x3v6NaPd17rOrvf
/oj7Ip2CIv8feZfdF1He8lXtpbH08fDxJ3e1ZXtrniGltDTLNRz9rz/MytFae2HX3wLDzGiyMC9r
LRBOFBCBA+aXQkpKyvBY8dALf911jXuph1G/laH1qw1RI3pjf0dE1Xg19DQ/UKklNcronWudlFtt
qLt7TrBoJqwhOWCO7Ve166dX3/V/cnnldDfmj4Xs9Gem+PUaqEu/9eOyh15CgKKj5X+0RTica8c1
VpPVbkVeDceAhvUZNWx8TtqmW4+ykUAJk2DrjLp/NsPh3hfC3TR+b750o+eiOrfCM5PpXATHfHLF
kzOXJnRzmAQBRLb/Zps6/0YGYps60nFJpLSlhiPsb9s0kiEtzKm9UZxvd1Saop3Xo6UMWhk89wAz
7HKeTmIm2NmMAOzkZfzWFsNPgiObfeRVxrlpIeH6iXbX9wQ5t0XbbXOH6zfhPfVY20+xkyaPeoDo
rneMF89zCWz37a9B2vaopB2M7GWfnwNcOgFtfIYB8QyJQhuekwLWTujETyM6WiDVSUByd0glQRpZ
gYJUD/eV7dcLh1LHVeqmd5C9N1rXI3qoFhDDZAz6synZlt5874ZO9joF9qaXZEK2dhleE724gzFz
knT30aHO7SE07MckcudDHLbZq9FS3OmqC7Dfp2iBt38ueg+E6DQRB/Gf93H93w9eaSErZi93OIZN
42/NVTmJYBBl2txy+zux4sV50a2y6WJxqMPOXxEPHp17y3auY29Fe0Llto5Pz8gIzy3x3kDq7FsH
rPwSAa4xQ1QV8CorJuv/+Xs6fzsUpS4ljizmqpxjWCy71W/nGFsjf6JsgvymGaI5EZRzzZ3M3trh
EG26yfH+m49bOtl/OfSXz/M0zCKW6+ge7e6/fh5IumkmFLC4bRqhh3eCOmaLN1QIw6Ynqlu3qU3y
bWTO3lPFAUVNodk4HjGYHqqhoLO0R/loTl7w2ppadqRHx+lMficIFVRMJF4xzIITr5cAO/gIW7LZ
5LWYwTKUBrILsruc63+z/ZYv/Pu5jK1naIZtWKZFAZyryV9/kJQLZinPopttmW8yDcOzDNn5wRTV
nK4CyspOQsVSgjlq+lJcTM5E53rujF3sVI9RZBDtSDZVq/Mmc+Js2JT6vVoklveLRFeUyRGH4KTP
MJy1OTjDA6bMGdY7o6s5s+sLdIKG927oLPYqIL20wxFYZ70O/39Bk0SVtaPyl9406QPaJevvi5cR
FxSG6Kj88KbHi2CyTd1uk7WkBc0Np4Cy2cFFIj4QlPhV0ELSW4/oMt0YTzqdn7Vouj/aRgtvoqbq
6utET0CV1C+uu9Qcp2Q+IBFrzn6BR6i02vz2n7e7/e87ErRgLo+m4xk0663l+Pttx8WbYqOv98V1
cgkvGemdCXt4cO36KypiTrw9guehdoeNEU4/E92Nf5mZviGaenivEqkjqLecO3g92jEZBP0G7MWP
8USkZbS8tm/WqKKmn12X3CwqcaPhxG8xmCt6TtDXknCa6ItliALslDNR7ljvlk6pzSsfrcq1N2nd
eFvCH8HCVtN9XGbDZaa0sEEcIsid058IFMM8bFSEb84ulBpaHAfo59Uut0YL3xYscFi4B+KJqq3l
5OktWABMfv2tT0iaIlS9frXkQ2004xe3sVvAidv/vIHR+P/brm1aJmcEx2Osg2hFmn/dxE7tRlod
tua1JRJtXenkQ3pup5+1ZtRQf0f6Pp0d96CeUIvR9X1BC4nX1EIQVPP5Ht0XP8q5rH976LeX2DKm
2KhW/rm2vsnidS+nknC6Zb3qaT+lY/px8+OVsyPEOo8QrLGnEPy0fEsx1BlhqWjQP9+onvj4SPUF
w0zzd55lvX48Ro4K3+DzwycP4d7Ol512bOjb/Ze/6fPV/1yv/pNaG2EI6jssW0Hd+tvP+vhO6pmP
D+3K7C7WN3rdd3u7dbVzsbxfvcC3ahdJ/HJfPaMWk9r86qbFIZtUt5Br/B7OBmrJJrgI0z9HuuEd
bNxyNEB7nVNf743mNhYlzba+g4fLOBY/yPzHnLbJbmpp6Q5/9ERUHbvEvKBm+EMbWwfOQ/TcJuF7
OqqYpfF7mWn2Ju7QsQ/SZdI8njtPK1/8Tt7iBggaE79gj3frCzJ5Dc3kfAUyt6XJGuy7PDtzwSdU
ApTcLs7pUxsI/+EXOLTxkToEpCUSL2zcDIO02Gl8GPAErYOakDGIde3gdJuBzut6bpHOkAO8ClwU
JAbBI8zCxqeBmJNt17OOiFCQtRb/YnSGm17MJgCfk5VLGmOG86VxjZsT/azi/tYnMr5Gpjjyt7W7
xKnv9d646wJv6cjinNHavET2sFg4mTxnHAabHD3T3jCLx9DsuCA5/Y7D981K39ysLjboG8pVtKg7
zcbaVxYmvNhKVj35qXwrdCUZ89RSYFxIkpKA6sqheRaikLH0r/M4o+0wT4kpb4tS8Cxajfgi0mJd
G9wH+VLbJq+Ni73Q0tMi+Zr4AMcaIPJ6Ov6M7fLJYDa9KRzjMQ5q1A2tu4G09jgHFhu4KfcV3tc9
dGqR+8++t+jlx2hdaLDMu/4H9kgU7nlCtiVt5LGozDvTekvaEoRpae7bqRTrEOaP29TrUTj53g0c
/VxonBn1DdfL6FgvbDjnXIeOc+KKfU46gQ8lTKNdDGbNTtAUo+AiSmj8EVXpYyZzcTUwe0wY1A4l
bZ5AB2A5SRC/AnnkOnehQ5NKlXXIG4gzPI4hLTQCgKM6aA96TGRIE1aXyp72ztT7R7JpycxIcrZ0
u+hTRnzMRhNCc+xI/8WPtTYS+aJXabFCz0sDCNtROtbEpjXdVs6FZOOjNKp741hLYSCvQrkyG+Mf
ckhO6fhq2fFPp+jI26n7rW3Fjzml2otry1Oh0e4thsrdVUO3jY3+uynDS0qUJeyYx5brPA1J/ZJX
yVOvrdy4bHBM5clKHyaDGjmdTmDYWEjpLlZ3A9z1MuxwvjX9fV059aZlpjcTCxiaJZkXheNsg7q8
CdvoCI+LkN5TFr7iJdr1lRWcPF/f0gR8Nvtyr7lRsGmKssZvZJGQEKUYVcacsEX0yoAV05+zBSDT
KFsQj0AlS42GJDF4jLppNGctFfwBEJdJNb0W6V6bnJtt4A6lJYViPjSwHbgB9Ztpl8fyOyKIO05Y
6cltktepE8kin5sOOQkaqA7yrZ1oxFnRa7NkykHqBA8WTjwOrZjS7HvmwAEml4j9YARUadvtSZvK
neuQ9Ns/yzi9M4dwq3FCpNtHaOc8U0JtXMCS9hjfusaCCNZZNRq/5rnqmQ8iB74IWWAEkBzKY14e
ZsaXhN0ULwy2dnHsvQzkaAPdLC661mRH3Djf2IfQHeeue8ByhdQgKymeDkSNzZX9TcCHRCXYJ9uy
TIydVWBnoYuzxLheXAfCoUypVhed9WQwQqUdm+eHXjOw+IpKbGLP/TWQ+7zmG+YbEckz06HvNvL4
YtnSEUxU3LLiVUQU1SYn+NJLa89UbFyXc0suFcHWEcCQyh3WfQBwaSJuIy5wDGoTuXB2znkyZVY0
x1b8kLrRIq1q7hst3sS1dexIFOMPMOs9OshkU/rEzvut5+3mHh1KSyBh1yZvxG8OKzZk4zigEtsv
YZMgmYPXWiN9gN+c1KRgtbfJvsfpZOCBaFDjlE6zHYga2YTOQzsbJHtMTBrbzDvXE5mxHjKGSUuh
OKca0ZeYXCSq6XN/N/SuQZNwLb3WforwdQScD6FZ4sK2FnGHUWdPuY8JyG/xoTEvwv7l53vdfuu8
/mJ0C3EoN59tw71In394bsMjPT13PfmknTTR/GRUEmhESyyzUegjooR3DrB+n3bRS8KJcz3VjbFK
jGofMqqeE4w+5WBBrEoAjKUkCno4Q6caC00dc7eW5WuVaI/IN+dvOeYKmhTEzpBLsRam87WuRmJK
2m2ZzfvOR2IlJc7rBSLZZbZLPClCviEZyJcmPWFcclN9POSUUEiO1AjxHBAPYyIxn6DuhhRwMMSX
BhGA5DE+4zoUjE1EtUFfs+QPeYjUSntPYeIegdhT3M8H8j+vWu//6vLkl97h6obJQK73nK11ffxK
MB2as5CEu8gaQF2WCHfisbtWbVBvrKHDE0kae2vnX5wa5PfMTo5TqyeTmFlTaFfQUC+NVyNsP0Wl
af0YIu8wTb7+1aDbs/U0azj3gSdu5MBoa/UKtVB3kzkP7sCajmffnvutetvyfp0N88MN+GxC0sVj
O3bjoexTDG5JED8Tqf2HWkczTFeQTt2XiuvpzsKXexo8Ke4mQUTmvKwjdx/6LG2/E7ITbQobKQcR
2c0Fkqe/Mb1afOuzeqvWJecMkz7X8IelTX9kKpbtuwwpcRwSeD/L9F2KskaLpZ+dqGm/CksHOG4I
VFWGN1wFwuCNp3XZm3CCnXopm57mTxJQHkHNxOxtSI7hPNcPNc3P1cfa+mtMa+OHAcd1nUJivQO3
CnEtFGCYKbW8+KX3FRVH/VPrkmvvy/ArOY5kOGhBeBlwjlyDhEtGaXnTGy6i7aA71c9Ronmauqp7
YshzHpk1byefaOe+1/UHjViVlXqZZn0xrdL6PjVCw6WZ13dTMOonu2lJkdTq6FUa7qt6pT0T05SF
xpeO7LJtRKz6OcPEeAs3iSDpU/d68ZZnxaag4fjTDSIIu44ZP3l1LfbGNBkH2TriwaoMBCLLb8Fx
uqq1vPk+Fp6FNsMN7zpZeCeHcIhdj6KWGbz7rDaQnlb3XK6qL6ndmFuOg+FcJVV9s+UQbwrNqN+L
YjH2sNbSQXRjkan+WCZ+enAKqydOKqoeU5OsYPUSwhxWbuj678KOPLhMghBLlOBnIVKxrdzCfvW9
8Em9NOiCxwFf0mtRaZBqS7s4Z+x3sMQywVCts95b5MsfG9IVwyqf8/5R9wl0dYOwPOhDqz1CeCd1
YvluA/7hsnO9VRewDrsha7PTp/LSaJWFZX9EVQJw4sdgfRFk0bzDjtM2OKS1S0Fv62ZQHfx4QS7O
tUkuWRyB/xWi9i+9EOFt4juu/cnMf3gF88tB/545YBksApSvkzWY177AFKU+AscVPY8foMRxo7nt
fPUd2VyHzsk2VTzJ7y5IaPVV6o7qais9KKR1dNXLrkH94HJNxgt28fuDehVDPhu4UFjeCho+9Od5
gebF7vskHtX3cRZUR45OG8GN1S6RCSaW8bl57/FIfXyhcO6xbXn+bSr1+KJV0gM6YLtvJHp/vII6
BKx+N6vuOHna53Ay4m1bTO1bAxNZfYqN7X3NpFO/QyE2nFtPltuQM963kL1SfUpTBxF20jy8D1wM
8dlyalom999QJPFStv3c8vcYoEXuk8B0T3OqocWy0sUj2CHQZtv6JlJbEhYOOOEi5gYIZvooR+yE
J/drPFp7tZ5W2Pqqkk7yYE81rWSuuTvHEfHXPsiPaj2QSQjFxU770BiIQ5EAVJA9OLwYHhBRwScl
Aeb9iEPiYa5K64j+c9yhR1p3BiHViDLX9jiPIFmQzxHaS0yIXdBsrrQfg0jGdw4eAhl8x79zQ0b7
WkhJQy5vIIn+Ql3SfkkNYls1XKI7PzSGNx3v3/JGg2ybbUtd48T1PN2aGgp0x81f1JMldl8KqKVz
G2y3vY0l0k21Vsh4j8Ogdc9x3ThHu0qtbZFE07szMLhxgvd2rLNdp4XF0Uu16sWgwKe+Pk3tYU1Z
y7ySFjuSexDZeK/5mn0/viGXTJ66xjShFEOrV4+TCcQksh2+lVPB6IRgn8Mw4j7EyX9QX7EwAbTT
kdQvcRuZ93aAtk+90yEglLEekvEodoxzP3Gu/njC98gf6cKv7tjq+1zU5Ot6TgLc29qoVfYEU2zc
OaJwoNX+QzthEPccJmnCbbz7MsdFVTWVfl82kXmZ2wFX9PLbxzI8UuaZX4vcZn6mIweNR2/+VmoM
7btpvqfNQWaJhbd4LGvjFMV4IjtXfPv4VgY7mk/KF3po27q6gr6AeqIJ51sSyPyln53ySIAgc9yx
S96x36lv282DvQUNah/DtFgEpD41YqN4/Ng6DaHrdVA2nMt9eSMtPfxYa61jG6Uw+iThwwAwSoeP
PzAVpBvZ/Rt5HN3ONNGya9hFX9waCezyI4UudOx37GJdMPh3ardDG229GfEereCPsefSHegJ/lzL
qLcmQ4IW38mqKFPAKF1aHuvYeRN6XB6gXldXAO0MTXIUvo5VyGtJtOHOlROU4b7nqto9eppdHNGj
tMjWmKzqlr4fNNx9tdcByPJ69y5u58epra1r4ZG85kLFypnBcon57kyJuDcia96agwNdpxmsjTdi
Xqf98ibdkvaMHpFXiEHiBdvrMYoHYhP8yjyNvXuo8UtwQLbyKk1m1YHVQQiJaLzNRv8kUuuNMsYh
jV37tTPCAIl83x86pzV2uEC9TWOTeRb29LPnFmWgX8nyYxFkRgxc10OOuUg6pPJDqZuK9NohEIMw
H+7/Buz9++vUi9Xik7iLMTjcB/l8VqtTK1Cv+A00+/kgp3EsNtKGMqGi4hoLkQ3abXRmpQTOgF9+
dpvpyroKetsAgkBFvOaSROsoYgYUinbeF277GoVfMzpcDIihPNUOGpmmQxZULYuk0xjrlgQrT1AI
TrrfDKeBsKtDrQmiEAB8uGyiXeq8y1abjsLT21NRp+1qtgrkwF3acREYidns76TVOR8v6BeZR7Jo
a7JloW4lZ43iFLJf4ylJBzwVIJJb7VchBD8oXAijajEBlZ1tj/xYwq133tBuwy6btlHVf42aoDhL
ki8JSV81ssHSYVd3mTQvMqibvdo8HGXN1khgihRJ7ROnxoQhrvoX9eOojpanxXiDYpSSI9F1rfU9
aVmrYKayy2X0ovdEwDVN+6zFIWaEhDdgU2Nb6ZoGBrbVL5GOylo9pp7NG4bojomTHEXLBgjuOpQ1
7JFcbhgoBGVL8szyv4VmjKq6ZBZXEEKI9TcWAX/anuHYc5PwMOKZ+xBu+bYw+puFkgqy0auQUGn1
PGtOrrsEA0/IOYjTrFFPQlP30eKdfHw2G6pX9kp9zsfa7RqVoLqfgQBbxyMiOgy9R92PDw0tw8Os
d/k24FRFiwW77kzXerM4jXG/pALBvsRg3Mck9rb1A0keHQ47Gqkxxuy90ciLI6Ya3VZCPCpdaBoi
pSd2cz28Rla0k9ClDkXgedhA1taSzBcueiN90SHV/UgRsocQSwKBvoqX3l4JnnWlx8a01UOTdIcR
aGPT/Iylny2OjoT2mnmz0AXt68IhfbsKSI4eXj81iUpU9iFJVCzDeolfaEOr37YJuSV5bb7i0XGu
fnpx3E7ei4JQldlIGR/GpXvseOu1GfoeUYxn7epKME9feEmxjLBR457e+7I+NJ1DaqxvOGujT6a9
rSPnR7LY3cj/jo+QaV5btNVnMO7pmfCU8nGeqoQczcC52k5h7pb0+vXUhbhlpCd3fuGbJ8S55skf
iR2eRsYWo8/UmEsDLABh7lET5Hduhy+vokAcQKaAahPhQXwOrMG/Twpow2aaFlsyWOdHgXtuxeeg
cOyo2SaI8U76RIcjtiuwN4OuHz4y1y3vOrWl3CmxaKICsvAjp3uwCedPMV82mvdeo+lMZ42Loo4q
BuLnIhEkTQyFV/NzxI8giV40D10RAzDCPovu1QnFtklGmg0UROSSZa4tVHSQG7ab6DuyPu+VsFI2
NlNwNz6EJhMdkPROwnGNiHgIEzaQgXIeX98la2Eqfy4KB43AjJZzJbLiux9miMWLKV+HZDqrH6F0
smMPr6Ar+3CjsrnVgpJTd4rkq1f041HFcLdtfBflqb1TEd3qoXwRRqlbPdF7dBXsV6XSTMcRibBK
6laCTcgkYqvJ8WuQ0BOnWnOf6UsilxWUm7TzsaOnTZhmH/u5hNnD2VB4U39C17QmVVE7Dm4yne1s
vCRx4a00A6u4XBIJVdC4Wqi7GhoW8P3LMzj8+Z/JrByWX6IWmSlgOOf5UuzCxD8vizLo022Wo1nW
CUNd53NxK3rtWQW4Q8buT2rhIpn8uKU01uoxVoZRqKKXn8QEAapUd3XL+jPk/fMJpb+OiRwMloB3
tVAy26TKXgLLILX0T9luVnEeUxLWz8fcRNBZDwNrrUTVvkkMRhjjGQOYAQnFdF5gypETNpOe6y7q
V6XtDc25WNtZhfvJkuNxhsQs9bI868DvgDFkML3oulEadTm3G9pAGZoWqLGbh+LV6mcKNZb24Le5
yViCcDXkoNCuJs4XwdKDFS1xQGm9NEr/FXbvMFpfFVqE7WbZJF2W4C5IPaqUS0yh+jlJzTHkM13X
xCE34aWPUfKudXYMDijYVJM+HJQCVp22ukUqS7A3MTWaf095DSTkbKbbIBzGE8bv8YTQxacbMOSr
Yva0UxxnwTEhZe9Dq5stEj4jJ3Dk477XxeALuvRoDDGZPFTVwFuZ5Ix75akj4j1dIiKpFbQnBKlg
4FPssFibu2clCp8WTfl/RdhVjwVOd6q8FoOSwX7RgZxBXBoO13jGToyyMMS7nOQXeoVkrICaXInQ
dVezFhC+m2kt3V0mY0ZhPSd5gk9mjN27ET9YxzT3nR5Mtsk8i9zqpJ35N3yCMvBdVfSkrx1+HUrA
AY+bwcGRc3IxUfGcfAic0RhWb16GzJMW63Nm1+PZ7U3ijJ9C2xsf82b2bvD7oOiTfxJ7i5EvpLdk
0RJfOYHe7KcomO6GqiRptRWkRLoOpkdkUIQlGwNtGniM1GIN+6LbxT5LnPA+IxoDWJiRwW3PAkrK
4OflKG3yieTwQFCoth3dSoPhNAwP0raZRumafwidCSehyO+zGvC445j3votT0vBo3dQR3kOKL191
DzcQccGcrQkyXdtJn1x0dGIrfcLT7BhpcpElyR5d6AKJygLvOe3jn7Xml1d1j1o8Q8CCk0qKJXoN
N8j6MubWehJSf+ss4WxNS0d9YWTRl9GqtupxWfZ0EYxQPzomUU91Vu+LIrYfvaH4Vk+BsfESk5pS
RW6SQYjNCvfxM8L5+otFn/9YRvjPcB00Xwp9tjdjkNMUWp51E21d4bVbmRjndg2mCmuV6qE4agSl
k3U91V+k458YznvfKwsgmYOJIsmKBLprG1LK2UXZMD62twSgyp1amHBPEU+M3jGuFhRdWejvragR
D2T2M46QjokBA4/GTqf7jnY7c4/XqhXuqzk10SEfkiuNFCh1RWjAMOXWFM0ZaeVjQTJPzqFjtwke
S2t6CNNarOGdAbaecWWi/WrZ1E21Hv8Pe2ey3TiybudXuevMcQwg0Hr5esC+FSlS/QRLmZUFBHog
Au3T+6POuQN7ZM89KK5SZklFkQQiYv97fztPQbGlJja3eo4O/swdiOqxdm8mrk1mLv9TtJ0JFKiu
37CEM9uQCrHNmY2VLTCdBYHziCHhyTVZK3/18T3MeiipwnwbA3lQI11vqRc3L7495vtyJOqHgws9
2XxSynB5Ej7LiOWNeOTUjO1v1GcaY8e1l+XRIk8zlsJQq+e2KbrjaFURJfS6WCuFlWhtKSJLbVO/
tQw4yEbnF2dOMX2N4skLS/okbftFJkK/eGRlfbJWcoIf3I6dupT8Fp4/FTstdHn6udKlF4ijLDf+
xKhr4nt411jqylte5t1Z2O355yvLx7RnmA2TG78h6h2TPgLzctkZY+68+9AF2rkqfg0hOlvUp/ET
lZOfzVhPJ8aiaN8uiD8/cO1noEf2M+C/k5uioxemQykdpz6MGg+QcprrK96nZYe1AoRMS7ll5E3P
wp3rfZ8wbYvAwkUVZpFyYqANJ9Hjf1eKDxux8kHngaIDvTOAYfOIJTDX7j7xXXmrUSn3EIVx9UI1
xNX1muArfkgJSJX1iQERJAsS/huK30xGH9P0G2jkmmzz/BmGPY6onLBdHECeqc1KbQxn0nddgIzo
mln+HmO5Cmrf+2OkzQjKqB/iLduzgACKhoOBwIUBMt4UQQLBuDPD526iGssd360wFq+Na0oGiOze
7cSEdhg1//7y52+ZcDIkddkqVipq7t7IzXmcnA9H0JLeRDGWlceXTTt+9K2F484e/lauOT9Au4u4
D/PLhBngGKQhG1wHBZgoQXZBtQQw0MbMSuWEboK8a3q/w4LxPRaPBBYqgwCmJBOpg8C/zZb5GMNU
xFbFPLwQO3EpkwLp9qtimPxellNPknMsIHuxS5IheWGSDsxxpiz9GGS7wZuYvlIX/klfYrrg+gi+
bRU8N4Hd/Bm8itFMFCWLR1inlJEkDO4vXLrUqCwGxdm5WbTIplgdJt/zXqIZrFDKjmBr+LO9in3D
WouxHy4ytz5zSYyJOLs+O7O/gpBQv9HU5Rep89p73nAvuOZL4eiLNGLIWVNAZDCSYPNcqA2tCcaw
U50+TI7nHute36smf7EaodepmL9yIoAPViLnGqXlTRlUIEG4MHbxXPfvfM9H1hI+1w0XRsuoeNlQ
grucNPrWRB0s16gTvM8V+Xs6HjMlvA/BhL8o92NjWhfRKLJdRNUbJ+oQTJOdQEraITPJpesNzq7s
S/OxvlZkPzMCNTa6jIhydWEqzIGxt8elk0V6XZW2f29hLdBFX3qUHgtmem7lH3TWxXvUo3krcvec
ZmbymcSgVebc+JVYBjM6cAcglCZjBT+r/a1GkqYDM9hB1GdhEBEu2956Umn3Nhp2RNi4cE9pp77a
1mrveVzXh+ihb3pB634Hn2NVx1ulXetlsOz8GOrCupUsnoQSVM7OtxSvJJe+U/onjaTSC8/zgNFF
dry3oEQuFa2uWzUjzAVVo/e9K+AWtCGnMx3kW8YiLGJmTN8fhEJu/xW4zcqszgSsIDw5xjnFpL1m
Xlzf6la0m0BXNu2CP++gtvOViO0XkMXw0MNMfSuZbnAjG1t3SHISJo9XxRR3Im9ib2Z5fQRS7ewt
S61E7463ZB6NJ0v325+vXK+HSwbl6qzo3qvgzdOzHeUr15fiLzgZf7Wu5WwK3v11rCCH58r/HrDE
Qg5lK7b0y6R50ppBBiGnVzVivLAC6XyG/Ss8yglKbzBhqFQGTYFOcZwm9bASmUdVzP/10FZb3+j+
MMm4DlAuDpw42VpICmuMaoKfa6Wv0pho2ny0eSZlGl6mrAsvXJUgmrVVqQWerT+jS6VwmjjzjjFV
es9JgrcqOLQPGk5sGnclYj6FSqGQevb8BFvxXLrkSxR958BldbIhPjNv7KQhdvQ4TKui08cotwEq
qvCeWwYGGCmvXYHtYfRC9cQtyqfQLR84VtWP3xD/k0HYlQ1WM6zT4bUwp+6MeBE8KRLhnCt6961N
Epq7JpBBkVVTnE3QfG4UjJCS79VuEx74ca+ZObxLDlVv9ggJLBrK9Rg19edj8vgtk6YEtDt4axjV
7NAKBgj8NvkZrEW/0OgLB2OY9Naty98ovBedS/t5yOJgkyGP0aSUmltC2/HCHYg/a08dSqdRbxQd
HmRcwCd6XCa9KgHewgR7hsL5ywQj+TjCD89Y7Iujw9Z+GSUwTONKbXWPwEvz+2ssRtxF+Fh/R48d
pTHuPAyw64rUWBU8C9H4JHD7/hd9Q2uvC5M1elGOPciS15lY9BLA0cq0YRQaUbouVCVZ6iIUpUfW
XXD/2yRllp5cJe6Oz5TFk8Z8sQ2ZrwZM2Ls4HKNNzuyDEb76LgaGQF1b/I1Gw1TN8osTCeHoYHvy
1gS1XOVOWu3coB+WpeCGPXsuDZtFNUFEiv29YebVTpFK47XvsIvNUDoX0h7FzoFuVPtV/k6CHIkF
vb7UGWs+DYq/TBYLM4mLe+2nl9ZXVEL2XniRNhn22iduO1UyPoJq87ZWxTzV7phlef1nUTUxw9si
P46+tVWhZg2jl9aNfZiNXoTr2wC1UauzTMU6hwYWwC3sy6sNE33JU2D+ZHEU4tfmSYnXWM8af0P8
XKeU2/HU8zUClnUrmtS8cQG34yLTTEYdh4Of055+rOJFmVDPIBVte3NvcV9Jom1Sm/2W9QNbVGe3
R9Ho9lhLVvmqnaBQF9WWHUcEs8PO1yY4qWXG3xzbYGyPnJWfDA9PVqSH17HNz03WiT17k3JVOjYy
X5qII9ssVjf1megmvY6dSx4eyFKe2NkTgWvNCuckZ5QvoqG5mZyyPN86hVZHS0Z7yyyMaxTP1mLs
uZRz1LB3ylmbtOzeNN21uSyedCDyJ6OZrb12k+vPHxWZhZ22gMZS59NTbWcvEEP9l56IF/ZSuFA0
JDzL5r0ftyPSyS2VFQKw19jbfqzUGhAM1VzoJL61AwnNBVNDTBRtuY0p5VwW7tZmXPElPCa+aeV+
uV7X3NKau70qCu+X2VhLUcXxPZsopBSaGE0sv/BEgjp1PepwYOa8a3xJaTmGy6Jw8r1hOOqeuXxg
GX/sAki6HkyHGOmvEA1ul/LOq4Eo1erkiBNmEU+/dPc47oqvkeYTnBoE64c5HA9SZqepZ59TtYG/
ZC/Tfmtsxb1J0ayb+faxS8aZ4AevBGCB8Z3gCQQg/BQMmPzxnT0LRsqovXWOWNl1nD1zhiDgV7bh
2qu8duciYDy0g/j88yBHwc8trX4VxnrZOtp/+XnIkHYnu10MshjfhwIzVJMCSpIiIdvihURwDPMQ
JV1+VhHLsUMxGoY8ne1ynZiHLBrsVVGo+gul6qpF9GG4xo6zeM/WiltB2nF8Dbogfyq/7InbXdpB
IHK8oNooxjkYUnID21afb6ciTHlnJ7BIM4OakJNAD+2FVQo2V20UKPawv4UsXowwq44mam0aY93W
HGjCzJgOslPDMqjb+mgbGQeV2MRDPjhirzHtldqyzpPimFnlfsPeBCoIJluXzyTntnHInzvP0ee0
D0+xNyYcKStMZgUDZwNTi+/jzdZ1Q00OwneouNCyXhycTLK7DphRIWKGt0DpZZjHX0r44RtsyPqQ
sx3BI1pFb/Polps3Dvkl6Za8vGAwWRMUH07JlkrM+BInTfbqgmIh6T6cGxj/i6pQ1oVUq79vgvLD
ahPrgo/lSOCu2YvOK1/9EsDO2KQMZCjolRPQ2ihI5a9xOuiUDK4dvTTDNLzYc8YxJPuLOZY+G26s
iGobBfO9MFqNkYG8AD2bsE/anP2BwSv4b4E3q2MEYWp/SdeI3GUV5RvcPPKd1iH43ceDB3sIStJ4
JBlUnKDhQxnhOR/HRz1HUbmMhwfTfUm0vsSlU3yHNiCmxsaQ0sZ3+Aj5su+y6rOsYwY4vvtHMGb3
ykeGXbjs4t1w2xC9hooGpB6Zio5oRi1n7Hj6MLTGSZfAGhCoPv0eYy3NpvJYxdE7sG+WCrdG7uP4
juZ8lS0xpkYUL5G2u2dh0Fle0Dhssw8tzNb87gzql3ODmXFnmZjbmJru3YCCM5RK8WYGQm7kRIPm
DzrX9rALjJOf34fCQqoP1F8k81/9GpsOGKmZ46uqNwy1HSKuTJLt6KSsPrgXfn1OsoKO49kFB4ZI
NrUTRAjudAtED3ZvJvx0G1XnMvZmzJlAvYNodi4/f5QkKliXVV/v3LpCM2TVzKUZrVlWs6WuB1RN
bJanyXZ/O0hay6oz3guK5A9R1wxXKmXGq+XW8SYkAsjkpsNExDQ5dSngzkczf+PE90RUqVm1siNm
F5r+QmO83DF9FygfsXdK7ebiY4HQEJTOA3Gtm0bPINFovPoPkJ9ynQ3RtHQjDOGfvU5S8mHXNw++
0KY0qpVtOC7SVs5QZEKcLBFVd9Dvwi3ZRntl5NWrPedcfHNxbUimrB0n5B4bWK+elM0ujjM2DMDy
B2zZO6ZimBFbGVH/MMdneDD/fqDGIoTHQCcU9ynKwgvDO/48GEpjhiAXiOQS5hR2E223quaO2d96
9rsq21EPni/qmNZKMJASzJ5JicU8Bg7wFWYHrX5OHw/No/LGwYHkN95KM1VdkU8GD5V9WgBBltNk
9Wtvmi1KuwLrkMEhwMVppHhuiO5DWSx3zKJhtgeg0dqxti+S9sQlaT/aLA1kw2kwwJ5NIK9alFQC
PGUAvDMJIPU2987zgyOSdnAMY7DcKp2bteFVxWLOVHWSRjnfVfriPO67sSWDLXiV9gVrCAd5peHw
aQpKPGwmzpTMq3oYiaPnmDW8QAEEUMkhrB8umPJbRUV8nvofM+jUXQbJhRmZr6Lv9Bl2pLHOGtvY
G1Z8m2bDfxqrznuZNNe7JCj2r3M1ePN5yUQajRoPnG6/wqafP0ePM6gbiXTz8yUGkZNXzXjEkQgW
ZlUmB3u0nEstpgZ76QxACXKZUFpch+GvYbC666xiogwVbqAOCfbMWZLyDp9O4mHKOZ2GzQrg2c51
kug9dcZ+kw2mubdld+VCY5Jvm+C9ugcZq438rfX4qCZVDUZaz4cBePM66h8DbBk5R9h5PIxPqD7N
QTNarRYJdp4dftuDl9nmE1wbutGH8q2wYYxjNBafXjNDmRbec0PoH5PUvqqE95cTx/iKu3S80a91
YncQ7gZpYretsvSVcWD4JB928kC0B7dlbx04oXMroxCnNppeJpJDgRzVptHCj1K8kKLutuUEqXK2
y79kE3PkkeopTwfKI+Ok31sIKgf/QVF37PCGbzpdWlni7H6+xOzVr3yiuVfqek6gLfGs9a0Aeci1
IgzzjJu5WqOUest+ys1zZfbmOR9s7ugpS6IlYgVv/MFhlTfbV+pesUUGu/JZeqb5Kj1eitgo//1v
P39m9CBd50JsfW1gnyR0dRd5eEZG6T/nCYkL3DfGJqtdlmML2DGuuGVYeJAIo3aMEOPpC2H0LoZ2
vMtGDcjoGQEAD8NyN4DTdpUtF2lOOdOsevfVof6W/k9Pf/ArMRiTafXd6eC1jeNnyaW+TdwZfdHU
124mfsKYhWO7joAAuMkY/HqkZCEm4dBO4nyfm3iezBLzDmpc9OIovNN24h38JB+fhEnYLJHqkRyo
8j0hW/odTSs6ZJtcOMMpzSGDBrqLvjXQbb+rvY8+df1Npb2/Bh/l1+pynC82BqwmN40bEnIN2K7M
PjEuvsPOSo7lzI8YOI3vPY09oQqN+Jn7J3b7jBhfjt0IjZJRAcSx5P7zYEwV8Zs59A/2UMCw8MN5
NdS+PP08yI4BR5OI7x8FN8FnaRlxvKq77o/NLXLfxFfN3WuXQeHfpeivzNPBV0QeY2ZhGOuKSRv2
aosUJEFG3OxWscWJRdoqKhjq9rpnnpVR3WU5CNva11szNdCfHMPdesy+di6y7zJrGeM1ScgRiMnk
LvhFBi181ghcNOUExZZxAJBsVYll5SIoW+LoPuThxhns/8/A/r9jYAvPIiL43/7n//g9/vf4T7X6
1t//8a/vfPou/vznP54qDij/sfxmNCnL73/8++8ekX8Eyce3/pu74Lv/dFzb84kAu77N5odQ8vBH
6f/8hxE4/xTEpR3TtJz/wl3/m4QtvH+6QUDCFjiQsPk2vktVnU7+8x9C/BMytkX2XYSuCV5S/L+Q
sYVl2/97qNch72gLuNiuZweWKfz/I/noA0or2lylOwnIe+uN9asbTBGfy35d1uwHUwI+z3E6HMrC
IhejY2slalPcgCLglSjm7uBiVsmG0rvVRhOuZ2WXG4nyeBomtqrD7LhXFLuA6/XKIr+J4zK9VwbZ
llwOOO27un4XZLisbJlJc/6KOorVynBonmwiaUcc9ZSMpmoixGT5z00404HlRsXdz8gDxl68JNcr
boFtTBttW/bRrSRVQ+zhNlbjRURiG3dTj6wQtKeOv3VonBOM0jxzDwGl9PLdPEYFZ51p+DDbdhWh
GX6SX1sYjcZegV9ri9Wmesf2TcVf4vd7kVcHBuXd6/iYQifGVJ87FIxXVQRMTWsNDyioKScwreS1
pAmjcPNtDqzpqMbqaQJWFyXOvg+ab4AckJGzbGs19EEU0g1OKeDqbdsZm2FAjgfjIqgbYsdPE9cD
ZjEX/SksTv3D+aBAUUe8WG+mBhZYe2KfhvNL9aAeG27frjzP+WPQU0RYwtmbiubCbEbRyvKRFome
8p062RGlvnUZbhzfvg+c8CW9YZvStB5DFw5xZAFS1YVv5jF9phihvMbdCKK1GDbFCAtzKlIqbdDe
d+E2G2AFqkGVi9Aqd+PYW1e2F7cfCRu4BQeXgqhHyK9geyfCRe6izhpcz4C8dWsWu4l984GDFNqX
06ZvUResHDmXVyNoKV9sLPYVzl9cR80uo/Zk50+eeZEhsm9UCVxgzJ/W3BOpQVGXwEYu8Tnd78O6
x7rn0vZS23rcuLw5Gx2CbjSnfuNhqtrnY2MsUeUN6LET+9606XY6e0goDOqP1mD8XSnzVw07HpW2
Ec+mcYj7SKCZl+HJ7cJ6j+4OEiiSYq1NLz4Iu5OLgDkNBw5pbFAGKTLFc7zk5CyugvbmRdgX2LxF
/tUKMzsxxmRCPaPcZr3cJWVXIyohgTPUNEMlDtT1VAc/vM1UgJ8DOdpnIdxipXIHh5ST3jNZbySf
rEMQTcFqSKdDAA/vStJzydyN9ikBSpiGer5UNCYyqgagXJc5QRbOBzH7BSwd04hWUOAnMHz/YPQm
b3/RLY1K+qsE985KV9MbzezGquclX/pyboA5P97TASxolM5bxJ2KSD8RUZZxmoPSbvEyjCXz1Db5
hYMi37cNCGsXpjRH1hw/FizWoDG2s9+2uwnDtdTHpqn9q28W5bJgP7Y0J0hJpaja3YgmBhw00Fv9
+LDW4CzpGvIcLK41WZA+C45yyN7NxGmvYWXfvTg7yEiIsx0HbxQ1g88fkhVSOkEfL64+isra+q0q
kVID98y1804HhuTOZfkbK5+f59Ge9vjK+XDL9FhGdfI4tSXrpKyYM9A3tiVBVuN0oyGqM/sZY1ke
rKI840JzuE20Ve2thny0nwSHM1DWyTZtyy8HEvkKZn96YI1X46sBskw7smOLAzxtatuAOqd0bZhC
H5JAPnqo5reSNB/+0GrpA8VZqmHExjSHH0GI02YuH5Ntt/i0oohJCAjJJjCqT1RX4Kb+pms4wccF
PAIPLP0N2wE9PH6dnPAge4sm4BzsQAwC1eh6S8couov2W5utk3mxG42BbvCf5zkzltSuYbchAPzU
hMQAAygUQ5+sm8rdx3X6Fg/xvA6KmhP4qurTdD+piNo3K5P7HmUIFq8frvNWyq1MEoksbaS7tDZ+
uQAK7rBBLhUOMicRzB5MD8tl3lZr1qHq5LXimbTCu0lv1LP1x/QTm7OPi//AJICBVSNdlIH/aHwi
Tg7LwV7GWHZWsneoY1H20mn871hG4ZuIpujJaa1DmwlqkeoIR1GKsDOk2Mc89uqbCZAPvj7mUr45
XuckqL5Sd3AuPl3CDy5oQafOa+VjcYnomLT8YIVw2m9M3f2dAjHfGKZNpZWqkpNbNiwesD93BbaI
YxNkH7m07rEcjWMQUeWT5dlLO/2u++jSJXbwmhrGRwEquEaFX9GAnODUgphtJ3iybZeXtkAbWXDz
bkGHFYd46vliIB9lll+Tx3/ZF0Wy6dom3MdQY1AlJ7WspJa7kE88W/ewfYbEAADhr7iiXIZMtbvD
ZHSFWE4rXhYk93TCdjFM8jaaWQOIiH/K1DgXiVjhZgTjX4ewNxW5RNmUH1HiNssB38mhzpJ+2Qcz
m9z5IRhGdbfx2tTeegnOjtmtXnA546BTxbj1rCq8BKLfmWBTNn6LDcHtXfMUNtQIVYYOtsHsDSQj
CtCY0G5XAQxtSLtl/DQYoXPOKu/LtsyV9SDyIHUgEKfWdZZ0CrYMkG8On6F4GDY0h/YHHYE671zb
3bJS10QiANIPjf036a3vosustwm0Q1+Gb1M+3NgYfTNFLCGhQ7JwMvXKKJ9shjY7dZqBzNdM0BOH
QqrKGD5qdTAswRyE8lvsQnV2th3r+K+FxJ/SPRYuVsXUtygeaM1dq1gTu07b7AG0taLOjCiPo4pr
SG8G6exvuzHdZ47hFoepRpzsDDktbVipE6chWKtKDOUaf0xrJdVL9egeCwOWdQYcDxFxane5UNWx
tWlSqwp40CC2DyZZ0h2X+6KMht9efsujOTo2YwTpGeLHom0y65ZhPvZ1HzImqbb9gDCkXJCbvrj8
oGc0kRhVx0fHkswkOarXGVRdOO1HqgvmjZV4sLFVrZ5VGB1DbkAnXLndEgkv2yqCM6cetcJr4KWk
NZxx+nn/NDPBEsdgfNkNCEV8sutYjbfY7O76YdRpCZ/kmnKm0qIbOKCWiLM5ofj0KxdmuQ/0hG/L
BWkeMndPNDZ9SpzPYENIX6i25vlkQDonkwx9H+TRlveZMHpcfA3o6RsbF3o9xMHyR5xAzaqXVd2W
u2QazQ3vtFgH8ee/5hVN1am10MCshpnI6xyESCpBd+m9js1jOpyiqbF20RDFC9W6zsoJGnLDvZ2c
PLf607UM9qrRonFNYxJ3nHKvhqC9cj58H6qkPTrNXftGdU+3P9uIzMS8MFs3fEDWxmxwPg9ZV370
zbobubUZM9Jk9ttP2XY4NqWATu2fA/aFqzquW/K8YM/98LN0b0biDBcncr6Rd7ptMe9MIOdL00oV
PVIe6WDtH4M832AUtk5477WTl8e8n/4WrkhOOoqpcY1nFgUm6aRBNMOYssBDbtXgbqIJIA64QN2m
+lqw1RodnCFx2l3ZsxangleREo1xXjhOnONIplcU1zLGL0H/XO57qEAIEnSVmDuk73lp+5nLKMzU
xwx2QC/wXThkfADITq+O6ujCQ573jVbudGPKrZsOl4S926Js531Zk+WbNde8fgAMbeOFubgdBe2H
39T8hBWj9uZSO8Ck4uE5ZCy8z+qD1TFBNQEtr0JrMg+ufageO+wm9awVG5l51VKTRzVWP94Kp35L
sHRknVsTtC5YOyl+zMgVmzKZzhWJUJqOIWRia+nodNyrkTmKASg89JCPhMEmvB2Yv/UkHTZJXv5V
liy5kSHkKSvxQZM7Qy7TvsN8pe9Y7bx5y6mLDi5DIBYkhr+h7IH8/GNFUVn/XrSps//ZDPF8iWWP
wbrX9V3JjqFG1NkXWOLLiLnZyc+GgUaCWm7Rl+/+GMUU0GK4aJL8OWP2fubvD7kXWCsvq6A2ZDa2
QHdu19bQY152KHX52ZQN/jCe8BdXvCR2A7YkDY/mUEAG0kjARpmfmi5t9thkypUPveTkMvXHHuWt
Qzg268CjbYYksdh1Y5ouPEgCaRPzvxpz996KoFl51cT0jNVy7U7R2qbnfbiJcLKeWp/T0+MvoYsk
PK0adayetmVkrMfQLW6Er7l2uR0nnqn3xCVgCPTEzxo22xtQSY/Jd5Ozqwz3hmDj20n21AYaXiCL
ajcWfCrRqOUWE/3O18G5DDGB8JPVyjL7dTCRUq+6r95mh4XDlJ5e11wjlv79r1QVjaYrQDK/Hdvk
ghQ1idga106aUehaOpQaxkogKc2t3MKNa1cs948+tgLxtd/bMWo5Uyq6zwiHUgLaJBEsZPAWrJjN
CkfXRwpnArZNkLPEchvgrVur/C1FOr2o2XZXeg7avab1cMZOxAlqGHZeS57etuMnTM/li1WXH3jV
DzQohLuYDSMaFff6iF6KozOOuLK8fltpM9jmmMY5XLHSjRxYzLz2d0UnX2YF44M2hGoDcL5ZdCFS
qn+HfdAxhZ65i2ZdwQJOS2nvRS1eGGQ+PJ7vYdowitQ+wpuinSJ8fCxbCmSsQfSHIsvO9VS/g4BB
h/aoEg9KIY91OX3S1UB1iDMRTa8ib4OfMEU2iHhDZfbRhQGDo9CDj9zN9NIFZEJsozy4NLHzjlc+
Aas0PjgjTYa20+ytxv3LCsCWjHR1LqvYo7yIYA79p9HAuqrEauopfI9J/z4O3DKYMsgrxR2+Ia94
b8HZTG2oIgmkjrj/PbkgJHKS0S401JPm8LlMlMMvV5DU6TwZnsyBS00W8GQHOHhkYHw6XTOssYxA
g1WVFAL2VaCgPQQ7pepy51hhspK+6e+y2mZjZ3lA/WR1Nhxx8Hx2K46MzI3ldKQHlftbinEZmU21
tofY3jJibHcMHi1FAXTGcq+5b28ip/mmcOg39lbNuXM3qzE81z0+j4o+Yyw+xr4eM7Vrx1SsOl+M
N8sePd7DaThOteJYrrkJ1zCJS3uOzmNEPjECAkxogkxEoN8Dv/f2te3qa1tdSzmAY0g0BBRbbR2k
HJpqeV0QrbadWDG4DE/zQC5Oe1yLrqtzuhXpB8XXHq6kmv8EKa3cY8O0G319CXozOOW2Yb14sSd4
R+Z8K/0aGZSzKatHeUuidi9cW19yGlwXvY6TrRfQWBwUat+WzFds52QPfr6XZYTh2C/RtS2f5kqq
lhSjcha/ShVyW0TUchgO3tdMFZSLMe1/MiFBGiEKd5FEbwnqb2fW2SZOqQGzBLudqqTvO6QfJSy2
MquzJ04EetuFYJrqnH4OuOP1Uk9Bu/QE3cVYd7FKtbZ5isL0lYnYeAL+OBLr281Te53I4RwLQnxz
GqkXD8SaEnrpJ1QLce7YproMrno0b/RXPfSct2xk02WCTd13MW0OgSbQFybYx8M0a96raFFbUU/z
j3zYU10gOWrg/tLa/Y6pxgGPzLA35uDZYux8rYKvXnUcWIfqWlvFxlKaLvq5cJkuevTeCrFsO+dI
UbmBM3Qa6Fjyxg1FX9zfHQMKziD3E9kCjsNnmQ0fuTbUWxPMCAblL20Y8u7k8iNK++IYR8nXz4qV
YjWLVOmvLaspN1SjvPYIMbPltfck4/4iWnHO7JnUQIe/j5ucvee2wpb9WcQ6f0sEzMPJXw0i5Hdr
CV8t4mJbSMhVBGWHJS7deFvxIdcQHmC2exW4gtCyXuYpW3AQMSnF5UPNWv2EfB+uyfSbnJoduQ/T
QW9F4jd7OW197NrrGLbPboi0u3BitnMNA91dZsV/e7M/XfPc25nCULeRLaA93Wgiqz9TxraBpqUM
R1ZMtWiONuVU4GnSv1OnNc9uAlyySPDxIvHuUwag1MPZiBgPlKC3dsIu2DfjtFAenV5Rsy2SwdgD
c8mODy/KMsavCCCo8c9lVRm7JujuVTjw/NvM3PcFBhZblNs+waWQEoHCcZ9IJlGuTZcw/uZ4wh0e
jo7zq2PM2Dj72h3Uh6XChWOhai64k1+cYkx2UObY4it/FVRGeDarv8iOb8exmZatgquVmOFnYvBq
BegzGO2RAmJWt6vCoWXOmaSOi9MMO5vh2nzh9cCZIB6DcsD0dGTg9CkM95YkcHiV+Z70WnzFxgeM
u+4ohXsILS+iYcKPj3SCHPhlhoun8B5Ydrt10oDOZsl9nlXcWBmGgRhTmM9GSj9QLf3+6cHZTvMB
NVcE2Z1B5Dac8QH+5JP/F2Vnuts4km7bJ+K5DDLIIIGL80PULNuS5Tn/EJl2Jud55tPfRVWhuyr7
oPtcoKFOZ9lOS6aCEfvbe+3e55otFrHWHJqrFcGPZLRHiVQeqs0M6t4rZL50HOWvTfI4MpRGSrE/
DfC2x15T+Vli4GaC9hwFicLDfQjQ0O+ISXmGGPy91VCc3dgTRxtX5quZPhUO4sR5M8fx0RvJpme5
4h+J6WHERcKsekhIXQWBto809tZ5NwXbPPGBpPWgcoy2CbZW2QtggygW/UzxbIaPYKdFBW3uKW0l
faBl26qmv7eMCneHCZ8+F7RylYWXQpuuhclpPLXlQzd2/evkslPm/vwwSOeztwr3KYmF+wRaxQtG
tAlHXgYb7JcQmrtIzvEWisdB6+BiabSMkAZqVwwq8/shSN6alGMvy2WE25JRFPqIV4wFhcDzmB1G
9nrI+syyiwnqbzKsMcwCwhJTQHiBkrCoynbOYHwYqOaruLM3HQDTN1uVe0Cxr5X12ff0eqNwOLi7
9F92gtNJLPKHE7BzDgmvgJ+oMPhXD9gq2dgSGnmMxwLMcKt27L7GQzrJB7Y6wSHQk3DvUnuzCnvA
OH4KMjEtDBTXyrAPvWa4XtdBhQFohhZMyQoBinqvLdhklbM/4l4RG8wiGnAufUniYcCfRDeMuIyZ
mW0djRI+iGnhDDmJvOmRO87Edpgl2Uid/EgZ17RPa8NLMJYesDN5Fa7IXRyoh1uSk3DK2OlUBsfI
xkl6xXpGzQZuN7E86F9jhDSYJdPeUITNqZp50pFQtq3vf9Oqkb6cgmWSXpoVm/uZKT2Kq8YnaXms
H50u3E+Zo3t1RT6j6fUzOxBze8s5qkZWHlj82msaDSNpV23sdqmXarpwBZzfoNWcXrDZ7mACsqse
sVRYMSXmpow2o1mQ3AuC4ThCknN42dBuaxJJdXjhWLGuK0vbmZl80APX2uqx/dB0Nki0uXqkMJMD
bwpcXstoI7v9nElvzzxf4uZm2tL5ZfL6Qypj9nwfy0B4I9aRtHfGPVtqFtelskhEVrEOdDx3n7fW
DruZqoU6Pyyph8OtruL2ELBdhzuPj7NCHByGpNlkwaaninIL5umN+D2NcgVlDbAjs4Xeny/IftNK
f6mimzdd0DUcix2FToO5PIRuQBaCvoax+hxpfGsYHBVacocz/mP232+RXmPBdRQ4Jq2lL0MtD0FC
/2UA12V9qwLRYWvgpxy7NZykP0tjkHyJLjN/Wd9CrSQGkp3f9Xe3kCYJX5AV4fCjDeFQBUbypNgH
eWz36KiclrmELA4SRA7m5oFDQ8+JUAh+03lCVGcJ70c5rafEaZcyD9TBAusRXSv4fu4mKrB3bHXN
kXqEHPgjh6zVSO5/E1FgstVy90dQpV8FuYW2VM9znP70dW2rF0sUc2aQwV3S5lo5TEsmGbsDXsBQ
f71lYEkfAWrqp29WiEhZumt2gaSjR+3SjGQ/JmoMZ8cQCDeZdpx0ctt+APKmoiPkWOUvujmDBdNx
fkS27I7OeMFRzi2wsO67pU/ElnG2lY1/KgZqafGtzjv0CS6eIHjtZW+8FHMrVmGi9haLwEFVqoPr
W/jbuZxe3NQ017cZydxg+jXz5d96uBPRpD9APE0+nKJd0whPvYpqtGMpMOZpo7HVNWUe9Xx6NYbR
3uhRq8E7tnDeOAGxiIE1uwvk+2Qb2CT1YyB84KwJKjeK1aR7JeMTzjKQMGVIR1oDY28jrDHb0DQK
wBWdPsI9MywPUwMxlqPm9Y/rcolRT+iMK03ahHl6uh3Vc+Z+We0r2cerNlFwMnfVd+WKAeXChRuZ
22cHZimgsOTXqE9r6ULzBBnLKuxS7WpI54AsrK2apqWPgvAKc52FR5kr46jxxaGRL4Ijv2MbFPNy
M/bMqFiK3g0KliQa4hZ78NqGynNwbXPjNkRyIk3eDam8ojiS6qPHQpPud8cov+lRz5s3P/UJG2D7
aWwuczB+YxzNUqBKDjhD/67l5Vvz6YQPmbAJGfp3ekOfbE/uHF76S603OOfBGhDlJXZ9LRdoszGu
Q24JuOZDru5urQv4kVXmviRQxX3NebkFsVUoNoMZJ3trKQqh6XTAUwznanwIqso8MN3o/gj1TnYu
Eekoxdl17HhnFLIKSF6Oos2QmYRrRGH93dByHKzEBCVxKh6dZBSQDGyy0pZBTR8HVn2VJVvQeuB6
CAmgvgfXxKhQI3LRUaCcPEiNECi38Cl6CpCf2L4Q3Ha57QQmpRoh1rE/0spIGvpRWdQOTzYZxG6h
nTIAzPclQVynBlHHyJRnD+sTpAWZkRmqco0VNOBAJCAQ7c0Jdgyx8P2ti+iWUtZjeewqmhSs2ND2
iqxrADDYjl2YjQP37bLC2cW19pWFGgyQYGbPjGmLQz7SF/oAZbAxh0rXvY9s9c6GOMAXW51vjUdd
6UTssC2xD+pA30VLbQq9bB9MJjhixA5xqingveHrMS0DXbAhNwQjNBskdroq286TTi2mpHEkE2h4
nb4LzOKPHH5Wsa0elYQSMo5vGVi2relMr+XyZX7QcMOr+O002iM7BFCLqX9eAv7/zPbfoAUyivMN
Rs5LpYcnIrs8P58ETi2pRYL89VRZ9IAFPgyesgjFuseXw1pXcVYxOBcCDSiYUC8/LTmZ0SMJzVs7
z864FmgJ9tn00Zj7oOt8CzegLqo7l+2c7OyENzqe4O/OUG6CiDlam9ccmpe79PKT3/40pN/7yDdW
qiG4TAT5nQEmMN88ex0fzTz1bF7YsqQhcWLjSwdGgTzr0OCaE12ranoNe+gI6sr9io7otrq6RSxp
Pg7mI+02DAGEoMk1U/fuKEYKM/s3Q2Xfu4AgbDRRngZTkKdgGJITsvnDXTgT1sY1WZ7NnKEaLru1
xvYUBo1wjr7q80NNL7AEU77rxPBqWdwzWM5BzPoJeryb1Ks6pcGRMjyJgdOJPSuNg3UKpZWdDsmy
UOvdYyqMX5W0DiBmkaRnc3e7byNgdQet+Y5l7Jnk4jlcrhRnYXcENhwMeW3w4exUo3yvbBOa41gD
PNVP566Bq+LH21G3GU6W9k6a1etEJpbLm1LEdjyZKEInCS95Mmt5NeusYiKx5Bvs8Y7fZIsRYHgO
SDSys33ktOasAavXFDnamiej/BdpMtSEhkYCHYcubc5vDu+kqqNK0++newJR+/Yt0TvjMDcTbvAB
vyqIjXwj9Z/NULF7KqLGY6Xzd1GPmDf4/lPNEXCVQCk6o4jWkLFYk529b+TZyk3LkdzquEtTqqXV
IsyZqgi2yXOFU8zLw/ARqoGPrIiMAcQvdVC2S8HKKIIG9ungww4Bjt8SukG8pbgk02lStLVdjdd7
ZyVNusf8qoi7TxKgmbYFK6kfdKfZ0sWCXJA5H1HqJAddsIlR07knwnGqIwc1AccNrdvnNsAEwMYk
rbvvfpz/0PkVr2xnmjxLQNXDv2GuMIt+y23jG9ZecIXWSS/Beurxj1xgYYF1h1sAyuBhtEgicGBv
8DbaPLs09LT+WhjDgROP4C65il2938rINDbcHylyTEbqcSfVr9k5v7qDnPai+9KFtm+wkh9gxVOc
mXq5K6wLfFs6RVVS70Sm8LpX8bNiYLtvpm6f9L44DtZPWDIak7bgYHGW9GqbFI9b/KoLP313c+QV
WLlGEybf8NoTXfBidpD7QeZyO5vWT7ds7E3c0ACNURD1HhY5dArK50dM5FF5MBtRbHgCwVanvteT
VrJCXDbWDEBxpbsqX0nM9Ctf2q9cBJ6cEYTCpjQ4H2EMCGLiKEzmfTc7R0Ma7I32qvdYd7QFhwD+
s8G3zpvKy/XgOxgCihh6/dN2AXQR92S2TUoMVMMubR0WXL9DatRrewsdijd4dnCJuTIhEj4v5xCg
ND3VdRwcsGBNlNPK5qGL+0ugGmLaAKJd8YV8b12AAGUcpe7bWbTrPijp+YyQ6zrKtxmpnQUHbAsP
9boJgh0LVLx3ihIKssR00R3KVP/y6wFtwhxJ0Li0+zL8Kne+le98hCFWK3YpYHzT+R7v+8p3VQ+u
esJmTDWvVHRnkJH0RolrC9Tnm2mQzSlqn9yOgz8Vxl67N0z1s7+n6ytC/6uhQlFrI4VX0Gkw2fN6
JIoiy60fQ3Wr6Vkx60M34FGIxlgu8yucP7g/NnqDz5069vcCDrid5I+YK5ytStKagTIWhsyhwEzj
dpQAnSIZ7Fpz5zGV4RjfMXRsp4F548C4K8cjrS+nNRw6RbSLVRqcbL14V6O9zggVrlgFVdUzIIli
8KOMcdEsWDQ0aKwks7Mf7lBTBb78YBaFzauKPmkj96lNaKrKi0Ljy0EPrvSTZo1knsPkOS0rQXDP
8sxK43xHPfCq0tgkc5tTWGawgxFUsQk3xBDUIR9dOeVxk9bTyiujeSPktE6jbjrIFB9Q3YiNRTYs
zIbci+bsEbRWTMio/6Fq62lu695D5l+XZXzwz7ZjZoimjI3QHb3U7Q5UKmwdOdbHojGw/esJHfS5
i1OGRhB/YHpoQUCUZrMdE167QAxXrQ5cL+TqAA5wZDCaepVf7mKpiZ0v8gPlwFCUDSMhiW5Mq6AR
n4x+Tc8ulYnfP0OIMcaLDvNlPV454eAYj4CP+Ua0pafnWxWR+y38qkX0Gt/t4j5wKU9WpfyRDhSN
OoPSt13E+zwr+g/MP9kyo4Oyk7onBsEEauts4/Al29QZr3U+duz0RmxIy3cZbF0CQS6R2nA5tcSo
kIIOoKvKRzvLL8AW3CPzG3st/elXAV13b+b2velQkc0RomHjSNzZCLnxJoXcUkx7pkd75UOE3nfY
87K0vwtyR2Ba74lrcbWWVTmsda1g0MzcYh0A5yGuCr98yDaBFnzUxmPe5vNLme1mrihCsGTLDUNs
cXyXXkNOEXUS5M5EColQj3uHb8wEtFaPm2w2VhR9vOfpBKSu6TC6jE9BFnO4t6hsHxvKCvRsuRoa
xRQ+JdWLHb8eWpJeevzc2eLNYXyUyRZ9BZuoIwpQUPFLig9xi0WDYzrXByYys3k0Qyc8Maa6p9QA
0GhqU+ZkiJNj+2+hC8kHZus2Bt9/siUMo8yCjY2K3zYgxLMuoK+Y/f8Mfn8WTIyyiTqFUYYJ8Yf+
UpXp2SdvtBUgFYgN1D7mvkrbVnQkZPUAMaWcPugf7uQnPaYMBMr8pWwrpry9+y2i4HkbwtTLwnTC
BoeJm2XzlM4cLfK+5T2BG4z8Moe3Y2DGm7KCtobWZXBfdhmFsZ+PXn3Ljtl4GIGXBuicukU0K1/e
iSN7aNY+GhijABWp0ru+PZX2i6NUe9CXFlFoBhj/loc/PlQcnGywB2srgvhH40iCyJGuhmxh4pmL
sHB7EP/40//277KYuXPLwXMmU7gOHYRbQL/5EWQLscuRc+Zkd2Lr1M6TzpEwKfwJt1ELsQnGU7xA
nW5/Cv/xp9uH/9Pf3T7ln1/xP32KlCOHhcjq1o0UCStNBYWwqcNzSDBjE4h59PSixZk3+eRiGuSZ
EB4LWeAXOcivoAvqcxRHA458QtLU05xyOrRWJUVnW4kd2bP5LNljM21NOGn+Bg9ReXQMsGIUP278
rkUtHPr4jitvxxJrbKGW4Vdxw/E8aNWqDTO5zq1JB1hODVuDzGExql1J8lwB/30K8R3jY/G6GWZV
7X/7JhLh3sv0F2vm6IFMGFddQ0GrXRF4l+6wMsT3IAZ1MlFnsqY/yIIfyippUmXNmRDxXRwL3/hw
WDoOvg0m0fxWGv5lCsjnKI7wyxBb64YfRklHhU/iRrQMQW2FLjQNEy/PGYqDiWZoYn7scRQZNi0I
y46SoPZrl/3SGzd7GsRHK6afiKshJdZE40EXIapPO8JFVPsmSbzqiDEt3DgA184uKTu59QdO9sNY
fM1TfM/ehdug3rzih0aXnlkKJlKtbBfIOWC8DIWidld018z3nF674iIyCehYL0Nt7zilR3yGXkMa
jT4bBIpVPNF/PLp9tjdq5znXYIG0wzCtRRe1tHP0Z3POPpxueBozNg66FbHjySgaL0qJ2BIEJyfs
zF00kyYkyW8dexACR1k4z6kmOva8nOjGDHwgctECo5qc7UiLetp12rFyVef5Hbxfv/2qLN64bcU3
LBpTOxZjjJD1GKDAkhatT8V4NphVUxhAen9DqjtaRxmxT4i++SYcs8d56p5C12kYrxv9uu6BQGvg
c492BtTcmTKoWRZhy5hxSxIhpw4uuA1WQX46tPQsm+Bc6iwornFwQjc9TW4BmzEb9nI54/VFmTA/
aH26Y/BKuAWvhQgy4yTV/MZBkaYAGpADdwjJZdXwIhM836PY356/qM+mTd+yPuoPTMuPxjzZnLyz
N5UkFwuKYTzgewtfqShITo5e6tgSEJYRpa9dzH7HQH66fSPXujNtnpM2IDmHNpBPNIM+pHgW38a0
Sme0WCqZAtx8jn9sNWOXje6wr0Kosv1k7UygzwytwGZlxSkBm0wMPs7jYwGQydF7NH0odYGyPc3y
j6rSuHDYD+Nx5fSfuFs2eR91yFlQqgZ36kDbQcn2LU3GVRzdO5Z4a0kXe6brf29KcWfG9q5N1cec
p+9j3eNpBGalBv/D9EOfKXZMn6QZrvRZD49dmHGqYWQmTYnlmU6MpvPfRdXpW2UClaii6SMpy4mJ
P3oUqemEdkWfX6we6k+FVf3UM7WrwyS+dhgZVnpF+/uQ7oZERtc8ZLLVzemrcqCSayn7dY4PG8VE
itG0E5+zJN7rmh9uNaoV7uPWdg8jUeKdmx07QBx3xehq+y6ql0IMF0mIyKTdhGfRCY4z32/os3z+
nuMvmip1HZFyAiaOJaaObTOFj+lyihpUATdjxrfgMHlg7kgCPR2enRSdI+1ieoSWqUNRuj9i0ge4
uYCfCiedCHJx+cH/sNcuQNkVZF6S3013CgEVrGg1kDSdj1A32Gfs/Lx5CAObuVUZv8Vlaa7cBbZH
mqI6zqrlLpZNINrywWD9E3bmxQTrvQ5U43EaIfBRqzFP1AoNsRWw/HOXDfvh41ZnaHbjcLw9uOWM
4m+gG5RRfU+Ov98JJhEO9NhtWh3ydI6PfmvojBHKx15Yh3YZaNweuhKDiqVrUMYd/3VMyN2TOygB
zEXdxuzHr4zElee4WJ0rOKVsmYpkuYMk7VoawTONeNmK5AStkAjWR7vTu6NcHuaiRyIkMMaaDw5Z
GNHrXPK5WUOIjuhwdzLy5dBDC0OU5IirfA0OAA5Wy5pm68Yv13Fab4jkqwSCEXFp7F1IGocYhImD
v+mjLJnglRjNcn98q5cJduEkyVofki/sUuGhd0o6Lhvc7woWexrA/8evmM1+dMFk3HqjJgdOF/Sz
DQ1xVt8emQPoVKSUTt6tkeOgvWq/JvR6ThLyZDeRTUsqI+18FvVPp9zkXgqk0aMXnLuK+T50DIp1
HTOWRVL+nMiKXhoz3eHIyNmXdfcZP33t5sUVMOiPETRKIMF+aeTrXTWMPzMzuncvgzVD8SJPuZ5h
0TPBoQxocOJmzdTulY476nysAUYBCv5EZGAOGaK6Rhm9G537YQ5W/TU1byoEM5frl6CVEO6bwVrL
3PzlK8yocRFo0I2cmDirwdkwx7BlkkVZC4jdaN7+z2SW+Kjb2QsXslNQzPn9pLCIAv1yn9RiAXeh
UnwTw6Etm0urW1e7iqi8q4Pk0DjO1smqFzQqBlfpkhbI5gUc9t2KL3KMwue8FsjoEZ1lDPV5Z7Cy
qSr+bqR1sCT5sru2NaFgNkgIVoCpJCmKpwKPXOnrDf7iRuc4W10HbKPSNftPp6XkwGHe+1yGVJ+z
s11Z+dWeuvbOpycNgCYNzZHw8Qpg7JoqQFFSF4Si+D2C5ywPgYMGa0w/XZoQctgWRTLIX0ZFx0yN
5ZvDu72NBl4otzOtcwdl5sBS2O0kDosnMl+cc8k0/bSCvZg1qBDscNcqmLtTEFokZjpxqS2s2mPN
WBGmGH02xW6iQ+q+h0Z66ewO/qsRIgEjt907tv7YYpfGvtzk90GVMF2NEVP7WndY0zvx0RgzwIHE
UEe1jCluDxlnwmPyNoRteQ90B3BBHYGUK1FX//gQIX/XtHIC0B9TITEPF6cN30NS2ZzSmPB0pXGN
Hd9am26Pn6qKyk2qVUtMxNW8JKT1UbMU692YbKyxhRzj2+2hVc07rQ7JXWAtr3mJciMTIe+qRHux
OsPdoAPkmzb8JZS93CKnV8ZBPWfUGT+kxC1tMQ7uIDHx68Hl2JQJJtd0Pjah5UM0Crag66nmnpKL
8zTYCRYiK88BdHUYJNwx9epcbJoBOybhDbbEhkRLKgnNFCzGey3LnY3jQ07+S87x8kfd598ajZd2
3T/++tZozIRGWuQZDWKDhiI8uLRV/qWNsgv9NCrbCJgFVDnPmRvjvm/1Y2S07iMv1xaad3RMpJm3
K3SbjS2nhrs4k/85J5TCVgozOyVqKY6W+LVfMABFllIZkETaHvtKBroaat5qKM0/o1Aw/QyvqAFO
BGWzt8coPk5s4XEMpPYzrSUN2Q8KCM0EH34hDB0hQZ836Enh3ij9jzQ3h/vGreKD0ZnnciEi/PPB
yfJmnwbdcyAq5lqSfVKPA04HfjczX2vKTamLK9wj/z+8jHJptP7tZXRMsbyayqF68vfS3CEkEDEb
bbBvB/VV9oH46Oq49xIzBgGbaDYKRx+9z+/l1OD5Uam5RsY3r7gdLewgaUEZdmpemb82ZxqrtngW
CLDIjPgLYvcTb1zCOJ161qdGOyQueEYkucuYxPaa177Z0K32mYq6OWIODh8NYohYLsJvKcV4u36c
s1cRjWC7CpD4LNHKw/7pPyjRHZxxqk5YQi+tQU5PNtWhZe7M/qwRr45kfv7vLzfzt2bO5QVyTYct
oEHpM+2nS371L5dbbnZ+EeIL2HcGOJY8gx/hN7sSfjYSvzGxlbRi8NBVe+p1rKwhfYtcA5CvuwjO
8/Tg565+FzKhUFNa728Btthqq70VWC7UrjjwvqwyC87Ophrn6SUbo4dRz8a1DwBqrfnZhxbHdCIM
8oSH598/N/7df70IeHKUdTo2dmEhf2uyzidSrHk/Y3u30/SAvRT5dDsUZvQtLCkpkEFR8VbiF8H0
Sm7NqhlXpRZpP5xKcO8q2ATXabmXsZVucodhK/PTfkVkSn+pXWtYqzpD6uayWjVzgXmFie05MFX6
lz8lVvigDJOmsw56qWYk7WfPEmnrE/1YrQ/Kb4f5ZzySyhUPc0GdG7QG9eGX2SGTTOPyUX/V2/gj
Mvrohd1NR901lXJSdcY1xQgO2KHHiDlMNhZ17Q3Vx34iKpGsujiSm5ozx1KWI7yKuckeRsXBNteC
WNrJCC+1Y8yrKhDOEze9I9ZyyjyrNLwrXTt84DDLguCTpazj0T81Vf7WN3b/s2fY5cv2W9FNEx53
rKCGdW17fAwQ2yvgqK18KtHyd2U25keHA/VaEwRJswo7H1QI+70ai7OoZ+snSyuB/ME/2fZIoDby
/VXbOcFz7Mt00wnLfiBmR+JCy/aELiPuE2iQ4Zb7dr2dNSIqw7aZy+aD2JtD/PDAe5f87uC2d0ZM
ykX23I6GunzPlU0vJiYFvFjyGIfWwoytAeW3WDH72FA4q9obSQ0rbCE+/v1VaP7rSmQpJSwFm1XX
lfj9HcaAJ9Kg/qR7iK31Xse6bCJt3qv+Le2NS6Ron5NBbW8QE41TKpICyS8J9ljoOfE79EzQYzAf
I934kcGa2EhmdzulMyfXJ4tJ7zRB4ybeYTQkBbrFVU810Uq1TeZlExpkUzsbs3DR7/3wA2Mbpg3U
USjc873e8pmpM1j7jFnlf3jav7Uqs7DgpiD1ZptSwZMWvy0sYF61uTNUuJ9VcY6SyTgboK09G9IR
DcTdKcuNbJ8H+XNhuNjke7175kRz1gYKWKa66S6NJGMJpIrpjxXcU4RBCVaLDl3NZJbLHvd3kPU4
BxcjJDVAgvTfyqTmrg/i+IU3Ubl2mYkldfNgwzAxCgsmYAMbg65BCkcqmpWNzNpW1q5h/gUmJ/5P
LwFP+F/WH4gEEjg3eQ/UR7FUpv9lcVW9XpIIrsJ9b5T9eUoD576rgVtlxrut2vZxDuzwWAXRp5J4
N2RUvg2Rv65VMFKMqSPIZW75kSbnthdP6ZTgYs4M8zlTgVxVeYruG40nq6r7Nzf68LEpXPqh/1GN
ur6nK5qcmyb1VzNWaxwpvNOamLzKVJzBpGHfZ4wdFulrzuDtPEf1mxa0kRf5SXxstLp7guDh+3n5
3KEIratsLPddV1zSUh/ONSPkuzGYvsEu6bGZZtumnHCHW/ZrM8XWuTWkPLNevqcy0te2IbhM26i9
4h8y72ANPBhVZ3E0zIiHDGAySRV5VMtam2iYy3PDqGZNp8L9zVvCmn2gFwSLoA5q1pqq+Vpa4up0
0PG7qr6aZuvc0S2AZ5jDYOnOOI7xS+6YtZ60gq470ebRjq4K0hSzs+tm+g6hfRznQY9Y8pxHS3TJ
TrNb3QvbQG4GDUMqMcWglDjQVencGVZD7whevM2Iv2yL/vFFBY++IU2drIiA0TXRpf6Fvs4zikO6
i/u03pQOTuImDygL5Pi+0QUslNGhWGsUWrKNjCS/6FG3x3KKfS/iXO7PiN2WCIA+LX0meLobiHOI
5lbo+BtRCWMnKear01c2V+z/UhQ9DXZo3PywBFypep6wcs39h67MZjeHmFBIRrL36wg4ljkkBZpc
LT4t/FWlxgXf5r3AsnUeMsRRScLUwZizqjh2Xeq0A+GnLHMzTggu0SQSRus5XkCF22KK9Gdy5sVj
GtL5O9h8Zejb7NVn5xWn2MpUnPtwmNq07U4MeEpfe/n3K4swlkL2v+/tbGUoCS5UCmm78rctckh9
ZTT1StsxTR29JUR4TpXvezi6jdU0y6+eQ/Q1L2N/PYkm3ZRK5schFN/6XAXQExDutBiuBF3K46XR
jPDQudzWstB9tihl3tcgC7a9GsTeNO23Ntc94N/ZvVVYzbmdNKx7Vd+sTDo6H9ylQtxyCg54lzFM
wssy7ntkQ0q2QhgKjiuuX5/hvKNTc+X0Lbi7tufrAuSUUeUpdyEzubcLzA+9NdBLTVT63pIZY/MC
3mjmFt8Zm6NUO8V9F4Yl7n6ux8gS6sFIAe6atEtuw4HK1kkQ3c6m9g0qm7oMSQQje7rl9LYZDCet
az7V1ByiBcMvKLcyfiBf9HsN+D02ahBqw/Sg2OFyJxmGPfAQ/Cd2vB5YkDdDz78SGDRh6Zk/700b
UE8eY7nhCMZobjrAvbDWtxy8pU6mjayX+iU0KhSbVWoP7isx2vtkqqBTyMd8xnPFxts8hksnQtaq
ak98PiSZQKuQJIa9mqvcPCc5W3OMSXf4MD2hlWw2CHrVKc6YgWjSyc4DfYuNfTG1LU4IzNX4Xazn
mOQNypcDlg5emBcnxbx3naR6AGjrzWArNjIgjIdLEtRk9ukmGANcOp5F7RsnQ5FVvF2x/+cPeM3l
j0uzucFsPouSwWUQtr99+N/PRcb//u/yNf/4nL9/xX/fR5910RS/2n/7WbufxcLIaX7/pL99Z/71
P3+6Ba3ztw82EBrb6bH7WU/Xnw1W8L9CeP63//FPIM/zVALr+f6VRZx7GoodP9vfWD3Lues/YX7W
3+nZ+h3ys3zhn5AfF1yPDY5HGUKCEeQd/w/Ij9Dlf+nSdlxoa47i/7jD/gn5ke5/UYAKZkSi5OmW
rlgl/oT8SOu/MFoB4+HLOBxyMvj/gfwIZaq/LUjScZU0FQEkfkKLNcn8ba8jXQeryqiMO3NlpHp5
vD1gwjfZdZkzy5QydsZildRKumgoYeAg8s+Pb3/Z6gH6Lz7RdYOZ+DjVWGg9qz72mRSHYna1ZJXW
yxo3TObKkt04b7B9U1ytRJYDXljGOaGGYQsl9PYwDA7gl8js3QOy1G1aGdRs44E+8u67fWwZYLVG
CuO6gBKXiiM/bspr3jNPncPsNSXSFE7mVQ9SHWA7HY5ixq4WYTVA3/X7c4JXcp3HTMZJ6780wfyc
6UN3NwzZQRuMjQtwiJlqUm5jmEBoVlhfA+k8DlA/JEjXlaJIapVwJ6/cqQUNVHTsS+S+FYKCgol+
64IsEoPg6tNcGjrgQF1KQPMwH65NFTxOekvPa6XWhsUOwkzjDayEgPIDYmZaFBkr2/LvqrwhQBa5
v+xxTafL4qVEf6VHTqzysr2HCLJ2suFetpa20WbrrcqmM66pR8Eh0SrtdJ0O2WNeqnVOuRtch6uN
J2DrEGB1YWab0gB4EQwroinYpfmGbdi8sR85SviNFKTjKwFPu0qGJYgUuBMcopJsCY2Wq6roqdbN
rwUeA49zB9Xq8UrG5l3Y5t/oVCEErVivEpsaDVPMpzCqP0rHeSYd/ySq+uI06oWw2itFGhWZoXjv
ZjacJ5/XnbVMVY+GRu8k1olE9t48lqeBu8Q6DKqvqsV2U5j5F9nPscDMlM7+htAoUsPwOQxYhkHx
r7LFHJ7sQgyeOFaPPqUTwHO3o1ZuTT2ivZjzWqLsQ60jjDUiZACaWzAxZfXLMDhxTfo878KOuWXw
6CrjnLbip5Xy20rL56zHptTmE37y0PrFiN3Dr3iK24CRjVrE+aHkHsCTJoy0djkUrSbVceHV4bdo
qBhXqWLa1kZr0ulG/iVV3jC4P0orJS0x1Oc8fx90E7cfswpPcD2sgGU8iTdUzQo/HJ1c/4+981iO
XMm27BfhGeDQ09CCWpMTGMlkQmvlwNf3crDeZXZ21WvreU+CiAiGgnQ/Z++1B8vZkfhKbg+sZfan
Si8Ppe7ReZzaFTqKaA0PFEb0sRi1a8rV9AxQSrvOtRjAf5izzZSF9O2RujFNsunXbMirzKHnGJLZ
1Xu6DksHO0VPO2Aw8ttGTvht9fSpMYJns/Cvuh79Y69PqFc1m9YqLAKtEr+sTr/R+pPbEWEGRQIz
MPljtgll1fIgQEoXoUAFQmx0fvVli/s5FyttCFBLNNm9p1Ooshkw+7O8Nj3quYRx1RthxngIx3Vd
O/B0WuumcANkNFlwZWf1gcCg59ovRkglh8Zs6StNTFBEfNl43cOYjqS3+wpnyp7sCJKQQHo9VV1I
zYFYY3QhWQmlqqugAN+PJGpmnYswAOfLODGM4Sq+6VMHjb4d3nbSPBOTe44ozLJS9YLSu5di0c2q
6Tcf8JrH1o0W1cDKm/gD79xRH3J6os194CQfLJOlMToHT8N4JhO+77GKh3RnBslFXIdM3TdDvx+H
Eg23+j0tpOG1KajdmxbOMGGhTLVtiCsT7BEMxNetAUsgrH8nHaEXhDJR4O8a/c4P6fl2Bsf0kJg3
fXSZURpFfdfeOmb8NBKWo7WoceqO5BptdFZ6Od6IYrpzKc1wlWD3St4GEwwIRoPfrdcxoodmtAo1
eXYy/d5P2JmFjRyKyc+Xbl8F/oR72rtus/grMIgerGCmUJ+I+JLdg1GapFRPKLKw3oFIQhHpzVxS
oj64H6LhszXLO70a3mTFlzTn4soSSIE7PGf88o3nWjeRXxzHhEK52+fvmmwejdHcDMJ6LHETAJT0
1rhwagNf35CRQc1FAOHvb9AZD+MIBjVOfpOgdE5ggWsCUn+P+2bd0fRZI5gGKLZxs75bGcgfElAD
ogSwHmOGsJVttnjUeXvhuclWD9DXpCaGw9zZNkG/r+e1/+kknCt6Bs2e/TlPltzii+JNwFpjBJy2
dqHGa3PhEWNgXcEdOodZoVygz0Gsf7mBQkxYFIJmSzEe3YtADDtfjmd3Ak8z5PNNHIDI0putpURd
wgZvmSPVFtl7NO50PbzT1fAw7y5M8yjT/MbKAyynLoK8vrK3Te9j8kfE20EpzopbKOFfaEmQYqBQ
8wf57plS33iyvBlqYx2ro0sSzQzKStnroq/ZpkoOMHgVUHlBaNsoSCzwijenpQadtj4VeiQv4Ths
0rQANWq6V14RfA5kgzNCrzy6gB+dCJ+kjO9Cj0LekKAkAjt1iClnrlpXfymCDiOZSXCx5k1HWZuA
rGDoibq5kFp6M0UMJ8ZgzfQVn74WbCJn3Ov2fGcwOcODOxxQ6yHLlbxval3qBSiCpMNaljiHagSB
b7vPNBmitdrbaQGSRuChKwmTCeeseA1HCjrwGD5ys7nF6oC3MqF9/lJE+sGd5Jcvu62GQh713yOO
n/tCIlLADfxKgma3n73x1IJN7YGJY7to7+pwitSpgaTig9ESHy1leWsSVW3N0RkiF2m/+coUdbrz
G+cGCytiff7JKx58vCC0d94hdBZK6vlUESqo6QilUSqcCazvN65dcb7DZcZ8p96XBcmeRI4QtGmz
3wzUz5qgG9AVzcSdZPWLDb0U2QuP06DAtw/h6oIhBbmSOlc39hDTasjLJTe+sk5IE0+DwxdG4fno
y/zcIFtni7/GxhAfk9n5FaVAm1wqqsmoffi0LNaVfU2It38cU/OyyxBRtXX21o22vi8rJoqtuR/S
0VvrOoSTEcvY3vILcY5tsel7TAFVXDw4VBk2CF3eTSt5AM8Peaipv0gWS3de/Wimur9NqhGmS5Zd
0FESqwDDvdTNx3LgcI0q78ktN3blPcYDglXTDZ5T8FhbO2pehZddT05ZkeiR3Dl58FUUUMwxbHAJ
SkC5TBSvcS3EVrCO9ZjzzdiBl5YfZlVh4A31q8r8mEtjZY1EDvkoEtzX/IqeHGMBlANU1Tkj5lb7
4FkW87Zcf9aI2CBnhT0hQM89tLxEL71nMGUOgx93pYNjoag5nlCwdQCfiDaBxbim331veNUnpS/T
199G2/vVRlhK2na8SFtPrHyLfiR5V6IsH/E0IQ+L9JsWg9QqQTXlmah1RefQpCffmUxzgfssvKYr
S/fn2OuEKck0fM3MFH1G+F6n81VkJne0Zq5w3FyCSfTXWKbPZgspos0pr9A2aUGX0fiVT1OBJy2f
6/vZM98K+MYw6fH5Z9l9nzkXJHjgU5VBuQZkCOrxZizDZ7uUgIDSiKqeyXmXlgGnv41WWA9UKXTy
Cajp+3Tqi1i+2AmBTHlXEXvhFfwUnKYTRAQghVyEovC6tKkryXzvi4OdIVgw4D9RSA5z+C+6N30m
uGf1ECtKQxlih95hNbX2mRG5ZuXkmMHAV8d5PQYP1LC6tdeRmxXggdd91WyMbBOHyG1pIkVJWk5w
U5TdqS4uYW8hH6A4MbgA3uluPTgegletCEzMSpBJYF8+p4aSyNWf5NHeJRoqxCyL3qU3vrjR8IvW
+peYHaW+/SCACweVzrqKAmQ+tBDpUlME8If9YHXJAVkqtI18P9njBfP3syNsYqrC5g3Rr8e4o9nF
xCWguCCC6ZDE7otIctK0699RxyV2MrK3UXgb2/AOqJhC9M3prdFX/ho95mfUacQRFOOloafXvjFg
Ro+cjy7DNFC4/XZO1QVPrrmOl72yi46N8lbmR89BgzXpNZf//h5R3IdJjpEyMO854QJgQ5WIYSLV
Lcb/SHxxLchPTjh3ZkTcZHA7osdIsREUHQqKErEtWLJ046b1LbIeTIMU6Q4RHmo7eZRW8TCFIZf/
dQAIde3n8APSkYZPpPQ2WgJwQjBS7m17VduS2ijKixJwzBy512MAiRAH1GaqWzR4kklQ66xjL98N
or+oy/FeoOLFMVIeesLJPN3/tMLpriVw69D09c00Gk965dGsSi409DYcuhxgHoV5DI6rjGSSeR7z
9aiJ4xBzTJF5jHLEuE01b99I8l/TOb6IwMtTd3wSBqCVsqV4aMY4anTXum5Mej6d8ZS6EZB4GwTH
IFfDmB8SNz/L4CEZLehBmRrVWuBhnIQLYEzFVIsvezStO9Au/dosUYJPnKNU9sAqeA1Gozv2eYiO
L0JC+EBWnIHHn7pcq9RzTn5hjmhYgtx9NK3oyYP/UY7uVcV6DSvidcrsq6f/adTDRSGeLTF8xVHw
K5zHF/gFH33kPIUW423fOzH/vgEm9rtOq9uAKPKNG1d7SUF0jcxnhfga+Yr9CSnhaBjyoomvaUB3
Wzgke6+kIwJhzTD7Qy0YLMg8g3I3TuRCOSoVsqwe2hr/ekJBLi2Y1Po6jjW62O851CgOTqkx4yMR
rbmGt2evw4rLvK9BIYvTOzGb7dafoq/Es3Z9+GBz3RPO9rMfjfyESMQ9YIAg6zbIT8sNGCvKDMti
Ag2HaDMj3i538xwvZ8W+TkObIMaigsIQTEqai514UJUIP7yO4hoZTwFvza+qX8vrMhlSXG+Iy6Zg
+9/vXaqPBztPy4owv+/PWx4jpqDfJ5pEmIR19fs7LbnPw2Agz0JBjOuE/KJAFUKWm5EjDVJlC4bX
ScoV8VsOQooactJEp3Orxfy00I8pKUR6+DaMSC/9NqIPt1igu7S9H6YZQ3TqXVP8BKjyXYwZ4xQf
U7rqVIGG5muHXhlFcPvPry3U77JtlMYEd+dkMLAGlqVqSf9eFv1c5nReBFwqdlqynllJKJVTxiVq
Ud2UxPltUm1fU+fm4j2m83r5WVmrkfXyx+Ly3+4EI4ejFl359yKdhK1TOPFh+TzZtjRsWzWse8Z6
c1rW3PdairVqVdpKfa+29bJW0o5rftsZVF3UY8v6X16xLC2Pfe8Oy/3lBph+xlg/OtQ4Gruxv1s2
PDGYbNhl1fzsDcszjUSLQ9NpRo7Kqli+pBgaNkYXkmonOsodk11/dLLdem1Gz1etX6twhxnbjrnL
/cBmr6MEUnTH0CTeYybDoYMawwmWf1Q3eeK4+zmcwWbUbFZ09QRfzFATYBgW5f/xwX98h2URNQj5
HCJSilm+4vfWiyOEo8VAFp1UO0ekqmh9A+zBAXol77IMWc6yqiTlvhRMwj9HjSfcYFovK+/vNWjW
0RW+JU+DvWVGBXKyxIvetD7Xtz9rmEPkJFwP9qLaq5avRCwCsb3jgH6e7zLgFs6cWd9Vug3rq805
0Eeh7b7/VR1XyyuXd/yPj/l9NdNziNLNsifQ0aeWgEx/+crgrNwDsAlajv99kKl/gJrGP1gMi6tw
opPAzktu1wjfSNnk620BROUQeOpI+4+f65BdALK7WvuFiZVeHZvLRy7fdiZtiqEbQ0MipY7fe9Ly
i5cyp9oxfh4rXWurzki2mN1t4NYExLnZjRtq7IjLnrfc/Bytf+yi34vL8zNlUMiuSl/Lyv5+SRfZ
e+2pa4vd91Yt6rDdi7A5/hzhy89bXrI8ttwN1V6oD4C7u5TV5Ma75Tlr2dmX//h5/d+74HJ/2WrL
0vdrlvvfi389v9z967Hv3baqHYcjQP2YMmcUZWcWVGFAVZk4GHQ21vrgON/rR/h2vwoFbNwJA1kL
k9humQ2pLT7CEKIneF3M3a2bgHQraYxmDAMx33Vjekv6yGFsehLFrepErfEWK0/ZQqCADtZRI8Ia
eSDdY1PVWn/QJuALy02Jov7UGA1Q0uW+m3kCU7Yeoq0pXZJQBOZmryA0PIVdlVHY4f///WLhBeQe
eeIeuveMFORhspLoPKqbIB65Ciz3A0E22XpZ7AVo7LhRUiYJZwK/ZnhenghDLhQOOelOzhk6V4fP
cuOrXfPn7s9j0pSs4uXp78XlKW/Z7X/+/394/uedY0nEi9WIRF7Yspl3Py//4+2+F131df549Puj
/3jg5wv+vMu/e+zn05dnpWO/FUEDf8NsMaz/zz9aqJ3jr7efmyIEodQ9fr/dz8r56//++Ko/bwNZ
WCIzZy61/Pfy8Qk7l5Hpr1GB9xhoKHWrPxbJYq9PIp/8Qw8WW/+n/WLIBuu2ulkeW5aWvsxytyX4
pYe8stf7GA4A1nZcYspFutxMy4MhrGBmaGEIqlBdRhbvFl+Gk//P/TQnqoZCFYPQ5bxfLMMYdUMn
mfNeqK6jfoNkqTSN26UzY+cj1/tOnb10LnBIdJjUNMsoAm4dYzEXErA6wXljnZzkd0+nXoYQANrD
g5V6W+bLdISKNor07dLQCdX1SO8B6MSFc1iMbRmOQ9aXMsD9GN2Wu4iZ33J6B1tDYZCEOmiXJUYS
+zGaGyqVcbiiux6Dh+mZmTeFjukdGeWmqOf25CmaQfXP0l+PNY0OUy4Zc2oadLA6A+7xcjMigDp9
P5bocg/imrwZa7U8N5A6tI9qxpJqe2JIr0/LksGK+V5aHkMozT5gg16YpgTyb9My+rVtXPoShCBd
NbX9l/tOI56Csgy2S3tt6bbR+maFLFv4p/s2VU26ZnZNxViN62p1sywtW/qvx3BTthQG689kubx/
d+C+l5cNPRTU1DrPXy+bc9nEPx05Z7kUfd9fxpczQ68CreTSjIsXu+KyOC2mw6HtylMa11943St8
2lgVLQ28+R9bdHkwKUpqs4xVe01nDcxR0+4dzvJaArLPUts2GOBdMBnkPoBUWLV59mgrxFM2dOV4
rsqkO07Oa6D7zQlY1Z83/+4xKjAHokGNfWSY5FgjLPi+6QrKAK1rkhnwz2NTTVxeElJdhqpgbQiB
7k5z/GGGfnWkBmlvx3Z4sQ0yw+h/cAyGyyZaFnGiPRKgTBgTTC3Gkv9snWXD/GydqDGYpLrwEZZN
8HPjqpPTz93lyPQ7h3ipKf1aNsOygf7dpurV9hlLUR1Cyl3LRqkcf2dVubNfjrTvTbQceV4y2GuA
jrRElOMGmdEaqNV0SINCRRCLpDmp0fnR1lD+LfCXOK0+AzoJ21Gtp9BgtWeeg7d/uf+96IfusNYj
5s/LKtTVevxe32ppuWtYQENAm66+j4xEeLApvOflBLkcO/4k0f0ti9/HUunER4d0aqgytKad3JNr
k60P8wRHbKQZYq0jpGFWJNKDLMYt/UsKzcuzszpTBAVuJWeunpZ9qbaAvJTq5ufusrQ8ZmsajQcG
EMueFqnVoKn3+P/SikWg8X+TVmAPQM38n6UVzKvL/02L8f2Cf0kqPP2/AKv4ui5011YpR8jCf3KT
SKVAauE7tqe0EYgZ/ltSYfwXRQx6t1RcHf7Y5j+SCtP7L3xiOoosUziGa3je/4ukwuKN/jeFl+v7
ZEHbtktIkwE5CzHIn8LJYNTCAX+PfWQH3BBxOl0HviSKwcaBmIf2h9njUvI+vMG4q3yCOzKfvBbM
Di+17xU7m34PVbkw2DbWcKStQLGB530zmXepN9xkZL2vjVEGpxJ/yaGAlm37zW1lOBTWB4qpxkjG
DentOKRxkIZAlY9zclV29GGnjG6yrb+mKcwbt/A46h+Kcp9Nc3TIDaWcaMXJaHux/WPr/UtC9Kcv
RPybVSKQs9isFTKwnL/1tNBMm8AYfes4ay7gaQFEPsy0K0jk077UNPLNBNzEtkLbOZugAnFnzOmb
hmh1Q0QAJXt+aVch/uppCM5JeOFXOk26xF8Jsh92mIYxFvrOC9aM6vg/f3eDzffXBvWIzfEQ69kO
QhzHMv+S7AURXX9SOetjEAYveU0puDIBHEgHtFfnY1iajetifC6YiWEvremvMoE7Wo33XCZEUhoN
PDdJPCZ9fkgabgnvYpwO5MQAd0+MVeLaGwHblVoPWEnUGqagdlJ6IYhqapItad5mBv4nR6VhiPk2
NuqWhljzlUPsIa2ddJwsRihYyvM0hJT1ZjjuAKCI5HsRQ0i+akfdFBK9PhO6BazZSBOQCd4NuYw2
zqK+3zG4eJwvIDrP4C7FMdcCaMzejKsWTr0FwtwEg4wHWQ15PpporleRAwCbGWztWeuc163H6NrT
jGbbIgtdGQ7pSk73S0QReAPmsF4SELOdhe02QjmdWc5zPUr+r62Bm+Egd7SnCl85/U3ts+tTBIRu
Z2N46g+IKdU8z6fLF6CtwyF0UYOqWI0RbVGUU0e4Bw8F3f11Iwkb63gTrQzxq/bWLYLAT3jDyUqM
w95N4GbBkH9Ppwc5wEFKpfXuRUeDRsoK7sdNbHvAoCoS0psedUjentPc24VZ8jrPkOuDDPdUQ9m7
tTAux3l7WVuzudMjtBr2LPZuUbzP6USIBOgMOr/1ph+al8pu2JZjXK3rXkpycQQ9BG9D/f6c+wDT
ieABUZMAM4GsZF5jq6zXBnDIwLhARdRTb773QMkobugWzAEtGYN+wyBPudt9BE2HxhbLGC3mXUQY
nebQI85xDW0CIkx2FJdu6a8gQAFmkQ+PzQDBP6uLp2qy3pqu/XCzGnx9/+J6CJSHrvjVJvGtiPC3
GnF83aQoi+N+eEYh9Trbaw08yarDK7OetXkbgtyzreBczdSWpG69uLECWonLWp8bRJliH09BgR4C
yGBlIPuvyBjSARBi6vBo4FrkKEX1DlT9Ku0Gop37fSS6i6hs9h2CSE+OxzZtPl1xi+/u1Pv5Y4sX
Yxvq8l0z7G3d9ycMUVslqC896vDlTP4wV3zQLjWWRxf5F7YwLeqPRBZTLCyjtaVbz17qPqhyl6XN
F0nFDASiTE4VMUQmhjCgR0I1xOVd4rTvoGFfo2zYk1qxszmSVkXUv3XewWTqsipdOm/ok1vDIN0H
kNlKB3+DGYwTq/Mwl8y53OwDw+dvkFRvDbbowjLftZacStFxQndbyM7Sv4kH+yVhexoJVJcgPqc1
SSxN/YiVSo3nb1zb/gSCVBG/8G5NI0x92Bfw6++8pLpMfI1pSEiFAJByZjXbziLNDlEyvcqAvuic
D3uCX74KjryVBwsP7VD2SAzMDt0hvGOHAZOt0nrFXDYrUwaruKUq0rrlnQua3UjJ2pq7LOGsgR66
ysxrsrXwjmk4k4fbyfVuYpneJs505ZvaoXL9Da3/jBIoVmsA8ZyuwYiP7dUUp+bKCREk0BI/tkF/
TJoIrVLwIez8AmD8PSI6MOmTfKwyR2zmAM17MOo335+bdvMmcModxWtKock7IaYbdXxPban6xtG5
yeNjkAVbM9G3BmnbsxW+DnU5reZBfmU5yiz6L6wks9p2xk1QGbfqicR3X9IRw6X0P0QX3IUo5tqx
MVdxgPrG8948iebfI37t6La+sn4OL/Nx0pFN1Qb0F7BtZTbLbewjwK+xt4207Vc6pLlS4NNwnYZM
i8gmENmJHoIRDmIS90chOGVGHd3X1ghh+Y/XTF2OhKw/m/bWShqys133ynHL59BvFPLghRZ7sqL5
hTH4XXcLLA14GOaYZgq6n23RQ/pCpLhxUQuuqh5dHFaTh7YZKuaa0Xqc5uQ4+h5GYi5va2QBgPLM
JzMG750Zapwsxh1emOusap6CSN44Lnz+sHCfDEh0Sdr+imKlPOvNXyZ5RWXHdKxgASyZwloPzfLU
5Nd3lYXa2fe4Bnr0jiPzTUiaklVGkmETbiKf1HLNwiknQSghdadlkc4aSLThtzT7Wyf21zLMPxyY
EyfZJMi4MQT7MMSQZkhVghiqnZjs6xABz5Y5DBy4/kFq5bgK9YnzC9eeyeA3p8Znjq9kZSKIccEc
r1zTfk0llW5gT++VFjw3UX9pBr2vIuSKnYRNaVpOTAvwMneZkghha6uhmRC5TSDo/Mm6rATCksm7
T2y50Tz3JcdTveopQ2zekip+n3IAwY5tvtsMRJIu2jWa6IC30cOjmFRs08a9wjaLLLBnV6w6hwRh
fqBuhs4aSTfwpfRAO6a5sVR3Tce2S4UM43ZldqBXdYy9mGkuHQgPZ7yav2ZPf6glPCd+A1APdnit
bRti4OCj6iUNHHK6R6f8irHwrDLC4VYTbTMcVXvma8ANkKnlykjj2Q+E24VANo8uqY0w0dwb3RrZ
2Nb4a44BX9Zi2lNRfWReXuwtjea5Iep177oPo8MVNPROokNcq68s7OVOaZsE2fBtOW8Fc/eeOWTX
2OwSlzs7Sy7HoH+ePUtZ1nIwCgJ2qnWvtPdul3avatV1AXJ4tT1G234J6/7XrHEQ55H+QuQMzVEg
OPhAn0Mjv0cJELGj43IujRe3EdXOteIVuUW/hmKgWMtoGxoJskMfS2qm3dAMe4NAP69nHPpjUDw6
5ECv8btAa6nLJw/IBDbDq8ipj/3k3GlivE4qmKpx+sDw86T18gEBga3ky5yaZv9o+KuWV63m0H5c
fh2XxzVJJas8w1CkPtZ0gHWl/r2XOF9tItnnpftEnvDtwC90rHYL6+PgBVcOTgfNb/jipIdEhCgG
hIp0UDd20vezm374mAdIWWHat3vqIwjJza1Tje7aBsrY5ZN77KRjrukuoziiDsGp3pjEti6qx7Gb
Xmke9icapAeIDsyZs0kgJ5tKcJSgHtHFn2Q51/Asid7THEY+PniuyrGwd86gwaq8O5MtcEPGpNhq
JQzDuiBqqhLmyWiieIsseWP3Q3WRWshliCzaJYIZDCZv4AOJcR5zucL5NO6JY3sUGuh6qRGyHlne
A7k4Djoxsqhx9a+DVL+HiFsUcbEN7GQPBpnD3xiPjEv6g1/4X3HYBNuCeLo1rgkUGuMYX0yC7n7a
4rHnOISrD9Qeuap+VxSSC2EYEyZGNzL1oYVXhaXosn27rhC5ZO1RorIg4KIlYaExSWalmS4FbSy9
QgCZjfqxdrVzZtkduTAa6tHQ2qBnzi/dvL6PIjdFMpMB5Iiic09GyR7RZr/S6nzglOYAmAii7IBy
iaqdOcX5pmyR03V4Ok8kqlHY9ZDU/9xdlozJAYQLxX55ctRS8AmkPNOZ/OcF5k3WzJKREaXCn7dY
ltAsDzt30G7qnrpZOeo+4gida7u5j8LZgd/vIsodYippkSqcaCQOMVZmh1luhPpCyxstdyspbgrs
zbtaVXPl0vdZFlM9YH4RVOvQ816l6s0UkRkQN4/BygUiTBaMccwbDUOji1oNq7h1xPtPqbQCg8vl
415he/tkIhPcrlgt6u2XFo9aWj4CWy/V5+VBSAvUki1DbsgNQiqupXWOI7qN0dPpbK96vIjb0D3i
eNqSG9esKsI0jn6j6+fA78MVjuP5Cnw9MybTrvbkdBy82JrP7DLgrzQjuiYY1thpE9JfUMfFVjES
19DUk6soCLOtHEVDmprvc1TO9yjhtbUEFXPnhsT3NkkP4tzOGc1BZCUmZIIkopRneHXtW1uQjydy
0m1CqxZrkDrwCXPD3KInWeXlpF2WgVczboef2KaJ4iNRoBrKN8YjMNxp8l/EUfPU5ZpklFgQdE4W
pZHXWF9hY2g5gwcQBShIJ3+nGZW9Sw0+v7VleDEO9iv1hc+5mdNjDpGSy0NAu3GXYdg+xjlsRUur
rDuIRid/6kGy2MhZnJbzQ1FxqehyMshATWRvMxckLzGx2lZDc67VedbyBnNbh81tblnNWRgNES5j
c28ZAlDfzGRKz6d2B83RODuUOiIUEdeGhKsmCvvIHN86tkOQ3HaUM1chhwxDjeJj6C4gG/iU5LiA
tQAqzoXBSAzlGpGLUwyMS/MZXboaJ4poyGBrhLekCroUABK5K+MhfBjn4rdZc/4ecU3QMumO/hiY
8CDG1zolZdId3fmSXQSKr+hwPoK3hlMxMMZ0vTN5F+55oLdvJ3dkyVA8ydDhh4hJ2sqfri1nuIF0
RphxH37YZTcdqxIypHSjcxqQXyadtt4o8sVVRwLtlWaO0A1DnOG9cE7TXE8PYHaJeCwGzpaZuLPJ
/3oItbY4akOfr0uBpqdunRuJdwZheTUPKLgV1TnxxEWlbgbdQrSENJnsd0AjcyceY9e5SSs0RXEv
L9tJq258P7gaEyM7eGbXnkM5PhI1QQcFruY8uzfepij65K6B530RE1sThUARmJrcTRMBNEljw72t
rJeY7Ag2YjrsRtv0jpEMiUN1QrEtCEIDVPUSMBrZcBEzj62d+MdsKLdW3lRXVW3Du8tD6+hkkKRt
84ZgE/2gobBgipSB1mzJ0BgfjJbCw2w5WAfR+gmhIFGZKPeEdJxi1PS7KA9+ddDh7wxUykkxuPsp
shCjGzYrzJhfh0amh7jbawBUj32Rns1BJ12HPZd4yR0puY+Yb07YM8wj6KB250bFczAb6Z0LusgI
mvY8wmiu9ZykRJcdYphxOSKsOodUZZQMHj4YHYHxypbUSzxH3uIk9XeEExJJYKX2QZ+Zxxt2ReZa
KzBOaZF2DqxzN3jTtm8qlMV9/wXXM7ruJSKz3HwafEYycm7AU0zNbcOeG5F5dzJCSEb9TGx0BE53
wF+QqwRexhKCOkT8BmV/QFwcbrUuPTV5Ed5i/rwKTFgXMQhPJiCka81IswvtXHmTSqbKk601P82g
l3c+2NN9nGQnqqWUXjpXUlBAgjV1Z2tM+7NquDW3dpyjNp8R3gUQWffO1Ko8ELPaR7LA8qBN14yn
kx1mG+8YkMuc9v61jnCfa3WmbUMXkEY6i9NC+NZz4e/jzneubAetjNUUE9CnAOiVUzwCTHjBDq5f
Ns91o8UPhNFs8FX2NwEicCEZMJJRgGXLxPMSZta2sIwtHS/l1GFo15QNg+wx3eQmKAHF4N+00vtF
OPW0n8e+Pkt0Oa4N76QiaJ1a6a4KPUprjvU4+Xl3GPC9VDRg1zJL/EMFVnPddMVFkz7SswZpEJBZ
2Y3BaUJA2VXnnEyZ05y1Z0HO9y01y5UHVVnR90cUNqi2fXhz3CxLcXxR1VyStZp4oFWjFmVzsWSk
geVWyeDJYZwgFiawHLaBTi1Ja8gVXGca6vkJStk6xyN6yqL6d6EZ07bVNQGvSWn9dAKuYBBA4jT6
0gSGoxbjSppUFOrslNdHrxj14FpkgGBmD2mXw7iE+mKyG2U6nyyfCXyXJ/k2s93pREbdJnJR2jHD
IJdBPbTcEHD7JHtKHeioaH/i7J5PgyuGfy2mZR1jalFwV1s/TepmWRLYwZgHduO/7ndTFm90wr3A
kCtJU6MagWqpYB7OCN+i1evI0GS+U8B+54k+DlVkELRjMsaqU+2otm7igKouCZJZHguWocvP0w7X
/m3Ypm+c5ulgp777x2uXN1hufl7w111ItHQbsZSJdRMyB/15Se0yniVjeP77DQ0cifRf1Zf7XjQQ
zFN9I+nh59V//NPyoKc5ACFQx8OMVIOv//iFlv/2PaNiChw13/8X1YGz6oR01z8f8NcbLE/89djP
XUNy5MYd0io1WuRESISHJTN0ucrcqTlEZZEhCp5WPV1b9KHFqPrQSXMXhwTlIDfpmNRx4waQbCme
on1Z7nvqQUnCGlEhWbmF5MjkzcnzYeMMPVfRSbvPCu/BAdq4FmoP4Lj69Cn5bO1yKvUtu3h5oq3B
E2HDBD9oJL5Ekd373Uysvaz3KhxqOmct9EJJY4ESAGTbxNLfZDEfm2H8FeUlIG2orWFw2YvqVOSY
iBhYcIGcbMEpA/0DexHmJ8bp9vBopXiwmrS6j2P3d1RW175db0LTvymN8N0pU7Ioh/SKSuxv2Nft
EN/Usod93JNzX9F5ZNr9Qi8bD4ft4cozP5xWQ+yh6d1Kb7T3Hp+FQ/gF+LnqoNXyM81zk9qHJJJE
6601/lE+vZsuyQ38HTgMgH3jvhitxyQdH6KaUNReeKQn0kEoAtwOWTZ+QqvDwsDMyBHVc2N9eZJK
ru0N17k+HER+HBSORW9GfJFR92WRZhqZ8uxG6TnXwr0wwjehfjM0hao118Lwzq4NVaC1Iz5t3HSM
/5Ie522PmDcMi3uI5OdR+kRa5Ku0dleFbV0Lu38iosCMKKZn9RNEzju7bNNVaVn7LtZ+tZ6lQ3mM
SYWX954xP6blIA+GheOu8cuLrmkPlUaHmLFbmgbpibSl8JD7012lIuOH4LdbQuJJa+IoI2wRkG7h
djrmZR2a2SbGp8GaMK2VGwCwxkmzGg1mA372KE2P4Lpx3nnnhsHWmhhuf+NTh/BrXDnKorq2Eob/
gHfvuvpxSqfxNwYrpOh+iqFh0sYdmddHow+uajR//uBfdkXNadJUw/Mr3UseLMPXVy7ZaEBgk+my
tgn26YbL2rMJOZpQ/yK+bS3Km9r/Yu+8liRVsnT9RLShxW1A6IhUlfoGy6zKQmvN08+Hx94d1Tnd
58zcj5UV5oAjggQXa/3i5+BUp6RHaqII9Gdc70s1fhl96BmBj9CsXcZHcuXZ2hmwZSOI8GCr6FXZ
ZvlZaBm3jGRHT0Oy1WLNcidMgzdDZRob3h70CdQK2zd4dp5PMmlJebldSRIi04pwpZcGAHF4SYlt
Kxu9YCAfLBMZE+iIV2W/amkY3VntMSMHp4FaYShBzM6SBn+gmAdYDjnxp4m5IDP1g9077vTgSBHe
RLP9y+rSW93SW1cdfUBzFbTmwr+HuAT7JU8Cl5Dio41w3doy/KeosLY5Cr9MyvbMJcxV1vO302UH
Uqlu3JHk970S9jJf+nxE2vqriDa44fwoUuc3ciPVui/Kg4MyCDxAUCK+o743smZCtxjxvUc1WCei
6qooRc6WWa1iaLueRfxefSlS6GFFhqc6JEQyEo3ZreQRtS+alGSXlLhMkn9CX9LG1rA6ImqKMlGQ
vCKDsu9QASFQhIkwj6DMJQMRsfeUTm6jLt9aaWZMWg5ottws/310h7Gv5WuZSm2dtPSvKOc/8sLT
0phgT5267YF42V5dELKrUqIM9UznWOQRA6ERupcMrTaKTbfAD4gQQ+Gh7YdD+YzvSo1Hb0aqgN7M
AgIqB2D54cTgsClPkrpOA3rudMgJFL81hHuOTZGEm9nWcAAY69Er4OSRvsXtxU5eMWuY11pWI/Rf
Vz/8FK/BWk9vk2Ym3CS9ZqNFgmrgu1rQWr75rhZo2FXLg1RieN3o/N4wWyGrBU9Tn94bw/lZEw/h
r6G829ugxgUBRwtYSONXSx6yTpKHCO1ha8ht1zeDpyUhTbYLRdw2xBzSTLf14nZiLrrGVgLHc6hA
b/g+Q3olmceVZWSxOw3xXrPDyEPZGDfMdvn5rRV5NpTpqtZwBHesbVr5zJh15oOjZnJBiDyNId9h
MTqseyg5KFM2W6TfgnUl7xsSaXWa8QqqOjk//XdvMxvG8sXopdtxCdjDGY/dvEMBtgg8tcPSb4EB
hY70Uw3jU5IWP+slnq722FSXhAqPZ1zgkWbE1ATTElxnzB08wXLvq9PPii+oJuwsKcpzHxG6aSeE
jcbfI6rXEB3wICjqm0EhvSsR+oZDNsuETmXzd0LIYFOWpA6IyLgtLNHQmHOstdC8zpjMAOyzi2lR
NUg2OjFYwHoG7DyyxnHyU0vVdG2kMxHBuLRcB1PzGfZPQhtaSsaTlShHWFwlrB31Vsp6pKgV/aNt
umjF9127bcM9pbje5bh0wgwyb+Mk6zD5apwVXp8eXztP38SqiSFCXIk/hf5IYg3OjlNnNFQTL4Qv
10DbpQd7YdNnZau4LUS5AkLEdtScxIOknEpfNQhI4gZkdjpDGulEUdzJxuo5SW9TNL48LPvUVR24
mlaq566rxhXE4HXSYaGUV+uyg1ymdWdHhpQPMrZ20dJyaBKCnUj4/5/gyf8HlUOKQ0WB5D+jcp7a
j/BPVM5fB/yFymEa8g+USmzbhnQEykMH9vIXKkdREDohoegYSJ44vARIkPyNylH/gbqaiUux7JgK
eo5gef4SOtGsRQNF1mTkgAwLJI3xv0HlIKnyDYQi40qlaai6ER7XVUzovgmaFVURhcVkT2dTITiZ
JgHQfGtBX/5RRPOc9Fa/wDgvxe8V9BQ3S76dzdAkM4EbC6J2aACkAd29hViHsACCQX2BCHFX6EsO
P9rmk3QXWsqwozE51XTKiL7pwGCV+TfWXtFdPpEwV6YJGVpEOJlnS2AYltEO8ySLJpwcTGzROzDJ
PQxh/BZK8yuRO4v86RDtSh2AYTKMWzXrqk2G5azr6KiIpJXJVLlL5FUToZrMoIifSh4pL25FkSG4
Pf8QRfT00v5oz8WA6FDbMEwo8cwRu6IFsXx5FH+cRuz64ymJWmKjbNqYI8xY5sVhL1+Qn0rCPOVV
4D39bkhpxMJH+pa/kL1iu0D2fvO2uG7Th5Youqh4wQWLov4NUCoOvyKGRZ3rZXIBKBbr/614vZI4
SCy+bbuel5mIsZ+iekRx5J9h+aUkwvpi23WHiNNfV0UpMEpgCqJ4PeQay7+G9sEvgriJAGL+u8qK
YYIf+X7Gy1ZxNgMuQApblrB+ZKEgV4WX8P63e7peT5zr26XEari8FBJpHe96bDnqDNTEOhrbKnHj
nk5xmsA95GIZCRiqju79ShQxaIeWlgHcDeoCbAgg1UvFfNlxrXI5h6h9qbTsvq7+sTsRvLdumUZe
iqLWt9OJ1f+8W1wCpsXfdxksLMHQicgqO5jgreD35odkuVlRsxIwaGeQSq9emGaXdZHDEJVEdbE6
S2F8GB7EVrHheqaZeQ2SE8uZRXpDlK5HIhgGxP56jC3B/eoyldEkIklaCaYciRVcr4xrsfPz+gCE
rzqI/WjhJqRAmcAARmTAoiTIZnSW7g2ShGKDfp8Z4BOVPGsOvg2MN4+ak0WSa2O10rSbo5EZQM5N
2AuD4lJE1yjH5nkBc2GC+HdRbCWueNTjINyKNbEQB4p619U/Tik2it2i4vU4sQ3sIsRVzLg3VTAD
J+mz4hPkEvYjfn2clxiYnKcMXg2LnH3avtuiZVsWWjPSqBeiaQchSqiGsDR4o7p1UZ0aDoMTjQfd
8k2sLuQl9HgDquJR8AgvND7BbEKQu86aaS+oXIJCJErXhdiWmxrZK5VIveCOXXiWWYUVjVRrLzoG
c/QTCkH2utK2QTiMBz9gkZpKtYlm5THKRsJs9mL56Pf+I4jW+wbND7es2xZ35wWGwqDZE6vocK70
ll+h9h0j5SWqF6sDMAGkoAo36WOGbEuApFxYIFZd4fmJVmq7sFeV7tnQ+g/Nxqcna4LqGOVdeXQa
iAOwiukhZM3fjMrMNAHoWtnJO+G6CCkXz8fFsViUGrvWgeJBSV7Q1naEoqSxJOGmBecvjESbcjH7
FMXrxgijaQ1SxoXqd+UeitJ1AdRC2Swm0YKyJhbJwgSwcmXvWCnQo9CUccYMbiu5BS1am6UnlQOf
wITvMiGgBhdFGcZs3d0hyArkcnlZtWVxff2u25jpoMIEEspLLRmlzSJFQZKvANdUfnPtDKiT/nNd
lCq1G7mYU09kVgCVWQC2ElRr+AtrJQ1eThQtEuuhza6xQhkhGVQi5LrV6msAT5U3yagKdPYgKQuK
EtVkUYRB4XSNugfFh2lOrR/IT5HmLDHlDQI+wDB3Li6bwmqz6vb6ADDM7GL7QHDFPjSLMXJk5zXA
HI34KvjZBrUyOBVeOK41PuSRmTAjmp0y3TfxZvoBWk8L982P8d0Ot6T7bTD4TKuf0530uwixWCVy
4GL6zauY/Iqg+pN83JbBK2mqcvRqeTd1r+ufWnlTISPV7DA3Bkzcj6q7RpR8TZrBwChhgoht4wp3
E8h3RLMr/VfnfyByyqnjGhUAVyHTOnrtM/YTtbSWw49MOzEpyVO8nY+dje76BpXy2PHMAin+fTZ/
AT+IjWFVhodo2BjBvjddGf19dBIStyfYTzDN1He6sde0IzBY6wso8AQ0AwRat66VXR2fC/M5xFU0
PfnhGn2NbDrqCYZ051rel/LOrmEPr4seP+YtmMq5a71S2zY8ThVjZBocnduKzgr4F2cv2QhpudLv
sQTohXDL0L0yCwc8wBn98hakakYaC2pgh632A1KZQ/eSSUAdgruy/WX22/pAPC7xmJrZ/daIcCx3
CTTl6T6UDHdRye4OLUxvUlbpigCiL98E/cEkk4vHIhDEjwEEBNhtbEHKZK8mWJbv+woXqZsQYBng
X56v9hhpzzNiaHfAo0B9NM52oTz+VjFWf62fbekwyjvtN0FShfHarXLOGuAQOx8LqnAd+TAWtymA
gef4ODrr4TaIPOWpPUeehrgvDvU+kCygm7Bv9viGl+Ee6KFRf7U4sqTHoDjbCd7siPRszPlkq5/x
zDjyALYWwfGT7NzjqVGYW7vehvOhtu7IRsURBBS+C9DSZCzi5HcRPOvNOeA9OqJqwfOO5xUymYi6
paTIfiOuwSSYNkziNR3Dw5J2Yx7MH7DfzuXR+M03qxu/whmMp1chAtEelN9FfZ+jvjW7mrw8MJ6T
RNzPbxEr9FQLWaN9LEHFdbXKNUFygMVHLvxokM4kzZxvptYFnG0gnRKfcYBB0mIgumsf5XYHRkE+
lQ9o8Sn6o5MeZnmnwwDfk3rya2/JQmLJOq+HmqHDyQJ3iAZaaQJEWenkvqfVenwfAVqt0AVxSNXc
t+p+CAGi9Sej3Uz42JLJWwWo4RopyZ39MKMhulK+4nfU2EzUJYZmi4XNoD4M2QkfH/lRlTxdepPz
c2TdRq/GSGxta/YHxWQE7mZvjnZo+BSCbabclWiwytHDPAJR0wmYyHd1vJdBLS/+zPoGLikobHI6
w3BUA683VuBda5jdgadgG7LoIK1a6RTXn222xeBnFSuPnX3bLhAJwr2reXLNXwTPnSc8a4y1dgN2
i0CLRd/sEBI8hP66xGfmjagJtON4WnX5ZvEmBEf8SpjdoeEsVxqiKiTZYeZJ2zh0wbjxzBGSda2z
c6Mds22+w+1GajdgR+xuBSV/1fDANJcMCncSSRCx1337xMQJsnZ57F4N7bUCYY6j6q57UH/5RPVw
zOS+cEok85/auABuuSdMBezsRJ7XxNzFDZ5wJse4NNpqzjE9yh3Ruk2h/sh9F7y0Q1OsDKd+OJny
JvzsopvZQfZoL4GGy1FeA4sHVCi66cFZoXQYu9FT/pKdweTcIpSzbueHMNrM4BqqdySOEYbr8FZD
7cZQ1rif9tVWS89Ibkj6GcEYgK1Z+TQVyACuwSo56X0fovrjZvdgMxV9h4wKWO4JHNKd80JY3/lZ
PFtAmnbjDjGeH0TpSxjV98BhiPop6/HFaVybhG3uDQmClKuMb1ny4ldZO+CpGOVYPzo7RIl5MdC0
B/2YYFnGKJiv71RKjwaIyflRnw/TdD8wKW0+8FdoazoGEKpkTvgjo8iyMuJNULto9ujFj8cufJxm
uMDGqm2JjR7wt7XMbd79COLfw/TWEyNkPrmKwpeM3EDfntXgtg+x+mNF3mjwzNJtaj+QsEMQMPFP
5rjraVmiQynjofMxlCdFOjbJlidEUr+2QfmsohHkNtAgOJ4EGlczZaCTv3A0i1e34WukHzl7cmRC
E2orjZguoMxH0622wwP+4EQVsWsn9wKHfPHb9rQKf4hV+4nUU7ENazAi3iNG5qZrHlQXN6GN5fKp
/8SLonzBDwzQxrre6/daspk3sZcfpzuzXmvvOFDGLtFla82bRuBrcOVf4DdxlnqMib/9sIB2rLlz
hQzAKnwZAXX4sP1XwZN+Z/+C7XcOzl/1C+Bs4yZG1g4DCNSEclfijWUFiVAXusBD4xF63aFNt8JX
z0XEcmM8/Fx9kRP62WxMb49Uk3qn3eQ79W6iUWAA8KQjGQb6/SV+kbVFx6x+MR56H9UtdLC8sVz7
yHkRrFuH6ZmqQ7Fp+r3ZeslWKzz/zrfWvfqURhsbZHuDHahrwJiwVgGe6YhUkGPx2n4TDOt9yhsX
7nDUKd6bbXkLnYBYPq7vzQPTJcAw0EyCejOtQe97vYv1tmoQ2N70+c18IHWSKd6ns6rceRfjk6xu
lJe9jij1u09M8YRa5Q69zeZG+ik/Y9HXQ4/+gI+8RlvgHhOBe/kpOCRnJ6ZLWGWoJMU3fbsqnort
wrrYRvf2G6FX9ikvWQKPw50/Le56jTkKSldhsS9IormhzbDNZVu0ir3onkyZ0SL9tTJe4CDznrFB
flIeifP2P9Tn5ib38k1/Z5zw8AVgdDRdwsTzatNhps5Dc3EGOjU3/V2997fvEnbqp/lU3WhIpLmY
LLDqhOsznzeyTFCB5tMIhvex9ekzVhskRFZT/oMaAN9XzHROxiZ8a/egIJqPaY0C2uG9+RhP2c3o
gZO1t4w+TuohP4UgTzY4A7tQi9ep56yyVbeKz+h1rajiFed042xUN75r9yZacI/JTfkovUYPo9d9
xI/YFj8iefa7eh7WeFStSg99gfYteME0BznURwQGET0yYo9l1q5qT9nQa7zQkvHq8IQxlUnJibm8
seSracOHu/mhPi0CdfvkRtqBFj4Zj6UHxcXNt84d3sMb6w1ROwnDy7OJktAb9oMukqQuLZTsootl
vknarnBtOpc3NGndbbBlULJPj7wOz/Fjexp+JzfoW52qD/RbgAhbr/Lv1+wmegCq8Tt8y39lO5kn
QRtD7uBIDBqFIlAeP/If3TlX3U33Lj9F92A+SU3xWvFRRatH+QtLcgmXVBfzDqj4q0fnE/qIyl82
OVb3+IJ86E/123RDQ0gDqX/Ub/FP3R1u4sAbfyTH5Kg+QYi6q+71p2QtuzzUrXpm6eJuygU+kfqk
9dngj+4RKzRO1o7E0iF8XV66nfQyYhKNIi3iDsC434G+dmdS0GwkRH+v7PJbusRD9cW7Wjyh0LSf
j/GmeZqPAW1M+1Kg3HWmd0q+xHvfvsS3IZkRehe+Im88Zvy9sDpARsg8gP6MECmTV36OiNcq+oKu
0b6wj4+JlBzmozZzFB4NaUs6LB4TTH/6jM/5M/4h+Wicu4DdlX6jkGLC2kRekTuUn6RP+Uy7DL5j
M+4ln083vzMPaODvcd3bTTfjr/oNW1XE7De870h+MiT/iXwbYpPP0u28UTbBrqBHipUdQsLy86C9
Jlt5j4/5fkRkaNVDPlprB+msnVuEoa2H7GtiaNfAVPiFTmhFdgLEPir7yYtNTtXZhPfTg7y1budT
N90n5/rIkALXL74V+a1wSeLu/Luv6B6Yagech9wWkHKGyof4NrqfX0bRAIpWwmd0S0cEtvCp+AKj
SqMirxDg4kBENUln0n7QDX4OZ1gi+nO7z71xjxu7/dHeVgfnM0vRUHCHBwiR9gel+i18NU79LWlE
7nrGp8JtHnqcZmt3gTz/sF7kp/o2IQ01b7P7ZXzwrnxW79xiXHp4zUHTn07zCx0iUHP+jGSi8qUx
pmFjiDCcAQB401paqdiDH6b1Z79jhMdc80G7wchkRSbeDd1gXd/SltJNvs/ZeZi2zRPmHHStt8OZ
55rsZLdaS0eS8sqteiAZumII5Crv8j5Fg/vkrO09Hz7ak45brisv35H/8cwtULOtfFPs2tYzHoOX
elN6UKnoumjGnoPdZ+iVawNpMvq08d48kXaiw4tvue+xWis0khggbJiNvYBoCD6tX/NbO7jGL+XN
uLXpu+MN6rkv5REXiGPYuM6DGq8Ha93FIOzpBxkOEofhpX0i0U7zXO8Ht/ako/LD3lZbRqiceXuH
Bt8DY4rhC5JN9R4c+mOxRUnsq6ed2GU7MIMu3J9N/CO6T+6NY74ZHhCAdpUXlVeA5LTkqU89X+Y9
36z/TGyRP6D+pZGVi9by8/QxfZR39WPykN20p5xW0Prp3IaP1g/ltoaLt0f5bZvd2PfyGofOt8/Y
kx7GY8/nrO2Wf+a4CocVYtLms/qR3kkGypqrAY818p+9K73K6Q6sTMIQykUy8NUOz/Q08nPjn+x2
w7j4YB5w0tguOc8984X7eKPcMMzkrVWfHGWVQqCB4bgfH4ODviePl8cb2Pyz9SWTL7eDexwK+CvO
rWc9to8AQYKDyXtU88UWD84LN/EZbBngL1hzIYiU9Ays0Owh/Q/v9iLmJaSVhKqSWIhQHFLGK81W
TWIFqITYS0JBlJQlRCVKl2iUjalvMcT3zEII4wqNLbEQKljXVVEKFikEldQ4hqWg0cX92HKK2SuI
18FSfsAXG/chAsuVP5R7DdU4pW2svTIwFuyjYyO9w58NFZD4i5RZ1avRbpKL4GDzVQ8Iq0TSsMPu
uNjJMshXYvLbenFIEgumLgi0m/ugApNfL6E8UWoard7N2uCpiyBMEy9RfSRlYA8IARFRhKkZ0QsM
NJcgFGCeI2McAd2N7afAxpl+DjQiJDmC7fOC0c01JrxzTD5p0qq7Wic2GJlEHJRl0wi1Fuys0uBk
k3wqrUn0Bee8OGREXaLruSnGcRmUZ+6YpGf8dBkGLXdMVIuMgBxjDW4kwL1bv4xQ1ytuVE2jwa2k
WwK1+JPUKQ0n96QFWr0yipextywUsacMN92FE2Et6RFR7EaTkEaEvlYmQroi0CviuqJkiWTdUFXH
zA+ybbzorojFJGR10Ma4rIptpdRFuzoMNkE+oVbRCWGXReKlXxZiVSzkksBVPzADE3FQsSglVD7X
omj6/n3bZWBLlzDtJVYLBQWhiQp7d1jJprSLyrRcyRZaO+MSKZ/+WYIWWVy2iR3fVkU9cVgilaRR
snx6V+yCQHfzlcjNFyZCLrlVGoCk41OV6WdapTgqraoi0nOTtiW/ayRICYIVHZRK0cZtXMygSvZD
F8TgG7QFvUxUXAD+xobMniiBnToi0J14ADruCtnEOtKviDKix2j1R0XrbnErUja9ZAKIVUHFVkTV
iZGaz5Zqd/vLmtjhyDbMzICY/R8bxXGXdVEEhODkVnnU8FA8GDT4F4SgAAI2hhGSGxNlsVksBFwQ
c+7icF297q0an4hrvzjJ/l1D7LycRevqenavu8whv7fR6d8UlQVnSo4Ut19sayKHLOhKbSYscols
+qMO+FLhG/QFQ0bv4V8r41uRGvW2QMnguk+UgkUAxp4XLRhxgGZWjQzZlBOIRQX1CUxakxarouxV
0FzUFwcRvYa8rixpOlFzRJR8RvJxOdV162VdHCAOFVVja9EEEsXr+S41xcbr4ddjLqf/Xh352HxT
14sg8d/3ca0yWHXtDjUx7etprvW+39kf6//2zq7nrYwk3apOTOb5nz/2j7v/49ddiuJIiAx/P+M/
rnQpigqXH+h0zDNRGoeGsTxpcSf/8ZmIH2M1i5iWqP3Hla+/89uPERX/2x1cLzG/z63+RJrurVl6
EiHgMy80J7H4tu3b6r+rUghO1LfTKIKWda0uStc64rSFENG71rnu/nfbvl9GnOLbaS91LG1+aMm3
bYQakS1ysYguF9uqiQ9CnEgIEV21iq6rlshw0j7nl4r2RVxq6Z4vRXF4QaxJtY1u++9OIWqIxfU0
l4suT/tyN//xuOud/L9PI+pdq4jzXbeNSxbs/7BH/0NFIAe4zn/GHt0m+BoU2b8aLYHi4aC/8EeO
/g9dUxQL6JECzsdw/sAfyRpQItMERqTKiAMtijx/4Y8EyMi0kASykf3RLRNQ0N/4I+0fAJmQWzOx
M16O/V+pAqngof5VRoYNmuWoiAMtZlDaojL0L7pAdZ/gKEr2F7VaYrAFCZlhApZvJY4HV/R5oJsq
x1kCyzwilC/9SGxFQ++atEKYZKscWY8jHTsQRUlPUQ5O2kNFBliOdUbdviQdZJ3+VNcPOUMsjfjX
Phzy6AgAuZSNxNV6n+BC3X6OlcwcsQHgkKG9q9mzp0/Kzgkd0IUm0s+zljkHmM29F4cAqtWCrE1p
Gs8lPEe3bkAF1AxSURcdrYMoXReS7o4qGXYkqz3DcqSd2KXCpiRashxUDYV1SLKg2RRS8uxARSbp
Gvy1CJpSPfg1tJ7EAJcqVoHRp26KLBHh/r8rix1iES1HiJI4iyhNOWFix8jXCkNVXJN+h83AaMnO
UDeS0+woFrLSYXQwgwMwCBWa0zKCwkvvcCm1hZeh202EGhxCoFjt3qdHjmfSWuCnSKE5jnTfVZG1
KfyTbs8K6k3okNoaXiPXRaz0kYt+KXoIiR9nKx+lD693FqaToZbHyIxOiFLM6+YmMw0cbho13uY4
VEG/yO7Uwf5plgyne6jTa1NOX9MZYkoYle+23ccrZ7Lu/SGuyb2aJHBjOwcQnMOgCSzPtqW3ziZU
o/Xppq8k0nDOOO+wHDhpthFBe+ksTx8r9Ry0qnIeh0mfyOOhWOEE5CxiUjZyOCWkOAlDq00wwppS
wpM0/dZyJT/3DowK7uY8NPkOTMmxjrXu5E/dOm7Vz2CYe1JlJtoUCHid8VHtXaVufU8zCiCptbEk
DJhjRWn/Y4IpOybORMwe18baaKCmSUZ4BorB29nO6WbAwXs36NquKfPsRg/xqg6zut9qQwBOWUmI
0Bo1oQa9krajzjDKlsNgpWbDCZ8gHVt1Irjw/44YnRgnOY3MrWXPz2KfA34AkX55nflqD9aVCmZs
2nu1lrYKP/0MUlA7K8tdt0343EuLFH2EoN+yb14WZpTdTqpheaE8P5lBjG4NIvSrKcnnUz3wswYz
4nkYKS4G0k9rboPNPIESHpQ53hpTdzbF0LRZ8Esx0P9NYzb/sm2o3+owuYnaYHbTJMyOkuqQfpfq
jZqjowfBosUPXibDK4pi43WRhxYGJkz2aBpJui1TK0XnynE7HcWamE4mcr7QEi1076GDLxLG66q+
n43gaYzAqPNuqEdEVhDVqQ/GyMdSaeZdGiieJnfTgZmOtEmC/kZLHBANxkz0pq117zIZMuHv4Ql+
l6Drc1hIrKSUsncxdx9w+tkVDuwDIaIupsaXYglKqcZIeCf7Jdnnn6md9rAHAe+AwQDBk37oBn85
20GdIoczeMCqiGfRo2WOj+NObHJqUrqgUvt1rSFJRZOAAv3idxTBsEQZg9gyc/JsXVdJi35q1dQH
bO2gqZjxz2Ts+3X4r1NJMYEU20aS9XGS4rurSCQiffiFMxifrEWyvOwd0v8lQVfLdz602iE2GyAZ
KW5pzoIPJarJsYkn2cEPLmyU7hGGrOHxEYtFyXc3ORaeV8asgNdGzcfJAcyPvNiA80P0DRHwd7UA
oXFLQB9lGOUHAchp5Qp3bH8jSHt4KcvI62sZYR2sgoxgF+XVFmPUcJNJ5rTp4/ZJmydaY4T9N2qB
GYvPQ4/6RRZEGhoXv6MBTWM5R1sDpwOz1RxvgBSMtjLIDauZfTjbp6avSB3BAcoXm74IUbouJ+5s
kLFehmCmGONdoyhCu1rEUwD/E7eJCDIVkhziuYNMuXgBrkLfTVE8tHJXboTYu9CHN42I7kqoxvvd
0nlhrIuNW4yontVOXhTjryLVCdjanGy1ltajF7TahECs+lO1LHltdD426XNzL1iZ1dBouAITPn4z
mq9gEQNFPmBCgnSRtbRcbPmUQ+5gLzoqoUZex/wd2XG9FjXTQkc2HfG+S21c7qDn+KQG/bhbW1lc
7uyBwI+htZt62lfY28C5HwBy0ByubchynjTrL2r6MKDisv/228Vqf9Fhn4Pz1IT25TE0MV4HMhJt
4qGIhUCeGaN5StXpc8iRz5hjU0M4VcvXBiwkkhmOjAYB+M+4Ct1Ung9NsrygiQHteCLIUauwS/0K
Q9dQ6rEWvhktDVl48FgNshuErerTYBTJFoEL5FZM2IMdLmCer4CCECEj7A4s9IEOsVKPBxmu4QiY
ZVpwdnIf/pBbGoguK4O1Ew+IM4xWh7R/711jKzNS0UD2Fo1ey0BQ2HFNOLL7sEcsY1FNRfUOKEjk
71KTvqCsS6RHmFQLuNt1IbY1c3cvB3W7Ec2bWGhLs3ddhSpTHrJIgicVWLUXFgF9a1fuxNcfyAqt
gSiKhe0A88h8a9F8aU+4rcIgkhU8mkZ/gMLKolVQZFEJP4g2KJtp0kOcnvLcIQuk9rcLjBpJLvld
XFe0t+Jevq3OvixtczPbiNCWRVAcZ6y9n5RkzvpqWhKHKYgDuMeCZisWjZTqXpPxRAo50E+KVVVb
tcWOkPEXTmRSeFR1yZvzctyp+aPkmwmu8subGerBulB7viXxbV68I/RFqspuo/aiHD/4FTIexiru
kcZQB0yEqgSduGAd2SjTN5ZKw1xpyREbv2QrYHzCviCbF/Tv1cngCvAT2xQi4V2n7UWg9XqUKMW+
Xu6t/l1b4prWEBu7waetW9ZEqC9eYOjX1UtJM5O9NtC0V2agrMW2P6CfpWEWBMGrYov/grHV+MW5
mgP/jFP5FPcW+VBwXH2JoUtgZSSV6/wrynrloEiacqhKhIkVx0Fj7G+EoyjFS6w5jxbSqiiKjdc6
/26b1YyDW0gB+pvLua6LLLfqHWYs3nXTt+PFDnOJbItSN1aSK0kQt8SnV5ZZNNyKYlUTtUMzjzit
WkCmGmnQO+bmFVTz3agVNIv/7EKvq6LUzzpoNbFbrItu9rqa4faX9fN0aMcafJ4igypcAuzq0vkg
KEisVqwPy3dkIG3YZ82A5/MiDCwWtjw2mCW2gPr6anAHrexOYjFihOlN9MhuakYoCilAFX28IuiR
aaLBkHT9wUdIr9lhlehvJ8Qju2qnTzwNswwWhudSHJ1FVloEB7/v+qNW1MWDvB4RAjyIWvkaoaxy
P1u0PmsREbmGYMQqLhbNX3vKxERVXGxl1oL8zDWCooRmke1EeGQSWvHXs6jwbN3SGvsFC0ds9RKG
uQRsLif/c8v1lP4Cub4GXMZGtfedBdyGzd9qhTjCTJc9l6K4+uVGRFWxHlUWtcT65YrXU8lxXrlQ
Zdr8aFkTDcSSoRDX/nYXl9u+7r6e/X+wrciOsVXJdb9hIrSf/QmrrsSNAtwJTa9aN6U27+QBgl6O
/MyMSLo3KtWNHstkkUlZwFzIn+MIv8vCKZ+TEsiP4czGJq9lfav41l2TjOUrU+HfDNE/Wius1jOK
zV41SzmwLKorhR64GTo9btSET6ORy14XJ2TNwJXpmLyuMh9vzaaBy5pGTrtpi/ZRKyJ6GhuviZke
BRxg/zgPWNZ1lfyC4TmSm4qCh5h1DHLYvWEETkcFDAhnr9/oqP1OQ9dsUomOz7Q27TABGWF86o4t
8Fe7bfG0afLQ7Ymjb8u8/UKskVzZiN1hKPdvajvCljRf7bjFtquMESVfEAI12JdRedeklKTupi9Q
z1ArqHmzKWl7qzNhzs/FLmkS5LB5bmmjH4ui7Wj6orfQbvObMPw1TJ+p45MryUGJxBKpmzx8aaGS
g2QO93rFhDQvxkOgaVutLW+VEqRnFFQAYIPul+mnXik7xlb1iUjgwQaOi5lbV7cv2Mv+MiSvNpcA
RjbRt3Io6IPpIRn9DVAno0YarSkzydVTE6SQ9ol0wL1DaOK5zz4R41h3DLlupw4fKHKjeEKhwRPJ
dxVy5MiUaOqKUu1CgWXGoXcgE833GbKZp+dOsy8S5OvkVA/2sTaSxoV2OtawFbF5hbeMJwbiJM7W
sdsPeW5Cb6yDZ8Q342MC6Z2kygL1Zfq4zpV+K+nAvcbMWI9wZjdRGeYuQs8fMW/6IaandhFonpF9
jR7nUXnyrYXZrEo4azIAzUCc54apbMfWPwwyANUQnY7dEJAvBtwNdq/Yh1mlP0S6/cMu0xvczpi9
B4AwcG3FLAGEVDUO3qxKa4dwBqqXfrqNTGcrDTiUBll3yqPY/yX1zYn/2F8mSeY2Q124yEjJ6wbi
F0RRmskIgwNcmr24QDXY0FGAmeVbJwLpnARtfZCt/2LvTHYjV7Ys+yuFnPOBRpqxKWTWwPtGLpdc
XSgmhBSSaOz79utzMV4WqjIHhfqAnFy8B8SNK3ljPLbP3mvHd2Y/TVd/MsjEGinsHvoCGz6vQiD0
SyCWfVVtaFlptljO+XACqdmNlourABqcFcu1BGt1atr2828fgWe643Eo3wzpcawSOU/tst7EEuIk
QCBmolZdSJgt8FpNnymo/DMFZLixe/eWr+14MndGKoJ9rpJfla0+VaNuki7iX2VTvJUcUeupJ8vm
VZ25HhaOjjUP/cU0LxE8XqzT5FKkVWAr7CFYpMSaYUrcF/lGOhAUhkRgz+mahyn/oRjiqZgaEtQW
LpNRc/Y9u3eV6Se3uiwgbo8SAcv4msnx5lGwS7U++CVEVSf26A0OnXafUI/OPb+J1nnffMF5U5tA
+k/KrZpDde7iRu6lLAALsgRaRd0IftlIcR/JgK+bOs2oWjCZPBD6C2mOJucG+hFQwu6bIZce7ZFl
b8DhVGQ9LK403kcdie2s8U8ZEFcwRPF9FYh264TJb+ppeAaAZ240eV7wqkBoK4bQFt3HKvOamH3w
lgV9TFUqRhu8w3own0rXCE5pm1AzhEG+reQ5MWndNkYJc0sMCR7a5mto/WYfcEbRq5zBoGmXsOHI
LbrFikPpY9jbDmxTiqS956GD4uzTnQdcy/yKHOusJptGrCH6mId0aYA210shwgpebrDL/f4SWPWr
XePoB6iKr7rnhbZe+z79KSOCJZ5fuwcwobky+PiWH8gU/E49dkQpknc/GA8w9p6FhrZDEp5Cadgb
xazTfUzDw0pLG0Kk4+18/AaeEB34wrvGpgChKdJbP4kcJht9lEPYYv4to2LnTxAAYzqC2d2X22j8
6MLh94jPzp+HlzZMT+hXbFcbECVR/wIujv2sBfer0efJGK+55XwCXG7Bba0jF6haD6OxgiFQuIO3
Gc2fQbM9H0T/44n8kBCNRJTDP0hd7tklOcI6vZzvQbBze/B0sktDMi8jzi0vkbSA0PrNhrzMCSTk
FHsxH20gk3yWw9ZLCxDOXb8H50Q3QkWLI6iig8ejCl+s311S2/S2th9G1K7Kam3m4mvK4X7F0S8p
qbhWtBATNus/u4bctumXfC8Sjd+W/T+1FRvrd+9CrwvKxD2gQ5XkI0AsyPuwiRZKAfjhafJoOF87
LdltP3MSLMP6XarLnAX3Y0l3oB6oCZNB9y7t5FRwG97VAzY6x3Huxd/0RZFDb6ecGhzQPXqzt4sz
etTDEPhBhzxMfrB8BKdw4ClME18rd7Eb2Vsrnt/A11DIFrcO6X8r32iGxhU12iXZqQSi7MI3R2O3
9fghLUglMe9I06SvIMxHZkbr2yoeQoUMJYtp2IySoInx6iTWufkodfwiZ+Oj9SM6XAKsVJg6kiPX
1Xuw1lgkQ321e3GRWuR7VV6zXDx4MxWmuR9X7MrH7ey3uL3aUIAo5zDWkAu63n5pK8rQO81zGQHh
Jg37xQ04IJOoNB/LMO/2dR7byDzGTRbkSTIwtX1PtKFrMyApBWD3MR5XlvbN/dw2DwnpHsuFqDl2
811kZg9jgZEn5i3LXODoIdUigYSlJVz3bOShPhZFqQ6yTndBvAZqnlyZ/Np16LovZVKfu1w/uFHV
nItefi4YF1HWQPmiaB21MEVHvGEjrpKt0+EeC4SZg2EL/gg9Pnczr6MBIwDyJVBVnmMLA4YyJJ9M
RddbN6Hskwrj+xl7vWXYLakfikjLBr8j8OsNhSCfKaXvO1XVA35xWiR9gizwdj6CuMd/ZDEC2n5z
NacaJ2rJ8t4mK+DBXVRF+M2dAxVfhp3/Vhv5zS/DfiVkNCEJlw9mdBoIywy5m4KWws/VmxQMJ5a9
K7vhxi2XBzXfuloAsZakuYcJF8JIFTzYnOmZy94TLPDkbojEdoBRkhn5yGnuX/RyDZmzmyJLvklI
oAkvmS+TXT6KyBRnAx4IWJFzE7d059ZUcJquBcYOIMOj39dozZ5YrDnDeg5LECBVcUYSh/uUMN26
3PmMXwaYBjAaYw1RFWZrkXg71Kb8IYx89zpBiG0L/zfHUbWyGeZ3sBfIjnQjDq06OdemeYIg22wj
EY48aXPwD2nEBmbYupOyj4U13Uo5jQ+ubWZbE3z/Bg08WndRCYEDZfIgHSp3RHewQqSvPCvOU5P8
wFiLgFCwRTC7/E8Ry6/IYNZKXQCTMA9RjVNzvA7jgIf9OWck3FtF6WydtDuWg6nXBV2BB5ujgQPR
Nx+HdrzTSUWvq6eOjkTbTQd/y5hkQNpI4DwEPPtUc59IXXP3GodV0SNQ+i6MSsNson3fRps4knjz
RB3vbQdTXEu1xJ48lQM9aN1akbMr2Nzw7PjsnKzEm8WpHFngXxU2txgkDIOW/omaS5wTk+T5yhgZ
HFRW3mznyfWFeA5qsRnCodn5HrEVO9moqnpveoTzrrVepcVw77v2IwUfbxA0Nwh4j8JzwL5S9bgl
X4mpt/EDmGbzrbCMHgg2yEGTV3zSMC0pkMVhVXaHFOdelwDkdE3E5PEG8I4QGUC2jTue3E5jDMys
h5ZFJ2ETmndzb9r03gCYhmbXtRHgkzXr+dVzl3tBYG1h1QGfATpEErihV5jNnCgXL15pMsKwFwM2
lXXYJ/OJp83Qps9TVo9rN8q+7NwVmwzOMvcxr9mIiDRJUVmnqvq2dNZSsB6Q4Es6ktH+oajp6qhd
toMJcC2ajWGexS7dTymlqNxyMIx28Y7d4iV1+C+nhaI0sQFdNdhXExILU1eyhagWUzMhaJyPut8d
Z//a7qj10onzXrdxx4HnQS+DIC3q7sMZ22dQhI+yQlWvZjQGgMTrYIYBScWWPY0fU57x21n+W5/B
LTZdEyJXRZZ6XmIVesr4ZA9bhLSzu3RAsGJC0kcAyjz/SG3B8ltaq1DF16Dcuz1Q6ibrT8W5j6JP
BXtz1S8UR2W9Uhf2U9PAABxc7Zyw/5YTrqtkeQPJIPKecW2TOfGpetoNfvHiQVAmueq/JXASSrf/
7rLxxdLhEXzUnrH+I0iIPIY+w3LuOzezyS/aGJ+TOMDdZxAOxhORF2ra5DM1lyZhCkjNq4L6201v
j5ciHE5FQGnu6H5YM6zAcgj97VzCGI1ow3gFmEi6JSzEXWdaJSvKajy38p7VULhx5oQww5y9mEnA
67R0eNsZ5t90unJ3QQlSBgTybcsp7CPXmG33OgNRv+eWYgFCJdrHS1ZO2LlzghmTbv+wt/3RHSnp
ZkZ4DC0+2o584ZT4qliekfKy96IPK74Y5A5an1M7UN6G5zNYcqPnIRp6xEB5ocOW1YKv+q1vVK9O
aPa7TWyE3o1vz6DKhFsKkLDJY6GXRl/mrHHVZ+odcE4z0RudJ4278aNPt1aIfnwmG5dg2ci6ehX1
ZNvyOdoYAjGxqYsfCk6StdYTjMLpU+R49qs+PgbB8gOYfX4Quu6w0q+TyvjVhUtTJMR+ZoQ3u7Wf
apCydm48eiK6+jHvUhaHSKkZQDd/3lctzycu8lVHNjeK9EvoEqUrqV63w8Q76aldylA0N2QdPvhW
QVFZRhCWWygTQNqJLU0oORM4rHOamOEBE3XAsGin/kQchum9G3NekIBHpDTpUy9UC1KQ3Y2eKCo3
J8JkkSfFXYLCECmoB6k7fNhV8+51xjoDRMWOjHaLdIhfqUrRlngPM+BHbaNooJh4OtMlE/WiuRce
/RYGi5LRuVi2q84lkTMwW8EKOwX0RPOM+kTzCG25YF/N6r5PR0L43Us0qeBSD0trGM9hy/osOlmD
zeq7ncE1nv813KbS3YnWNLd9kvz4NftpoyIm71LO2NiaTkM3Zda0B+BXE7yWDB/kZprcTUqYe9ep
G1iVl2748TWqtyNeBlV169Tzfi9EJNfhKWf3GTOfewhSbovsiSC6cAK4If/9OiVtxfLrqEv3XpUm
eaIiFHe4RvlDTKpVTIDDAlg3FmW0FiC3gAASPvKaB22wFKwSyfEQP/gaH3dnfoowqPeQeyuw45x8
/Mza9optxc5cMI7WvnlZ7qgw5YOVCEgXOw6/0miObx0VvSvHFLvYsCzSRYrx26nsVUntBn7frTGk
m84Py62Y/ReA1j9tVpCZY+GRRdc+L8SKm0rAe9xU0auG17bBE7xOopTp3PhFAQQVBkDJL270R6bZ
g8pmdQSqREqDuRMk7oSp1b6YjfFCsQJbYoeqmj4wV+I1Ixw+chXgMJ7zjWj1H6MPo11F8xq3ewiC
5TMPzYtdzo9uyMcTs+/yPlE8RF62X6K1VLCs+4pAwRzyaTE1fe9uZG1DXTKb+Td7EO9FvBBssb/Y
zrGMHYJZtvukEaBXnrwkCotBGoDlCPUDehztAENCWQrrU2wWVTM8O1P8HPXzbRyjxzCajlFb3rdN
hsvxXiXWe8GvEPTh2q3+lJrLxmA8NLBjG9u4GxfOYz67u+ViCm9ixReXgTYUVzsJP6zAfoH+K0jT
Yk2Lq59YuzW4VNrzstbbKePF86dDqcxL32GPryPCKbTBRGtVOTQQ9I8W75YdSMJtdOTJJzyEz5Uc
Sf2+s1SA50XvZkuoNe6zXZvxiallTnhJ1Zt29reRWf+eXfe3k1VICOJiiuyna/zfdtd95vnn0ASA
G1lwZGbwwhrpsTIqkET5j8UPm87lTwh0L1XFM2XQM9V5xHVE7n76fJ73TdK95wzYqzniSIqrKVnZ
bfGRxvWxrt2nPGJFJFOEgvEop3yTWuWTUvG5bsw3VzRPg5vtNLivTeEFj95IpQA+jp/ESx798HWQ
3dVqjDvdxkc6Of+UJlulesHrG6CUZgpHKP2Su7oHEKAavPaWqN5AI5Vz9J60zXcW3ttNjZWpLMEh
tt6lAAtcdPoaCAwLhg2+V/0okTXrUC5ilWXf970FhKF0UJGYtGFeApM7Be2bDbRAh6T1Q4No9vRo
BFwFXejrKfnnaP/fhr7/H0OfLaT4f1b8PQEu1f9j/VEXKb1U/wkr9s9/9T9sfa73D8VfhTGPg045
QMD+N1XMs/9hY8qjjw2pzLMAhP0fV5/6h2UqAdTapmMDCw5WO6wKrf63f7EBjiEbKlchw/4TU/a/
/vXP+D/D7+I/iuya//L//3OxnfVfXH2SUkGwZ9LlL3VsYZv81v93218XWUlex1FxqIs2ZB/Ru3dR
1T1n0vJQJd/qoW9uKLVItRhLqL0Q6i6ezj3iCBg8YFlXN/MLmPpBdo8AF6DLbfyZQaEwxMkuwnEj
dRBsA2KC9PAeOBv/xHHqrmAIEqGkSmNtA8NbRRFb/cEZi01472Vp/OQn5tasc/tlguuyyUbb2Im5
Czaj027VlNj7Fu1mo+hwWKf0Je8k2ifaHPK/6QKdVnkeHyzonOzz/R3PXXX2oeo6xMkSS9C9yw+6
qltdbP26zI9FEMHtAHZbk0qAWBb6+7yMtskk/V3QhvhFBue+QeFpmjJ9cgWJrwzx8FAl8yEy+oJG
I1GeTeKrdjV4x4wZYW/p8cXXHoIYJ9CdofaQ1KMztRR0YPtDQ6ZzHJnW7H0YxxQgpJG8D9rFZ8fn
5YTL/6tOaO/JC8whfWGJ5XhTwBlHQL+OsrYyan4BPryDeqRfF+hiHEdY5iJgPRC9aWlSLvttV5zS
wf6sGWXWXlNRWRoe3UioZ0xDsF/pBMwtBt0809ldyI2xQ+PEZsVzJdhmxTh9zCj1mQ2FRPln2yjE
Ng6Gm83i7TCnNCfj7PM4u1ZhD+nSd7Ib7QFqnRiNvGK9yo7UTjERaaybQQirRnXGmThVetIJLQNx
749b5vCXHtvBzu6majMDo7tLS1DzWqMDIC0HDbCbgYGcK86wq3OJu6sQbzkw1Duzdl9HusrXtiKz
PgWmexsSKs97WsWCqpsWAjQX7a6Pt9OAf8RB0OLhoF4D5pWWByEKRnjjwLV3VUplW1XqbZXlDya3
adpvKmYkK0q44TrzeUowh42teqwp2b3xgm4M3znMA0/q0vDTdeObLXcxxva0j53NXGISTJICI1IS
2uyZvkCTQmN1HfdBMkasCvu9zET5MbE7uEuDPn80+mWPbTZg3a3eeaOs5zDEkzrkJTyDwk2vLsoJ
EIAy5HPv4PmrpkumXZ77/TP3ifKsx+zm5dY26ton6YM/nzB4ezrU51IQUGwCe4lvqQPBEdyXJd4L
KwuhaIWHTlb1XTQiTdittIH5iGOcVt22hZa4Hpu2xtvSNefWmB+rok8Os59U5/krNor55EZmwwco
e+I+C80imh6LMPjKOm/hkWCosTtYBWzfwMlUZPDiDBa+iJZqjAGZXFoUUpX5cDAEgpMVnIXx2538
5yqqK/rkuHxUas8bpYfO20yxd2f4TKyFwGsJ4gi2EPh7MwPLQCPF3ZTm178UPY/Mz2iN6TXfh/dM
zOeCpsoz0GVC1SFjuYwtIlOez12s6fdMuhB5CqIyY9ntoVHpbTNa9ZWoHP6+aufbuX6urVekIMZk
BOHcFNE9Dhyxjn3uL8JwH4hTPHMEuQ/D0GHZtcuVm0P8jYqsgBs7OXfLMi3rAe/6XYcOakpnH1fc
wbykYEHnVPdjGLl3RctyM/UoGZsiGDIUCxkX6XW3rKyGUxw5euMNIBGGsLO3aJXcbEs/4vWxfgsX
KAo+Fxg5uvtqnITmx9DaG2GaHGIbA2Er62+3m5ZKGCpdWtPQ2yH2sgfKgRL6Q2rjJaVfbBfZSbum
PoXwpoMMAe58XunQeJh1PG3nUS/mQu9H+sFrbWuQSiInYGo4cl+80Twd3U8eWNS4CgJ+7vHKS8tm
b8puVf6dpW33UjN4ctNnsebTQgHjeiupBhVsAUdvWLdh3B9rYWVbA4jaalDmuGGlQjSVhwArYPpo
p++gzBn2KhcahgDN1TbVWwwhjmtdDWGFP+Pn+a86ATnmuej7zKYvuUsrC/R3lzbS4I7VgLVmu/ln
9qpTV4h2QzHXn0yE2dqCB9TVcY++iFRVpOmWOl4seqnYCxOsRcfyeh1By2B9taT7p501RXwptfla
TixuCzvpV9HMAiLEgrnjRz+Mvj5WtDbewb4dHzyhjdUwH+H+m6dugTlDcmu3LJJqrJVDxjHPum2W
GHoa401G4cvUcNVVpW8fJ+gmtDd8qpGWTMf2xr3vNNnRnqt3K5w/PZ0Gj3V9dEbZ3xoWCVOiHj1T
RoitQgD87iH1OLHaTGzz1o2MHum/4oib+GrWmR1uutnY5omkWm5Uqz53fQoUw3KNB3VtYJA9paJF
VpV+s53TrN2wu/R6NV9bmknXYZlDoMrjzxnvLbooUsMstwYn3b4wvWHlVhNOd5XfU7qzXLDIquE8
yLaZg+pNqwmJyTxW2wkBAVRLtcXROR38RLKNsWt0CYdK3TYSTPvUa8VD/oE2gxvBj4/znMBecWaa
MtTIp4QPWFpZHLB0Hh6L8sFxYszAmXGA1YuzIpwPzSy/wIzryxxrm10rrk/R/kyZJ57z5mAW2S/h
DuUtg8JVVPMfwqbhllUFG4mJXEChmivdiSmehXhJFZNcEF397jlJdajScNjgzO43NIDFWE1Bwfju
nD0Jqz0mAfysiPN7UR6tpTOEScMTj77jbOPciH7hWY8pJTiAV0+2livMnczpSVZO2L4lPTetaHxs
cqF/9Zagrwo9pIw79QwS+4VjCdlKt9xkwi8t+2btJElz70YdLlwmGPY4hXmAY1pskrZLn2Q0FOjU
rHuo+uj2ZmUDNtNN8Gt0pt/W1Lb3Isrlxo/v6M2RH72JijW4Q3BuHXHvVfT4adawoO5b90Np71dQ
Bh84uYejKTP5DKGPSHXIzlKjKz73bv3WS1IbeAT6nedV4U05/gAOUmM+otR5C4pfLmajBA/2eJNZ
31/svs431myUB2cpzQz0N1dBbslOHT/hvOj2PXtRgg22usYDr4eSFCmDJNIHu9LHkgZh8FsxR2N6
h1n7W3vmnavd8shaZ+ndFTuWGOF+0JASUGyDfc1S9QTSlm9+1945+S3JKGWrNFh3IqnPfsuHWPl2
/2cEEYCMcYs8bGFo+80RvXCbFsUTL5WJRy5CM23tbucEM4mFtA7PXhV/0EjhsNbyOt4UtSlqQe/1
GIHliR+WOavP6H1JA2dP1Y9iDVm98OzdUT1Fd2cFhKKjWKYrG4IVx6CoqfYM0MoahJOn2W3srUbH
uESMq5zVxAhSFEMZBSjAsOxkC6qszG2wG8sHJ6m9eJsUoYFikbl87SCoNVQ16FZiBM/NB08zJTVv
clD1l93574FVRr9MIKkETUsecLEEmwQf2NZQscLidfTiZsNKFtOLoaJtk8UANtSs34OH3I4uAcUd
32FZnLXU8/vU2E+Gqz4bOL43nNfsFrsL5xEnCGTCfSqrO2fwoqvgY0l7xdDuneGXGlDrMsVUCqai
3BazqL+DlveRzKNz9Xp5Bi4Ohc/4oRVTnyuPlqTYjCEpOCxxRnIJrA8T9FwDRksKeBK5NIgeHLnJ
wsh49Tp5Yo7DWe+V5rUIDE0ePvkqvSShT1VMMODGtwo2V1UaE30Ds/+e9PUlqPjxY6zZB8UOc4zk
a+B5LS2l1s+w7H+Ze9hTdBDu7CjJd1wTWElQBuRY3TlvetTMRXK0rOj1r5OVqwdCUgHGTS3/zt9/
cZB1d9IyY2WU8WeZ0J9K9iCbuUiAku1RmOZzY+rX3CzctezHL/Ix5FhYV3EGtlRVecErkXxzxeBB
B3GIsv73H5zPcJLKR6OFuEYHbHzS0ZGdi7ezYue+EH2/ZwC7jBY9uEGJufqvn/LvP/4iSCM6yURR
ATJnMweJTvl8NyTlDzV7bMyaSQj4I+0tKE0h0lY+0U5pum2FOqnxWpP8yTdJWdp0icZvgpzSrmur
e6Nxo71QY77WMNjWkUVIe2i6c+jSeai0hD6IBvXP5Ibl0Ug8MFvSEzAsY7PzycYW8l0Xu2St2CdA
gn6uxineNF7EnW4mOW+RXqZusgcMoB8rBWSOykPvyHgyV+6t6DG/608n6ZO79kv3fsj9Ib5mqlPr
Nhr8dSBYK49pSImUkrCKThOFpvukdfxjWEp9EUagd3kSY6j04qvnYkqLAWsiQLsAOV3/0s/pa6EX
dEwio1sypHtRgcjpfAZkncQ3kbn7UlXfPnrikxEHeGoA+27THKYbGSxSAnMPKshAY5pzk+CK9yu3
2AYX7SD3lMx0A1/JJm70CfgshGa7fZpjqv9YM7zHY3GY6l4fYM/+6lL3XcbOvi0FJD/9qZXPNiCT
b0Z90TDwUfm5iFYCw37MQ4t+9GtHE2eb+LsZtJg5pCHXD8PehE5A5JWTTZvTsls4cjE5J3kMpuI+
jcDssXKl928jlTntqRfc17rvD/noD4fOsPbN5AXI4qyv0W4Zd7kDguWLnUNXlesUFgH7WJPyOqJ6
AYCYbJAnu6s++njuWPKqm9EMuHbMknREkCXnSL8mg8dizX7gu/uQd8lbYJfOyYdESRPbvQQEvmGw
//sXFdjfDlWZHCoAfrIpeXCUNuQAE6iDO79ZYWadg4Lvsa49roV9G6yHAmaRWoJDXZIN3IKQD7Sf
0tToW8egZr24dHlNmX2gKsA5EaJK90liXHtqTFpFj6Q/ZdXWXWokQnqRTqxfZ1AYVr+JfDaU5tQ9
cfA8Rh3xhzhjiCTbxU6MYmBMywP6+pBdI4nLYWnMnq7lGIsj3TjGqaNh7VyrMDga7Re4ZSAv/sJy
7zqDS2B9742YVqKEhfKUYS/6+/tnBlwR9df65KmTtCt1IiKoTr4mcqn4+8oS85sMFbTNJSw0LWea
3w1Pcs7eU6e9Wh1++24Ypk1hMEcxyzyLCjsxqRNiOySHQCSGf5iGqGkI8e9IrfampV6GMbA3fm/c
AA7GorsJj0LApAW417uQPrz03pzxMoYztSk8Xl9NB+uU4egLPsivzAOp5NE0S7HEnm4JTLgJuJVh
qZh2ZVKekm7cyx7uCq1tL+4Q6U0npu8hf2+qMXuyrG9n9l+zMQqptsUo0QMcSjobqXjyrH2qr9nE
hoM8LXYag26+tNkEehQ4gOHjVWCnNCPTbLn7lr6jOBS/O7Fp8k5BajPfWzTAU+ER6luiKW3XxQeS
PnPQ0B4d293GFh8+isRKVS0kuUlt2ddwi5mqcR1a39Cw/ct9N/n+bwulDLNe1WULqB+erheenWZx
ljescSoL+oOaTHZioSQltFCy7OHajpp2FjO2diqAhhZl8Z3FqE9FbhNuzZQ9d9/Qqyq3rFdWuMhx
PSnxNYxA2tN6uQOgjPC5dM6BEWLoWpwphS2qK8XfX7EqXsyypa4erFCVqXlDcl7hS+zHdYoTbGtI
/ERuw/bUs6m46zur27A0gMtTFDZcHjBXPjfgio/1oU7HbTmnD0le0fxbfFfcdXHlkPNye29tpOO1
fNFuux9GtH9dv/oGC7ZUpw/N4gVpot+WXgg/KsXDNid7lbkvILzfZYEUMlv3fK93lAyeyGV9ly0f
B8uuzhIiyJqsJZvoHoBYkFCVO21m/P8gm/IPE+9XVTlPFc1va00rbhLYRBEkyxoKk1nEQ2Uks73y
7QYczFJ+wzXOdRS4zvnisj0sxoKZxcbzyP0jkl9erL/QDX0dP1EK3m0TYJi4YH4lTvI+OEvxxFHW
vHOiopDU7fYqUI+4cZBZ+/Sj0OLSjwDIcnimlCRsaFY9um1wCM38y6ur41iMMGRbdQpy4m4xEFis
XvQamfBe+9Y8Stg1d1yqzmZsPJRFsELtuYb1slAqnzxdRssJv4uZbxiObnxH2rB8zKP+27GA4DbC
eQt73KcOLw4SRR2XNwSmU2QZn1EA1gg/Fp1s8cn0qBiTHPO4xA4B9l1RZbATkVZtaT/UrYOTeeTE
7aVman2b/frPPMjveG5eMjrQ53Dcxt4AqcmhH3n8EwUJjt16uhiR/WmM1dM8ZOs+jr56U9zcediY
fn9kwf/ep0Ac4wL9SCVY7LBcjwb4Nn8Yv0RbEMJo+frwPnBRuZcWsinXhKMfOcVKheLFdug/ADoc
RiShG2iQZfteVOp54BYwFPEu5TBP6V5qeomNjRY0beyxkVA6SE0oopwm9wdp1caTkpQihmRjf3na
36COYqsnTIZsk76S3uFnDBqaduO9SQwaKJxRsXVqNpNXfiIDP+ijzL4KFqJGXV/seuDBatLjNg8U
e6dyuhRt9dla8hyoiZAdIMB4zF8hnbDLE6y5Euay1kT3LNLvSR5zI+ATTgEjdgrwcnKP6+WrDoZ3
2ROijQXzY5FjfCvzawVd2LAfcNUBh3jN+d2LpH3w+UzRZJgBbQ+IUhLc5o1N6PFUBDOXLSeV6xy3
PQ6IBvuiQ/yFhTnQNUybzVI3OKy0MoCycgsKYvma2C8JlgBfoX/AmWctl6xbQDaIoeNPiUsdUoD/
UhtsxzNvxuFP87QK7PloxyZMPdQWf9A/TW7ftwqHQ4Wq3Xnd1mq7eGPr3LxUxTdtY6DwMLzagLHz
zjMOTner5kwesZXQFMnWMksmvBXLO9LdGn8kju/RF9/6+hJQq8CtPN2lcwBGOYqueJkZTBFz8ioq
d5HB0SuUcEgIDfu6py9W6B5CYzB+hon+nS8tXZE+u3pZLQaIKiIb4M/WJxIO3RkefaoPsqz6fW+C
FqyCcBNn+L2MGllKlnzrjA6LsRkT0qA4cOs13DFrzcI2mjqkqqCY7gy+VlZa4faiJzNOhVo3Lsxb
KQgUjFnH4IkZxsjjDweo13E0MX5kfoQvquLLMWIf8Fwi81aknLsRnunorfDmGwjmGQK/S5bQYwYC
XN716iWEhVwN944SH3n6h3C//eJpNgQ1KRIrMOMza3RBgZkajnEBbycNzZTjusaG1NMpH1nMGNRD
k+/aaqpkNnkf27vGYi0ZdwVyuWxBgyF+VlHPTT00tjog5V+r8lD3dXevrnP3xywxvA1zAV6Q81kq
TYDPmIrNQIBlskx/ZRi3uWQD31BJyJ0CPKjG35Hk/rLYGVZ0XmETAkGx57koD9bYAZFuk2bjq8X2
FuSv2J0f6jB8Lv1UAWeL3pJ26aIY5LXn0PJFZe0JLDyYlcSezQ7ZotMLLifunihMbZqh1A3PZ32c
aPTddUn/WevwucV+B00+5NwJ0VULq96aTfPkpZAgu9Z3wX2mFZR1MR1b7Musw/lexSVPiBKhflfP
fDs938e+I2k8t23tP8i82SnBtDbhLmr5HNzV/oxZtLUOSUvo3fK8nzz2s3XOWeXMAOn7iraGqiAK
GL9RSVA+SGiSouZj2Obh4pxstmaGQ5xwQ+Sb+Kj+nb3zWI4dybLtv9T4oQzKIQY9Ca0Z1GICI3l5
oaVDf/1bALOS2dnVz/rNewIDEIwgGVDu5+y9tl4t7cIGg01NhBFI8tnkir7I9Uc/tst97DIJE26K
wM0fCVFLLc5rtFJtQFpWUj5iLZUbQ+BzFAPugKwj1CD13ouGON9OIyO8NVz0owPSKqTKi7hlvl22
4AGZnXekC8vh0BspKn1iWXSQkaNivZpWdjOSFkwIOXpPA29JO75kMg4Xlpvd9zZ/lHrr2HgTeqr6
lcA+aL7pdndPhCx0Vg0PSSEoKPjoFcgKLDfMKkrsRmnRWyuzIXCx8hFeVIMK4SzcRGaW7LRe7jRQ
bKtYUUipGDRiHAEe33uUdEKEeUCumcCpMADSzqPdbt9Lw7thWEDpH0UDZUyguJGxsid8qNQ75poR
zbCYggJ9iLuBnNCVa1NLlyqQGH44Nv3f6fBLDNXZVj0dQSNtPyMs7vRwrbmwFXxzmw7RpUirt6qr
OWOTV8Fw1+p7EtWJQ+mpuysEmwnLJlfYgLw7zQ0MRC9Dcq7TZ6unc4jokDGXWn5NID8X+gJpZh13
yVhtbvW+e6a7uE6lsap0+6C4ze+Rr6QVU0xnAlii4FM6f5dy7oXGu+HJtR6nvyAU9z7o+wFSp4b2
zna7k67CY6+8ep221m0Fz36URHP4MRhs/1yG8k3a8brK5ROjPHMTNs6l6e2zYkUrH0eRi4Y0eWib
+qUQ3mH6rErE5ywHYU2NrwZw7lZLOhZMtvqDxrM1NLutF2ZHP70p7ezF1Ydrp1p3hFCsam9rje2L
rtsnjiQxGCt9QNs+Z4bajFO4+xjAFDSSpjA494xMqlysE25SVT3NT9SRFIqRqU5BzmnBrTJM8T0N
40Mos5eeQkdtRKvebk+pBf2tAztrPvCtrbhK9+ha1g39kKp3b0TX3EzHq8GaFKXRDb/yohI8nFu3
BBG9dQVVrTFCVoMPgcIRLIDJkKd4O6/rdsYAJV9PwJ5XKU9Gk9p6YVSIIYfyFgXyc+lUfN2SJ4B+
p1sO2GDEedZ4tTD3V0a+oZ39GglDLvKovJXubaZZl3II9pUzbCz8JRnD4kVXiqcQwrRFCrLXZOey
apBlxQoeRsyCbncbRVSqFAQ6izxAk5wk0VOv9L/oKiIDlfWyqP2r0cR3qgO0pUjaXV9XRzOhbyAV
4plj6PNFa96Uur+JmuBXntBwDcrCoUz2RO054E5YoUfTkSZaqn5jXTzzjcLWMRlgy2U9RWsCp1XX
32adviOkjIH+quP2aDZX3+rXNecIKdPn0NQIFQj2hHU96BEDb8XYjPWwjWWx8zwFdWlFoCNdlyI7
eEVPVwnrv0NCUiKae48icD3R+d1s25t4dbgpnnRIummY3U8nfq1E73lC1YNnWt5eOvTraL9WqGZf
wJkcK8W9JLFYy9p5pNH+0sXY1QRo4R53lVWqz1oHFV4dfmcGWaV9Km8HLvmFBjAPBXgHAFfLCFTw
TmVr7nW12pIFgwnMe9CpPhSMX/JUv/RhiFepeKd9/Sp7Z6dFNb1xPd3a3Wdmgt+m7WkqI0GH2Urh
jurUyseoyV9NSmq47jzCV2HWlVi/stp6GGIL8K6+t+ryiT7m28hYsfHeVOHd4vD4HZfBY5bFm1jE
t/Sc9106LuOBRiv6CjeLblTMhXn5YAWknvdcym7yoav0gS3jPvMnOWbzSRlmhzp7aOL3SlHvqkS+
plz1Slac0BG/6EX32tWoLn0AFC2OHJxk15EWLGmwlDd1dKUxDyAQy4CKDoEdrXjGkF/vP+qGds05
Jobj/JrcKGUXLAMJyhCpL500WDaLUkuvUf9Af+nLG5xL6esXmcRvSUEzzo52SeCfwrG/OBgEDCU7
jwboH6P4CskEr+L2KJTmxeCissCxWIOWrkJ6prF6m8jwFR32IamISYmY4Daw37nAnoUiTkA9wGrj
TbLLBXCjS2C7O6OlmaLW3Y0xFjedXh3q0bgoqUb5meel4x+kF59gdT5QXLqveKYsRjoiOQnM/gBu
IefU5u4pQCqjBj54yOUbwkm8u0x0ygKnC2CSpdXURwyBzL6qap2ALrVvxKCjR8WsyER7CJbTyeLp
6dXzr5pXbQKMTIuQ+hX3GYVSicRk4GUUrZA1eqkxoJ4oSO6Dr+3fmG2yc+vsARLZujUwJ+bCWNT4
tGq1uEnqYd3Y90bU7XHIIU6gwu/rL2LIjG3aUwKyh3vbmqoxXUMlrboZW/McDfoV2fOH0Qc7n0yK
IB1PHl1UOU5Cc/mWNuFdnj64QQAS17afB+eNyOB9L/rPXCnopGg62sf4zoMr2T92GrkIzaat5KmT
8iUwh1cbZXEau0/BFMSQEX1hyvpz0MOzSRWctggMsZwups5wyqjyfV/r5Gn4O6JqU1pjdDbQxaDE
PHYutTjSU/o4P0fBuPVixkjcMdaWwWHq0FXaPeB3NDcQ+rVsQ1J4QUjSvaYMxIrY2iPdrbOLPB51
wIE5zi40kyez5bLvRp9PH48q5QcMFrtMqzj9KDwJ88qY92vgdU9z1q47EGd1Y5XpA9HAxBnd9mP4
jEX23hICOSlDdbWhXI4NpcDkExUbRQkoUGODtDTz9/R748G6Vcn2CMrgDMJAAElBqjP9wtTU7lGV
hyu0s6feb+7cYIINcqYE4aOe6pu6JWBjWWnjWWiQqKCIMg8J2m0iHFzi9J+nH+rT8rmxYQgH4Zcu
AwICUush14vbJtiAHcP8meTZvYOkxGzGVZy6HzBGMPgYAkbzyJPcXY1M4GBVRlSGMZtLa3ya1KiR
kJtCkVuJzNcyKYqAiorpyhc1jisKzDJWzlj88wWpdCuMNLvKbm9cj7AD1dx7nbwZFPs8+Mbexz8d
jcbefGkbitjDQ4s8vg9Jv3KaGzN89adSZpd/RZ3zQbV1b2FbmzS8lm9/lGiRLX3ne8mXZzpnL8Bn
Nljl3lHlO8S1Oy+FsN0EeyejgtMQHaPRylFkshpGbpFFGm8p4S2bwX7L6KatSJO+SZL8oMUdX2Xc
mOuRp9bSzmxlZdNWXUY1vv4W2QAdqGyJxZCxbaq/TrdMX/YvCGWzJd0fvGnyxnJqY+lGakmm1s7F
KuuhmjiLIdjVjCcOmbL4X/nn/1T+iebyv+c5fss/V+9xXv8X8Sdv/EP86Vr/NE0HOR40LyFMa0Im
TqW9//gHaqYpU9Z0DHNqjOmWANyYkeOHxNMU/3RNU6Uh5OgYL2wD3OMf6k9T/6fpCKrPluFqFJN5
19/Unv8v9adm2JO6M08GP8/2v/7jH0J1+QxdVTXN0txJckqy7V/Vny7enBqrjXKMIKfh0vCKdcY1
smx0ane9jPfS55ascJdlxjrglfUOSBRexlS5JoNn09DGvT2RkcwWToTeEuSg7YBFDInJM9zvrn5D
SF044i8vYCMSazSq3mIwMprRZpJs8skMoUWUq10xLBoXF1Oe3mHQfYF0tfVRFFBYAvzQZ9uydK7a
dHVgQRN7o9IY2TXeVH1+VZF3uxiT6F9cOrP/ZLjHEM/kNjlFpGWMivBbu3F2ErHWULq1z1D7DELi
4ru8Dj+MaASuyKNMsRalSlgL/R+sA6G9LpoA+53IKYEm60TvxUljRit56DspXptWyX4TcrolNvqI
B5sI0fUomytZe+QfJXLf9mSyeXgaIFlCDAwLRFgmxg5yLJv4SbEpLiJYJ/sC0XvcSYSN1PZicEDM
n/TPUTPXQ92hWC31uzKJD44l7uuOkrRRUDmOGnflVMpbLdqHoszea5RSdbqSQ7TXIoDHugHMKM7H
tdJXj5pKno3aMTnjASIQRJK32C0b3zorNvEuWv+kRu25zctmoXTpWZDQkMR8C5LZOpqb9orehYgM
nSluEQa7WN0T131XUxZ3RoTCWhOfRsa+ZJR4CUmr4TtTDoIlh5CynxMz/r/Gvrih23pvNv7G4jM2
cVPQuAjDisgvdaUboAT81ifSQVEu3oSFCEX/UaXxSYEGwhCWAB53vEPkXlifKqadrkggWPElDEXe
3w09CtihjdfuhxOHR6Wo1GXReA+iH68Bx1r3QvyzYbsXKrAKpy/tvWbGDAli7H0a1psgCR4bo3N2
QVWf4wLCJc62h9wxJbCPZqeNIt60NiN7IeVGcjDBxOExGyLydJLewJIz92nik5WXWE6rJaiBWxlQ
XxAyuBitRgAYwZ3LoM1eUqd4iVGewJh8Mu34uYiLZInCp12g+nmKs+xzaM+qm511ItOdmL5PaY46
MwcbUVe/Ker8Pu+suzF19jlh8ouh6A6Vr66kRfa54XtXC7upnl1sZcq8o0862jnRGvlOjBgchVE1
a5VHqpHHx7rvtCW2r/j8s5BWaK7ybDIKO77LQyvOuKC74YUmJfFR9Eid+ouWE1oGJ9MWY4JQdijT
x6LgECFdXdPuw21uvpZTAagO0J1lyFpWBZEL+DZuk7o1aWWQpBVSOi/bihCpoV25FaNcUdOIUgEA
GiEC1s72SEaa1n72KSWTUtoif8bqzgG68+aMopxuxuvedF7mXY05ReOSZYoO+a/ryliIVdpgM/t+
7S8fl/IsNgvMZ4VOpEDf1dqOE/N7K674mtZaSC/e0HNQqL1Hk6RMbVwroibshMHSwWnCT1tlmlo0
alntpI+0Z6AUnELMsUPP3QXRNNqnFQhWcoJg+iMcyHmtM4rrMMTUyP/cNe+PKv0S9hBbf36eucwf
7xx4lqxGgftTyWGF6w7MuIKsvHS09W0V6jDW533q9ML8I/Mi8z2x9+miTm/6eef8U+FMZg9z6ieq
qdHo4Z3fn1TPnzfvaMPozscHvnEqzm7R5vcSavkmzkLzoUuV4zBsiy6O3pn22/Q9uN04xitlE2+k
N+OWobMtc7u8atPgsKt784jua9uUdXQEgfDQDdTHGj3Qd5aWXWaIGCIRn3ZNFu4jUoMYdqFvGt/R
pN6h0qaOSpmQutjGSJnX9iVO/RSIaj+0DyDz8nXW5tbCswmE08fEIbNRL3e6nz/KSW6Lg/ykFAWS
56iwwShF6zqoj81I3YeygzMAyfPGFwbsTP+U19Fw8OIq1bjt+6i+5LHcx7pKfu0o30up2TslY4if
DvmH2ZNNUouSWDDZOo+hSwyVZcc7FG/WugDrC6bWfy2H5isLGnlnqV5+1bETGXRfbaVuHsasCQ9j
nl0br8dNh1+e8l68TofgLo0Cb6NIwteKwJocoepLWzNpif3SOcQuD1ypNavgV1MAfdCD24qza9Ol
E5hlIB1XyxDHDFlTrjyfEEpKiVzGRbdofVThZk+0h4Uee6bdRQLGK4m2Zbabt512GU3UzL5z1HQ3
y5fmBeL6m7al/T/nnfQzBBJYVEdvw5wqTC1Qe1NKrkjbbrV9EsEhdKcqg0PYxNiEFpo4F5HQREic
F94USxAB2/lj57w9FKq+LZphG/T0lXBwVuDcpkVNoxyqG2dodbDkAPcCK6ilEAZU0IYhjDQoD9Wf
a/O+n017LJ7gIiAjm8hwMxNuyHi6E0LWYVvT452W2B4lJiyr86tmkZMPpeODTesQN5qlyUWRDeE+
mWB/80JAXkKNN23PGEDHEM+W1TrrYUr4EIwKCCXHlFGCw6UIUB/on3Bg/tzUAjqgOCdadOdWS5N8
gnt+rzKxqw7zttIBio3i4tP0RwnulOl9xPfJGTkhYT3cdMsECNWuG51lPcmvYIU4ZFu1Yjkf1zGd
bo5zmowoQMyUREXNRzmIxhXfcLFrJ7L9z1GeKag/PNT5hWSIv5AkIIj5E4c6g0D/Fnwz7xuxZizr
AtP+fNxnCOi8mEGp874itRm9eJXlb1KrfJzPBVObkhPmVY1xA+USRb7QABdrNHgFaZ8fM67WUz0E
in5GI3X+HqevbIai1hg31k1Go2benBfz9+1HUtuKnphTRa0OPwtF5Sv+2ZzX5n2j9VrmUb136inD
ef5O59NtXkM3aqHWwpg0n28/i59z8OdEtBM6lVNUdKuok5M3cW7iDHLjnAb0EwkkZl7uvN2FE5Qg
LL+6Ccb4fey+r1Ec6PTr5zD6rObWFmMc+vPA2XNEwb87hkg8GcHDNf0LuPX7yoUBASZIRMWnHZGL
PB+Yn0M0H7G/7bMBI8H6zaioTZfwfLV+Q07nYzdvz69AY8X3SKN1Tv/5vngryTcwb39nBOFrT/cM
+4h3Rk61mC+Z+VIKJrrxvPazT/O1rS11ut4+QGKsLoyjCR21Zb+VU1SOSczCYX7t+wemfbkPf74V
cEDmjHAcEZBzVe6M89rf9ilV6a+UiXtsOg7E15CZw8ZOQiq7AXhFF8yDPt84WmY681rmBtBR3Opt
jnGaU51+jmhqetzT5u0izKydjJTvS3C+JHMZBOra9zXulCJ21rQZ/V2lORyO7/vsxe3K6PuSNCzb
oLoU0bOaAiksSa1Hk5Bo58vUolr4x5tQt90iua8IkwKTmJWw3Rfz1TovPIdn/qIqPU7eht78TCp2
hcm75yP9l23pWDRVE6y96GI4576P8J/57eq8M21JOo/raPM3WOy8OVNk58V86Od9HrAjLyvd3c/t
MvHGKadHEPnzvQom9zVzfawZsTQ37sSUTKd/xhpihGfO/C/0M8jy+zWwLxCIpp/oNcZHu3l1folx
2B/vnTd9XUVioFvKR1sUQfDh1XG69ad/qZ0icOa1n8W/25cpWG0WPz/jp9NX8+8+omeusk7H4Pf8
Mcn8PvApRyGMcPuXt/279/5tXxyMWM2kwek4/a3zq2piv9ud6NbzVt7XS0tC5QFi/0vrpsdRpnH5
ABr6Y9FKnk4/+zqMX4wXVWWj0hnc9l1yTJUmBUszHYv5bf4AN516Ih8zv3ne+bePmTf/8h6A/2sR
GWAI+OeDynjWAkLW5p/6/rjvn22LHkyZw7ehGW28nV+fF9b0936/2o7mQk05URRzStqiNMpwV1Oh
RiEJ7/bSKoZ1C+mg2rUaIROWYstDGDgMC7JsC9oPjvy06OeHe2FE3HXqXIsP430+jQ2UiFFCOY8S
oKNyCL30BVSngBUwhWEFtbdxio6mDXBnDwcdfbrQy06D4lULbjJ/RMIgrMkO86Yz33nnbbr1GrcL
usPhNKD6Xsy37Xm1qA1OIWeobzHr1hvUzb9Ss6jW/N3FYfa12RNKd9405ydClD06toE2kwkeACru
PDg1Mr42D50f/8u8a/6H5oUfaWAR02Rbu6IvdnIaDIAarQ7h9Gh0XDol7vQI9KexhcKDYZLDsooo
Ll4C5hjgiIfc+4JplILbS0LIZU3WaXBoOBGnG6hI1FfR4f1pplwyOYeTTQsNajae1WZXT7fefvrR
ea2yTOrNUMHJFuMPmW7tcadzCmrTHXve7kzYaYg/cDIINd+F03DKnm4KMFFN7pLeS92OU0jGNFgE
cMYkZ14DHQ9JFNGsQTZ0NP2fTgkqf17DuIEAbmzOUSmo5etTE4MLaPrH54XV0OXKPNEsCpSsByq5
/N/qNKDImctj/AiUEQciYR8RJpgDQeebgArgFjKTjxp5uhoHxb+WIu8384njarA1kW1zP51XPQSk
U7fvVLr+uJ+htSr1rGE5rzZz5hI1722GiNSYHurd9Cyf1zhGPBd+dgIqV1ZNRWZAPP0TP4vUiezt
KG2K6P/aL6YzqPaRoNQSLlVhimrTK8rt/GntNKSY134W/nSm1pp8blKfCOrpg5L52TWvWn3KF28C
ZjSqVuxqk8nYESxFswvolIppDD4vyvlUE8HKiLDEqbHCAZ5fUHJkC05dvnvToZnPNsdNsYPN22im
WQ1w03BwjXdY+MdsptzPJ9+8CKkRwtfK/N8U+8q1TpmTj8b/NaLh2pcFxGzX7/qDqpowX3+2afB2
uxiGlzdB96MI+mnuTA5crUTOxdCTvSHI/rUjss8sK2E5u0N78D0W8+Z/2QcZV8HYvSS9o9Wz/KZE
Zn1pPHgkUl8zrqFQRGgznjZvM6YQr2pLuW8dvBeh6tmbQLespePm2dbO0GYVY1puBlqL60p1xquW
3oF0sXcmaImkKO8LOTpHJP0Po0mItgwRB9aG9QrtLThNTucqH9Vr02j5KfF3heecGW5H52ZQjWOv
IWqLbC6ISamkDTV0NZyjDtonqrlPDgLzfdzCakTIeRehf6EKUxuLVrUPXUyhso9ab1d5423sDSEh
nHZ9LLr21BqWt+vKabTQiQ0u234F1/fc2Ew/BhmVO8tGuqJ0yGrdXtKakcklA8O/xtCbbU0wrvTM
rWaPanoH7ZG2XCnExQdzDktLoRQ8PHeGayw7u4N2ZHcEeSsAwnWsXPta726obJVHolzoR09rTVx+
AcxsN6KUxckI5kFuamBN74OVT51zORaT3K2p2slKR1aCbwv4YygcRWKGlyQBU6QxG99AI8fqjk7F
MPNdRBd5l6GoB/lBIwnzN4AvZzPoSbrU7Il9mqnd1k8Q6tOjWgaksVAG8eVK0LRZVna/GQy/OelO
pi7bogEIaOrEquch+jjHORtZlW1sGtnQFpGUR4gtnOJWEE2fkBeydWwEQjWF1NSg1R7mR8PVuzWl
1m1DxhDiCBb4otKV0btr02t/gdDJ8gGwOq3LVekZDwL5x5lcy2hniuGxV3WcDVFW47TCA1AEowOL
s3nLzb7CvqSBHaayPkTqhyUp4mbtLxRr0J5GlQq/uxuJWFkaVnPOpIlqxOj0TWWoVIKT6K60tGqL
E6/eeJMZOhO9eitNHpZdlqxGFQpoOshy4/CkAENFlm4NJzNxBdye3F/2JVYRoUA5UNCR2wLeZ64O
xiZOc9KBB598VYb+G2NIu30x6sMyJcN17FAKJ7uaUB0jngrSSvSlahBJG4Z9eBiyqZVZLKSd5mfD
UCJKTfziQsCxSwYtuKAhHhjL2hhJjdxZ1Q3NDAIDvmoxjTcN+pwxE0xMxfmqgVbETNTnaV4Dn9R7
AtaNut75iIs8nOgrI8f04oFbBE3lrmg3d8tMOjeemh5dxYpPpVPv1KRIycIsPwrUJ8tcM+rV/3bv
/kfdO+gtcFb+++7dw1f/Lv8Ts+X7Hf9q2xn/FKoD2uCbsAL86y9tO+ufloGCTIXXMmNb/mzbGTT7
XMt0HWgvrjb35v7VttPFP6nsEB5gqpRiHVf9/2rbCVNo/7ltp2kMbHTHtXXQMha3iAnq8vl+F2a+
/I9/aP9HrRWlLfMcoX9UtTtLtvdlK3kE+CkXim2dLRe5gu7hYQbetXDHATOAi3uMy2vgR/SEWyKs
ddSdAJ+c6g458DsukQwepU0ix7iB4v7gQioGHRXcFsK5pwp+Qi23gjwr4E4FxAWP5mOsEBofq7o8
0VR4zxCjKxBWyF6l2Y6qS7ORNRJIEWF5awqeGk6ywcv3PGZYts0gO/H8jXjSi9sSXwUuSge2Jgz5
xu3DhVKiUG+wbmZy3HYOBPa+PupN7a/8cVxWyifONlpJsW6TCGbT1aMcbGs6yDjwjBgE1qO9R52t
Eu+iFWu4pttGa54mINVIL55/LNsqSvggXSvgoWIuOkRklIw6KJJhr29Vf6CBlG4cT76VjrZpKvPU
zJJ3PdhjDwI2bHR2e9CoIwDgO4RJmR7zTuEP0Gl/FK2vn3GDqUc7cr63KKnq53m/VlkGYeH4521T
u4wD33OWhzjlQYXwX5jyRKu2P0rFsKAWkM+mW65yk4GJvaKP9685cWFZ3o2ncTCidZXUPfLmUr36
o2C8kiK2njeb3CuvxK/EagieTx8CJFqU5u1W6ofcJoBMpG1A08979r1MuUFuV2waP2yXtuJ4N/MC
1aByU+j5fWt8pG4PcG60azw+iYVwx88xsqaUYs2UfWpFPDo+8F0UKhHOiRQP1hjLfE5OQwaoa3BI
MjJrbU7vJXhv5wTP1j5VAzJspS+Oou3tE6qMCgyeR647oPVrX9nhJQTAnQLWdyi1Nc2yUvV+C0f/
6mJtPVsxrjk5hMF28EnhaGxR32eVMG819UKFGmBR9agqOQv1zTdG737e0Bn2ml3eQlyjWtJF1mOb
TnnxuPCZPydHQ22pSlsyehkLFJ4E7OLRl8ZLn8vhwTPqp5ZB/UfU0WnoR9O8bZEoHUCl9mja1W7Z
o9E5DpzTdOCUr9JSOIH74tKWmrloE+h5pGdnBxff2INuGRfXoolgqR3MjUq/x3c2/HLKdO93BWnz
OUkHGva317zjEk/cbRWbiLyc3roL6K68wdxjjqPlDg9qAWNftYON7Cx34WTtSIkda07Jcb7F40Cy
XeyIN2f09wWRJB+tXi896N9uX3eP0s7HXRD0ysaRhnyJx3yNH12/gZLaLNQOUFGvCOBOQ+c/4evA
AYRsde300NHS2GAuL3wVDDmvup2+1ejKLSPTdhhjN8OzLbXnIVbyqzQNKmYVygLHE0iZpWx/pe+K
Vnh3MYUMKCDlMUlb9yJ7XGq+RnRA0ocOzA49XCKJLx4CC2FQxK9OJKPHMhpbCAiVPFit/ujq5pmi
gP+eKthiK98cr7mmDucgDnhKp73J7FqLj2Vh2Ice2jU3Cre/z5Wuv890fdcIQD7EArYb0H39PTni
6PHCQVvPP4FmzsWpQJuXacKS4uRwGzOiuxVm3Z2zMDz87OJYxgxZQ1ISLSgJfVY8Y2xIt6OTK5g5
2RwGAHDoLfirUqybXZs8wzC58Wgl3YqxiR8HGEhW3L1ZpTOeGdJnDzJLLmEm/Zt5q/c74OYBw/uY
a4KakvPAHQiyTDr4pyGM1edU9REICPEw9F1zhRv6xFgZzZGVIDbUk9uauUbWSUgBFlZE5vjp2az6
5KzELRwTaLcOZsCYzCsjPHr6g6kbTJFCh9RI2xP3BZlLiyHxyq/AZSQVMQMobX1lKYXLeDnOzhkT
uhuOH6GIbRtsbajjKHrzJ99U5L2Saemx4XG5Sj2cNjat411hGTe+2oa/HEe7cRJV+ew3jWbtE9sf
iGUgeKBxp17GtLnK24CcvabU95U00eNyViWBFj+bEPOP9igQfaWp84LiDoMcpxdAddg7SNLzF5Az
hl29MG/0jhTSy6VW1L8BnlvoqbWbokvbJwJJqH+FWrqvWg/VnSsZ2fuKh5paTKYxA75UbRNV2Zbm
tRpktoTsX1/KjCzLBsAp/sfK21lmUDzZaLeWRLyFxz7MLl5euHCFmnQZ+LZ/4E+OHm1B3HqQDC+6
5+KlMf3wPlXz5tZpU9TuanBfdib3as8inyjPk5Me1ae4dNordleFyzxqniuhbGC4Uf0FwfPYSwDk
BK1DpihDdH3EBNLA4j+aX4WnbMcKI4J03Pu+CvDUsqvxKqzmVvNH3PbzvmkT/06+LlL1CQRAfXam
xbzWZfw9XSuCdd0jnO1tvUVHwBpuVn8JJwvscuBhWfZ5+vYZtye1ktbKARe7CHW9WEXIfhcpkItr
onU7ohp+U77Ttm7b4Po2cX1QW+MxaCWHMPP8jQYRjtG9aXL+ODvDT90lJz72sPLVsLRuH4f+LkjU
Zp/mISLbiAc7RN2FXtneqUCPAgE3uuhkxVfXVKnTW4W77KLx6bIr1pc2MiAyeShsU3UkR1SX5bGd
9BhWqN53XhgttcjTdqPhWSvbqdxNHhd7wyhffTfdwjOBKd/G3Y5Mxw9uwiPAWMW98QdgBehzn0v6
6OfWBN9fIg5oIKiD40N4E1v2shjuwxb3lE6yLdytml8LRwKMU30w7E8b/OcYAZ8a4mWnBBqouP5W
E1hPZVX+ZmqxBK+qrkpLreGra1elBhdg6O0vox/2pAdOuYJaiMBdlIvcZP5NLYi5rYl4y51Sd4Ea
VGqib2yrLzddWHgQ16JV4RafPkE/WGCyJ6wFI1rVtSuMDBdSunZD98ko9U8tVc61rV4U1euXjfnq
FMG205zbJqesEyUdnCkbW2CJGiUMrUe/kU+xTeakBd+kbDClFcNXXEhrIRKFXID+WXjFJ935lrQK
/8hQw4afih1eXWGZXXRBcOuPgH/FRu1UmK2t95YD7lpkv+gYczLXzRKKH3KxxmuXaqXhzYb10SGC
FomQyzb0P/W4iigai9vCheyffIZR9TKahF8m7TYboCF3YQrPNjmUk8Z3FNpzXqv3no1ArHFdepBc
T4RgQNTohidvMNaFHq8KXyCxVg5+W994o3KokBFxNuFrRU7WXnvpLJ0qpa0QKHetobxPEi/VV/eo
QEE/W7vBJu2IO/HC0fsHWJDgTZQCX+dE6UUMQOt6XEJQxDmV3FHxeNDDMV2NEKSoopUrrn5ErI71
aWFy3zg6l2QV7UtdyMVkoOw7CI2WYZ3KGEyDWWJRgHnn8qyHAleUN6WP3KgK5InxEx7qfGEHHoxc
rUc41JHobHZyRW2EOoSOi8grtwHAfsim6KcN6i+Zd9RL1qZhd4jrcJ36L3gJskvitq8QDo4AaT4z
BONbqQwPKtfjqq466O+2sUv18dQVpYcPngsRiSKtc2EvM3e4agNUISMi1Kh2YP7hLIEY0dwPcXpM
VXx+maMSkWMgSoNnv+FUZ3bvQEUbffVJzY1LrNrZoneNcF2K6HUs4W7LhP9bOvCWEXWMro7nWLZP
MjVeKUxQ49HEq18lF6PxgK6hHVsMoIZMrhFDKT/bIuwWklyjpfVop+6b7WgfkfOLJ8DVqwA+GAXu
Z7BETO5/O+nwYVr6Sa8xyKhZWkE+a66xnCJiEmsVKlB+DAcstfnV4gAfwvJkFl8Sx98yzdMTYRV7
gRJ68vB+BiK8hYhA/ooo3jUEOsCLBh5fA7Y1nkUtOcoI8PA8ls7WEf0uD4IzA+YXrWuf/UagoLQu
TuH+X77OY7l1ZcmiX4QIeDMlQStR3k8QsvC2CvbrexVP99Xr0zd6oqAoeoGFrMy997qFq3mDAV+l
N0yv2LVPNeNNG70npRFGiy75ooNPUBoHIG6jiFx7sR36jFjjxr3uchcFzAyfAlEB40ioLbUvbqIq
50vZVRwkC/1xy+I3bbzRjOwma+w3RydwjPOvq5FBUk9LvR1Ej5TZ3mPoI1mPyDE9C7OuvBmGqNn1
i0dIDC6EriyvY7dnyUrIOCb8QuuTOMTnETb+m50jC2mX5bv3R7zGNPiEi6ciw/wZRWuKBnyti5vv
rTG9FoVJapAx3PhkoKGhx0rQH2rNy7b2QDx1gX6vmtJT3w4YiaRh7NwUgofdgiZucfNo9Tsk6v5g
exPdMyKNrtjvY4CGBtX1sGttV5EVfT6DgDi8k02qPcFsyY3XRQ9pTWLwLBAJEU9Mh34boQ/+jO+y
e7+37rEwpg95bT1HEad28FhwVKPxODikOlNliYMTcEhVQQ8cyKyu7VYyJbPJryIPEnvtjDOHNKMu
xBmb7ANtPIk20++04iFlrLcyncYOCwvBaj8QYtSSDDGzmmDkn8M2SOEGJgS6uX60Jgze2WmTn7B2
u0+JTOuN41fXXj5n20EZ6ehHX+T81y403qmQyWG2hnjT6MW1poG3ax3/ehx9gYYP5mcWIHe0uyBE
MreEPks/9prpze28/sA+8eBg6iDVA086zr7XNKvNY1eyi6+Ejlu/A6paaISLBWj68EFkFMTzlqS5
9kUwqpYdWhk2/vd5mQ4kabjvpgVuJK5Z+95oENprP7GXvfTZN7v881etpSNvSr3bZAZWFZHd3Xb+
HVNwNhOd9aSbLqfLrkCxj0oD58c1mXS3c8QCT6P6JHoi+6ss8unSEYmoI/MN5NHHwbmqmpkcceYz
YGbTsAvSF6dAwIwF9TRW+g8a04JTWVrtG/jwG6O12VjHwVb0DOU6l3kjrWM1rfzn9/OVVuA+5+bi
bc7XjyWDPpQk//d25z9nYGDYjbW78107Yk/qlGbEXw95/qMeURHak355fsjzVSOgTmSvSpDLiTZS
sHdm3gJLEzImTJXCcg6A2K6ymUZSNX4nJcWsnPWXyWRtOQiN4B9Tk4dayGtbdvghTOLsIMRUvfvi
pMNH3izfXjZ/txaimH6OQkFmoTWO30uO5qaukwdOYhdlsm4DSR5OqUZAJGyQE2h+Q/lhT5mEXWOc
6jnFaPe1LLW3LUi/QKJhXLYN/t20wgrRW/raw76/Fn5jsHJKiRmCH8PMsPd8aSnINhnGlnD/Hl1L
P+oIYfjj+UciZbkl2uCxzdF6DUiVy4SsHnIj98Not2xXvVUx9RPRr0BvspqcOh2QTmhUpTi2wEU5
XftMPs+/N+zxj1BPwHDf1ji2diIj4KcSpL5EdJNmDE3H3C0IqXKozhazfC7sJdkuHnK3doHFWyXZ
2+LTWh6s2MQbZBl/fpj/XHLp/1FKxXyJJyKO/MHMD/NIR93M7guVJCQwl3nOl+nSg9PvpRk/MYK8
EHkZkpd4Cpzuk1y/Ry+doEHwgU9XpRuOeXnJJGZjatXRNsjSy5aTZYw1AcnmZay1GwL2V2avh2k9
7PBAs58JC2LhIo4NNilKnk42EkNE0ZgbEh1zdK2354yxGQWl621koL21RsyZwasQrgZfjWJICzKj
KREcXP2rLgq9oLjtDefCq/DItbf4kU5NRQwY2TyIMpi+IG4n/ITeHyV+u3GwaLZ98mYs+slqQR2L
JR6UyJtuSidpNug3fhW0YXJX5Wa0t/rxKpjw7Gk2hVSxXYR9QfqgS+RmrjWXtp7hV0P/27cG533z
2oyy61wlsExZ70LHGHcDG2qI8jlv0+MIrtrioe5pXNbQCNlF+bBmZpuNoRk9G9qww1fH/oJxo3lt
ex0RSIX8iHzmWl0WOSGSCaiDB0uXxsq2mp+8IUqu0I7+7IsLU/bEPNIR8JGtDVNQXzUs/KuJqsXx
6wPYX/BEzdAccOFvJr8hdqa/bMvosW5cPWSyeZ21HjOE5nq2K3/X2a9zFN2TRqwc6cmxzm56B8OV
FI23TpzEoW400FvKXVkt1Jci2451+Rz1PqQfy1kXaUKHFUJkY+/60kMkhXGaJhXDD58siKYjmYVE
Pj/Avtu5uBhAGD4y/mYdGTpUUu1rQtvBX0jx9EnK7sQnrIqjtHNQb2n2mdWlH9K4pTMJtcwcT3Ze
vClE2dESHJwVrCZ7bPZkfiYk0doR+IHka56t/iq1qR4ZJ005p7HCD56z3CF5ou8fMjIlPLdnFl2N
L22RYqsqvkdXPBv2DPF++ZSkYq9wZMPnMj1Whmg8lMt9YXbw6PQeKuZEeooO/MDLAzLLkbvOvYn5
xLnQU/zP6V1Jxn6MXbiS8+0QN9rBkBDoxF6Tzz3J/BYJ/WPfHoB43mUVVmHdM65GhIqE8qZiTVLq
T0fOv0bePwaB6xrgFBX6qUCjC6NmtuihYFcdvtsFe1p2Q/DSM5j2Jqwa7Ih65Vrb0WVFcxy5Hcbk
Mhii+LVv6k/DBSINmWCCUBDFgJPSW6Iz4RaQkdFAMjCCKQhjShHkqfet0J9tmAdk7N3HJmaRYuQc
nV8s0I4Eo76SXAviIt9zBU/QFUahVkAFCVkhsYNk1yz2R5S5uCCxxa9LOAxgx+7LpflJWCjMpf0h
xGqtR/K2UOlbnnFJnqlHC/NjSaePiEXBgPfgB8ZJ9s2RDNa3OWveelIUWKdCoUARmDmwVhh1uR3J
9PXyJUfbtDJfO4WYCGBNCN+4L9q1Hdn4ELTHWh9vFRqlUYgKoWAVo8JWeHTNSHTfB/NjX4K1iGew
16pUJT34R2pyp5uI0C1YGB2ngB42hq0gGTrhKwbUjBp6BionEnxA2HPq29Jtuy0MPPHOp8kprIG+
wRH8ahlXPdWbO1dXNemncopvSay4c22KsoVOMaoYH6aHC9vDrseRt6JdT6TRCcciuM4+pQoHklre
fasAId18cHBP0vH16U4br6Me3CWMLGMoVxuP2lBXMTxjC3bEUwASkhv5tBWUxFR4kgKgJgXPUk+3
6iMGW/8QFAGEJFaE3E22puKcKODJrNAnFW8hec0W4nKZwBOJCCJFZMGjORmn0eUXKGebbkG+4Cqw
igNhxU8/B+HMJzsFveI42ksBi8XCrMnWCjPSkj91MarG8XFU8BYXisv5iyQLDv3mh+LjsUwJUYqn
IswUAAZHV+uSfzTOAd12BYnx8OTTO9NWsz49ewokYyqkjEa+BR0pTpPg6UyDfREzVMZjPBaYPYsj
hjM6wA6Fqkl6/SOCXWPkyU06Gh+F57PIB+1NbIC5MUkPnxX4Bk5Juu5g4fhqu10Tq6YrTI6rgDlG
Hlzx3z8MVQWLQ0F1tEnHRW7TNlJS9Nh39jPnjjVGPQxeziOxlG+Tg6jAMx6jhAbHMP5Q4z71xT1m
q3qbzuhMRsJ3ObaQtlhEzDF24ryS+ih3iD6jjpzxxxH4wKbvxxldfQNIYJtP813c8PxE4ffbprc5
oZrmBwrwFt3bkXT46OT0/eMIm6hUkKJF4YqkAhcJ/QLMPWn0LhttsjCgpM0OLVfqUkHzSfdXyQAG
CSbPkrb1NgGHwvc0zujQGa+L8V6O2dPMCGZV5gBGArVCtkALpuHdtRAu+WNCrvlgXPoFdWjh44vn
UOlWU+1I1lEZThHn1kHBnEyTqFqSBWfOP966JTWdsdfW7XGidQ6ErkFhoWhw4xkijzxsZEKoA/Qo
T2GkUgWUshVaSib+diw8yC5pQow4snsBh6qTwfOCTMoa5Wff+jCA7WXmOxdfe0VwK0y6pNK6l+30
3FjB1RAzyyigXtGxdfSKhNmkrvalRosSgDXnWU5oKcysFHZWqiBabPN+FnepVt3AnpU533pWyC2p
4FsjFC7668EhSj9o23t8hRAz2ITLWuarUN0UThtfE0Qvu/T4xyV5DsVsPcSGd7dyhRzQ/NRPid1v
askLGBIdY3lHV3kJ+g0u5xhoBHQ+hRQzFFzMVJixFt5Yaw/OVhrBJ+XNY7ywyxWYWmIFKSMV9WeC
WlYCdZCpR+0aAMiLDJcNZLTVFerMkP2TEbB/6sX1RAB3Hl0QUdYSIzZea3Vihf3AIFj0waro8kfv
DFQLKZZgpnoKtTboBL8UMfi1RIHYMoVk0xWcrVWYNiZsJQ3yd3txiRQayLGNhlOl0G62grxJGAWr
RWxZnufQUem+zKBwoAf4KqYHPW9OXsyap9BxWg5Ezguad9tknARdTkKZY2z57Tc6CU3sm4zMXKHt
fSQeZt6mrU4XHlad4zaHSsHragPoSC2+K611sMlYW5s+v9E8GZK5NDoPmnlp+tFcTAIsng8fTyOY
wMmu3ZIMinz2v3vh0/9nrqfAepqmVoDSZgQNF1LB98q27FbDUCKYrhT8kAiZygxw5/CJd/HwXvVz
ihxnEyisn7R6fc3EfiOEd8uG9iGJxncSKL3VLP2NRVTwTurWa1d68y6Sfbwepu5NFPS3jJS8s0Th
BY0e991skC9DDHmkk6zvs/JZGoEROO+GKYF8xTGZM03ZmApgSMmOylNBDZsOvGFa+HscSseZkO2w
HEijcN2v0dbZwXhQsXqwj2SiuGHmEhc/iOyrZWS2HqvswSPvc2XSCVh3BLitCETreGaTiUA4KCTj
BJvRUZDGSeEayTTaBB4ARwOSY6yBdCx71Jujwjy6CvjYQ37sPa5yCLfwCQYBHX+MmbyENMa4droD
EUgSd4LMIAFYGICqIPwKyKUPalIxJxV8slEYSlrud7MCU84KUYkPVm5MH2zlmOpKVEAx6TxHnnVr
TzGBFyldQt/wiWOqXus4BQ3y1GckPyU1yKtiiIwLq9shFGq3xAZS2z54jemFAwvMsVzQq0n4CIz1
iauBRbVm8mTtM08DyxLb+jYi+GPbT5xkGrebOf8Y3ymbv3UCKCsJnG1Xk4ycKX9tccjn+TIZxbgv
iwWrre0eRtgYrIbdgVr6tu4Z9mRjciJ3vzmkBflCOdoovdAPcQF8FNLop+kCfPDwP02QPXZaD9Ez
s9JtJSgR7G7a+migOcHIbp1BFOVLp73UQFlTRWdtmlAAayWkdQJcRUNFBdFv7BksxlAMBLfm5JcO
dSC2s5w/EKoupwI6LNOzItTLu1RhY1uyFqI+nxjS8sVA9FrXWX5ZRel91I8UHijNac8q6ypAWka1
+xRCbcZ0ciW7/o597LbXgdgaZ5ytAttCfNst6VGY1Y1TMVho2GevNL+4G4c4eI4Q2YKjaBzti+4c
efzujoDptaFguiAJriOF19UyQLs833syNKyaRBVKj0i+CavW1oLPS1RmWCtg75KA7jUUxHemI2JD
9XUq88gp9K7x3MOABDN0ZJ9wNiFqLHOpNyPXxrzr9TTbvE/0P9Xe6UsQFQkwYUNBD2tUnrUZMXSg
4zMyj4w946PSYnHRN9p1S2pv4nmPvoIVRwpbrGXkkRbbhre0j2vAxmxLLjDFExChoMdIIw4Yv9dI
jsAh6+XNDB/ZUqBkhjsrXYqbsssZdeDCNbCbcHbAhesho2O4xI6p85YNGIp7y6+sdRuTb4H9nOg0
hWp2NOuxhd08KIhzr3DOw2A9pvCdF1vJCBk6HvAr43oPRgztQbPVBbyHqFpuCu3K1iQaVZOGQa5d
ISpA+aHshQouPSvMdB+kiH4hT7cQqP0XGvoXhfY02vPBUpDqMXbctRlw6tG/rZEwFCkKLM/4XOgF
MXHo33U2X26DQgh5w+2gYNhBzn9ysSYqV790N7ZL/CvT6OfB9Bm/VdZ2XpoWccuCBby5HRRyO1Hw
7bwk58OqAXJj771KAgVw0qn2TKjdZVd4V1rukaXsIIKC7O1E/StYhHQ3k5XDYR7RqDhhBXqlO8hO
ROHBXXOdmz1Z9NInqgO6DpMP+6oY+vVIZgK+mL1XlnAiGC5r69YdyCRTMHJOtxdoq411A6fcVcBy
R6HLreGFtb1hPml8GcJvAc5meK4tgOdl0J/KnR8N4dgl+NIqwZ6X+hfM5C4oiOJpKWMhqEcKpd5a
yCmZWQKFN5mNKoXxxshZsR3E091A4xvcAufnCAqXVZFNkMXlxdQYAMv7loTIttzbnviJjYw2V/5j
150PL4AabwAC77bpkbhwdBEoUxP7Y07H68DRjqaRQfXCMuTDk5d1dp+R58C/LMMnOz7OvBtzkG9z
+i4diWENHcom0c0wcb0KrEVVbOpZ51AfRvVvyu6khfOwRP+jYPfkaUOfIU3Stsr73J4kklOiy4ba
Q7Ze519mwpRHd+uHiFwHZBOvPeN3fOosREFLSkuW7KmkdW/x9kWM5pq8wB8GVU/LQHw5uzubru0q
ivsnz5hOKoN8G82068ah1ElTLIkWL97d2TJZOc0LBOVfkVtR0VL7U9/6D4O7S5A7b+tsxKzdXgWB
ChlKE7IQ4n4T0cQlKdwUOz8XXzmB3mw+qYALHT5a39oXKEyDTSnzbetp0bEwzHuUowSP5gwKdSS/
SfTMYKrb0qzgfyPJlaxJeslF0+ECnUObjsY6nco31/ckLAROS34yse4Hx4zzOJTVbNeUg0BYvWCD
Zj/ZgEDBMi++GcWRjmshvCK0cDXQp4OaXGB4sJQPF18Ywy46mvbaHTjgeGhWhkzYu+7C9Vo6HXZw
ryUF9IpBfCHtYhNVEIhgurPczZZFRr8gqN4xtV2dUmwaxtOia18daOSjaOpDpwf5nX9JRNSUVBci
Jn27zlz6nfG9a327RSZu6my5jXGAr8EPRVMyXU3Liq8IOy5Bkps1OgBZ3YUckvYEXGMgIZcIMN9q
9HWKZ2jVupKYVVE/O76uv7jCuess56N28pe4JNzXzmZ9y6o2eHcODdadha8YzzmJuWz9mYZV0jm5
JQtkTvA5bSZiED2yMmPHP0zNcy6W6XB2MOpO+1GLoT2WQNz7qL+RjSVZGCgxawV3ajqNLD4JPjV2
dolEIjmLJt60rb2qtOIqQut+MIZ5vjY80F+xxPeQdiRqLPo1jQN62Nmy68iSa1mMgTm12CoMUFIp
4ZaSDv2aQAbk8aOgwB7FZZ1m0VdSMmKb2maTucFOc8EZR8yXQt3UNn07jSqKezc50RVmM85ZFoeB
P2RX8+zeG3Vk3dlFfQhG4hin2LhPmUXtJ8WrmiU+Isc1CA3E/8tg/wgzi8QQEw74ZDwadAgde1i2
eaRr67wajaNp+e8ZsN81qZfFdi6JOHdydwVRgl0LEbeG3ZOtXTYV+WR0swM9fTIWkRDKJ98FKvsd
ZNx15WplOHd0yGDk7MiZEGujsNGs5QUJwVUgDuhAdJaSNzJeGvwWlbZl9k7kBnYhsj09YhNT/Ua0
Zc6um8RaAqIHpzWuyandjOVHpDv5UxEVt2lhfTgFeRVNqdGMHWq60pu8DbZ9Mt4VHAooamVHcq3a
/Wpk0blfspPPWtsDMnWrbeThFylq04GWQWHUdF9uXFKYBp5gH0j4mzQ5Uw7HsW7I5mzjA+sUo/0q
eYbrwOprIe0rAX5Nasf5lfqyurLT9LWpOS+XtKtTrapWhciPJQf13vLto44y6WC11NZjrfIrNx7E
P7QZy5vFZphsyrXbZPlGr5lipPIlMrt0E+TyVZhdtI5o4a2pkL/HrgFMIIijCHDng5WmaddWFMj9
SHaP521LjeN1GXsSaBGSFHrHizWrYB2nKSTmKmMM4V00LDaeSq4cWv1Zp7oPPUJ69ZgEyVa1ie06
bcK+lqQvBBJMlzvTc3Ks0En6eeWxOA1ZHh1nh5AskBWPlenA36pttLOmBQNv0aqtjjsNSWfSbmJr
fu9k+SPhJyGU8m5qPHk7N1icbQHbZI1w5SlPKQHHpXrqRz432yJ8rPDIq9VberwmMDd8ew/6MCx7
QOAGUHCLa9pIOECm8uiQBPHEG7WTi7MhVnec8ni+RD8Fsabytf//15ns3v/bUnu+4awe4fcuDaXQ
2sUSUV0YWdUC+eERz7dpfr249PF9zPH/PGMEATanRuIVpHPCn853+I+Lv4//5y8Oi43pH35f7l+v
4s+L/POMnO/EsvnPa2KsXaHX4rq6cOG7/XmN52f/80LOz2biiyz3v0/caDklxPkZ29xVZmj1zv48
+Pni+cfve9K9CVvuwEF6CIa3mKS3o1+K+oA3xTxI5bc1VN7I+RJcPWU/+1/XQRzG/f97mwyRFV21
f255vhQrC+DvdYKY4olU8v35+j+PcP7rnzv/Ptfv/f56GEdTsh585mvDpY8OZdEwqBvi698X0poa
E4jzY/3HxVpwrOIe5fWcHxyPD/CJyXmEIcLWfMj1eev3+jXfQv7J6kemrH6J+vHXdb+/ni9V0rv0
iL4mqfx/7nq+dL7/+dL5QX5/XahC2ftg+Pm32/113fnXgkYWHXj1+H891vm6f7sLyEQcZsJJ1nRA
dr9P/uft/r43KGHZsv7rYf7c6N8e9vz0+RIcA9E3O1eF54iKsszACsvui1+9KGWMpn789as+SSzS
f/151PF/+tssUB0XHc7S+U6/P/66DjIT2ZST7ax/n+Gvp/m9719P9W+3MwLQZKg6/+fVoi8knOS4
nK8+38FuML7+eWe/D/Aff//rSc6//v1nLSib/Qxl8V8/gt+H/X0d//ow5xv+dZvzdQkKss3oWd99
2ttrdL7ICM8xBdUoGX0YpdXJm1iO6fbPcjFaT5ojMPOfErN5PK8LtbLnk4hUH8g+9Mh2UN2Hkrjp
XKOlyJbNtTR1EiO7wzDeJa6DHdPf7mJGhnThqEt06zqbLbbbbHB8Ozve8xXpF8lK98sHHS7PHgzH
Lp+GB9LnaTlqeQWds2KMSPIs6oV420TDtTDqE/5clGU9NbMo55u5Gb6wVwIEQE9gZZK9B3NYeoBk
vRbzHOo+ltvK1KNdaehfQTE9GE2QgzlFFFFONeKizlnNRpRuzJIqKc5PpWJmdale455pkksym8tT
rOYwNYHN41xelQZaAIbYZJm7FYIASmGm6M3GzmV027Q9Cf+zR7TqouMRJ6VyIcnFctmuTt4zpQlb
G0mo2SgodExfxFsIPVRizMCHkq0+n2lYs1dhp3dtmwYgYmPWNpFGSL3qx2BqQei/PFp2caia5oRK
t1mnghyvkdCYei5U0D8sSs7tVCiXScxEipDUOGTHXkPBIRK/v6QrwR4jow2o6bUIY1KZdYspQCTt
dDu2fHaOtPaRnyQPxN3iwsQap0XQjxo25sKfr0HK/AiPD8Yfgldm6oxHhwDTX07YTsHjVJl+NJpm
2jE7uzQHPUH0lLFv6ZLndvjJIgpIXacimKBw7SLS27VG7qXJ+Fvr/F1qu3zSNu30Roz2htr4iVpy
2opWr8nJF19eelPGDO3RBXJfl1byztLm+c5U8Q79qFGZF8uadJo3MQAfYHxf7gkOzBEikIvvL8a4
s2Wx9dFobEybNx6ja9zn/u2UBt3eF7zoaUHzGWMFwNTPP5rAKmKDSccyLJIPfJ2xAd8labKzT7Qf
GRF93U0ndQSZmStPIIa/GWFTJgvGA639Rp5ydFWb/WdbmtPa5Ou3RgY4rKYZqVySgD2wdZh9Ee4a
xhRj2OENIYRpCgvkW5ada7slB+TgSsCyNGSZ4ZjyOUpzxPxkm6FZG1APQq33eS4XJVlYyWUgDmCY
j13voKPTtmUsotvZkKul9T+IebNXsR6/z4O2BXqigq6pywzrRD8huUhImHaC5IscpQJ9YEJfe1pe
ghaekWvvDe3bC8gxNVMrPViGXqq409tFQh+05gIWExgIw8efFlz2PtV3rdF5hca3arX8M29BWi0t
hTGNR4Jx/adEVdBOhqG6K8AOELZEL0SrLxeFMxwlzIDUMK5jQrw2JdPXXn93WpuyB0jcpu/uRd4+
IqYv1gGdSjdoXg05XDFDA/dhyS05dk+1HllEWmV0xjF30qQZ2G/AGlsFMdgdOTPuyLxk79gKwtca
dy5gFAKaWhvbWlGwRxJlq4ckfB8t3wDTZPR7w0JwWRTzM9lq71HcdkyN669seVnMnKAy1KF6isdX
mI9+mzwOuA8uqlQa2/EiMLa6OwTvEjtvSLsKtCsRnaSOrtzI/CEICuyv+5qNzhW6zOehIDrc5Gal
MZ4sHf2dXOxsMyBpkY24JKWNYMiKMPUkcWHaVsl+/nBhmUTFQ171b0ZfJaEu5xsS9sizxDPo0knE
JMHabTMIa0nLMKqeBms3hjHHBKb0HnVc9k7YLfqfBiEMNotDM2HBwqYFFZY9YqJTs3v4fQTu5mbb
lWSTo0aRmzEKMnzB3iORA6FV9SwEGh2HongBhlyERgCSTnS0I4QonxuCt9YO5PRiytMwzscldDud
hgxh+zoq+43Qiic3M2+HSTWnnweXqW+bwtEQCCJS86vW8q8yNT9Fa9Hl6FC561jse6/EMdNTrgGQ
WqcGQhpfoQaTOX4xUClMJbpOYuLv9ay9agW25Gq+JATw2xI0rEwC7nGEbwOB9U6XIEImzVWBqM01
cysCheBjWF7MvjWeDqRVJ/xHqtwllrsFGuFINwaXdiBt5BquLOahoiY7m8aW5R1AV72LFDLmZN8k
flGGtl7sE8ODHBZJGfakcm5dfzxKJuuxC9i15ay76a0MXfs45KGrMbtB3Dejb6imMLK0T79lwBcN
086C9WPPIxolYLZMvR/I4dp5soT4bJs7ZxlPeVI9VpO+tY0CIXqCPGRui9cU+36t1S+BXpNUtI4T
f+U07R0a4IfSKZ7mBVIzIIMHELGf9eQ+mzW6GlrD5H1t3Xg6LX7oEcS8NgRSVsN1T3WDjKbGeE1z
zQtdm8y9CIVK6pLrqeEuQan2ytT+DeT8g9v0l5MLGUEfEbgWe2EXr/nEMZFJsTV7agNruEwWREQz
Pje9o6lF5udNqnWh1fH9BPviFIQbIOQbCmZ96egisa+BtcfO2yynt1gwE/QKJKE+wBlCEV9FmX+O
XvpotdMruKfvjCHtEFu7ZUgPvV0+MF9lIqfXdw2u0j7VmI7nGP35PCDqIUipl3TY5AaYuBLDqx3E
78IXh7jHlkN3k1hekMmj9L6FLRZQFwzOe4mEobIZP+nILTT4S20FKj5SHiFZ3ebgeVYGwogNpqjd
5AaH11KAk2gZa9YTY3pMaiQyzHZNkDfnZs0E1dizX44QtNueuVc66raJqhWMmAvpfOolxiN9fOl5
UQe9eQaz0670uXgKSDlg5btPu6hZ9b3HRx9fGQBca8fcyWzcT3W0FXtBC1nwsbBIIJVIsVytRsaE
b8nMYLD3mqvUV+oFCaZGzG44BZfA4+6LnpB0hkKYVPj2QjT9LorpWOejswYU8Ywq5NIM5E3vF2uv
H28bGb85xIEwh6ANlY3FqxcE6A8we67FQlPLsukNLxwbOdBQUg4oGzoDwKqcNr4KgcReaPfzciDM
IarLK7wBqG0wA+GZ4evSP7uSthwBkqTXx/V1QRzyCpcPn6aNntMq4wewaXDnMK6UshiRXvePKY34
fZcwVUHQ4+FawGOA7ryKhwukW8kKDeMbNpiQJRcmB8EfnhhOVhecJIH95DagpS9SPF+M1i0oX0zu
n8scdSrkTVBrCwHvg8WH7PExeh4OghKVVdibHtmteNjpszBZLe/RU0N4yREzoaFeOaJL7+SwkZEr
HzjBUUneBl/61PeXZIKsSYJx9j4IVc2e2c0F/Rua39U8ayl22f6tE8E2HnymGunMX5HMAR7bdExF
ACG3IbJ5vjwUYS2awDZmfMasD0Fqme/LZfAPBKg9k2VB4BDSnKFBB05tPI98PeuBk2EK0qLeDfF4
PQUZh0ub3hksP6Ho+a5FUc6YsL0E3/YD/5f2uMG4PLceI+FfITj5MCZUKUsnKL0xCUXEczDuPfVx
e+FSLMY02UC7XlGCrLLOOZlp/kSt/eS7VrN2YhBuizl90pVi2OIDwfMDTjXuHOZ+/x4Dzss891Yj
MXBVuy3SbaBOzbh2O3q3zlAybXKhEpIQ561duBdZnP7AurLlhVMbRGo4RHga0/jo1OPGMJ2JworM
6dRjH+z2N9hQGfZq+Y1Fb5yZ6wctsWrHmO26BcZGQUsQP7pci5jf0PCrRxREH+yU27WTt8heDSb+
HgeN9mNG5nta54fIZTqYJgS02Fdlo9vrIEFMXJQUoosTI7jL/XWAKSdbnFPXBw8EfX0z2rEC+zKd
og2S93DGKb3CarSRQ3yTDbaNiKR9nbrs2FfL3WLRnBmat9bWUKsGiMZIs3psbCSjUxM9+iMC2laP
qTsx5aOVxQDuo+XQiRBAnMJ4ZdkP7kzAn/Oe9SXEKLJdgFaZW9uaH0wd81LGNzDhEwaYGyvJ2beD
oCQspLdij5gQZ5W6cEymI3OfR4LG9VVZju2mVPx5e7Sv4qk8zViZ1SbJpBwTJ5E7zxoZA8Sj8GMA
FyQuYNK5+sQYAHydXdtbQGAYJzTE1cS04wOdn3zl3R2J5clzFjbNurAS8Tok1geRcfM2Mod7otFJ
6wYHOMdFsU47KkKS3zMsXXOwoTCJ+YbkFFSQNFIkfXVu/ViMK0h07b8Zap/XzVXaOuaapKvbFHX9
Kmm9MA+Y3Wtkhqw8x3x3fP87Zb6EVbA+WOZIMqcZMHkw7lonQDplBIiKLaxzOWF63GGTpo4MEWDt
Jz9nME5SioEo0jMGnzoga9ZGgIQHccdLZrQHIE4XGgLFtkb0J4rmMSuqU6K7x6FrQU4rbJcEnIR5
uF25hbL8ZeGqFssVrYCXxv6akSQ15ZKFDKzwiYn+1qvGV0+Mn2kpAb2DCzeNN/SdTtgACQXC3UKY
6LD1LSMDAQ6exr6HCnPbMwwlWbs8DTiWNGaUwIyC18xBf4L+6SGSd70NjCZg676qOp9gLi8KGSqd
CrjMtsHkM4/lxiWfJux077ph1zEQLBEmTAUCe3w0B+1RD0Cexsl8h8ON7OnJuy2jgEF4Fh3Yar34
wR0ph0TWmiXRzsyR15Jc4sCgwFRBRiGM7XAenSOysRXwup30EvRDuJ6LxxYHKJFp0Z5jct01ibWZ
MqJhkdtxUzOFNGi6dJ6PhMkgchf4/GJipoIe72nl/Rdl57Uju7Jl11/RD8QVfZCCoIf0PstX7Xoh
ytK7YNB+vUbue9XqbkCCBBwUUPuUSyYZsWKtOcdcD43xJvL84KvO2objtK3GcFP1OaaXhkjfqNdf
cUOGpGvvqS/whFNgkCzhUlVy+hquRranknb34qY86ZMAhUxPClzrran3Bb6P4K1sbDR4fvo9yfgt
1vF6mjAki54wi5Q8rb2cXisnydchgbhgSBZlXxaLFleLlzLac7q3rGTCHjLtXBFKjcTMU2hhAqIP
FWEbgdzxZelNfOVlz+N4izipELTWAyVH7+klFHFo0THR3YEMDk71XYeSEN64vugo3tiZC0V8Go91
Zn0CgiCaJCWnmCY4zZCvZJieM1RsG1EFAeju2yYiJGdD8mrwZraXctoEYManKYnQemrYxlnEKLQK
yXcN107e1wuAbQwGQMyvkuS7CvOTIdE0cQRzOda7NTmV7S4egXv71NkLVVnfg42pI3+Gv15uEb69
S9Qsch7pnwQQfOz6u2IGtJFV/g3d7IOKetg0VnyZI4SqDR+W7W1+b8xXFQc7eTeym/IoXnAqfyRW
CMOq/wXJcgmBpxP92J5NqdZFL18CczxOSqDkaDjFV7a69spBV8b0TzK9ygJrK26t8LieTrlraLiw
ZbdJEDB6DJsXdT288IyiBjFrRC4DkasqmrZ8H3FaXbTKSM6CS/aMB1WsEqZ/L46FdmRownsdfwfj
a+Pbr+hnnmTRUW1CXXHRWSzbMEwWiDpQJKGllJwWKHh5NtHsVs22Ud7G/mN4Fv4P+2UsOsEFVQ8V
F29RDva9yOHSasd+6+F+mNHQr+A2IZHMg+iEheApmj1AyxToBAq3lMKAihGM+JxhMSni7+oIV9IV
rseeSKE4uq9/WHjDCDFfY5+gz93nDic1T1nodoYGCYHxBl/XWkxWdXHz4WlEp7CZ4uQuJcgNoBjx
VsxkHcawKw6BpwGb9zjZj+YHUuoPiXO5NbgxM/dFxt6j5ZUr/PnnOICyrbGgEELfKp6WCOu0P+5a
23jrtPspJJIQXtceU9UGNy7NmJT9X86JvTCsft90l6zxzi0LQODAOlPa/BPeDq++iE6zQqsBuS2z
PFLh+varbsabVuAl7xq0DDFyrQGgjmEQ7FmE3C1UMV1ZweMycFO5TJCrUH+WTn9fxx2QwtTlTNM9
gho+IrIgwkdgYoGPvPSZWPKHCWCuRfpDAWAylLE0mXPVV1zEu9TNgL7HGyNzv2Nf0adSqgb8akab
MdlaU33JvGxcqibf1/2In8So103lfmRmC72bSWzgJoCp8d+m2v6Mw/JeJe6aP+HYkRUNDaGdh1Mp
oN9kHtKNBPzFYD+EWuDOCH/nUjxZN88ajp0nkb33aBzc2SLM3qipuSy0nUW9srX5JTu9t4LkESJO
tK/K7FuHt4sd5++T2b9mJVaV0sZp3Fa85mS4TNlwrtLkEQvFByXEh3GTOcsKVlw9vXc1wUa+ccv1
LYJsGc+Vs5wtiby5+9upHLcjS+bKnmjNGol1QLVONyF+D7AE3WaqpyKPjqigHwp/cBbSABYfDSej
Ic4sINCBJRwoylZXFRKDwUJVA39vSN6SXDnL38atv1w7/wzrOqSAr+4L0SyQsLG4eLhjSEfYeADu
AJKH2F49Onp5ZtZHOyfZnClIKdGQlKhfpgELU2yGr2mKKtbtIL/MgzwmM7FrRo2YXlTR1mvKYWks
9TwS1iWTbDNH8khy04fnNO9Ix699EfrrhPuUJ+QVtwMp390qKKszIY7R1lLpkoyvaC1FuSRC5SLC
8lDm/bxtXHsNVdlm/4HQQn68b/F0oaLsd26Pwvympx59LHa3F1XbwcMoad6AaeJUTkXHXVye7fwF
ggypHNWdivVb3KN9vd2C89RYi5LyaBN53Cj08i/Y/bZ0xN9CqS90bq8hYEtOCdbA6mQCna2PuVM8
6tj6U4yew0Evpqwd6q0fzOvY0WyMZfKIeoF92Ljlthp2veM09qin4o3I8y9Ov0+Dr/Ve4gchuSZc
QRB4c+uTqsM/lAfdPo4pUUIa9SfhO8SJYL9HbA9RtbB25BvT1ksnm5KhiU7FJE6VrMWFs+brWNDb
nTtJaGNSrlBaDJzpEeJgqKEz7uQZqEGyMAUDAn4ADCvxxbl3MXX9k5OE/m6cxaXmVL6PiowmJtFy
fTJwaCQ2y55asaxTRPc1KL2pLUzCW9EyN0DRmURIDmp+bGyL0NxOU9DsXeEjx58Cf4kDrHgQU4um
BjIHKdJ8+s9/I9sv5blkfLMCfA3ju6wt9irtcowvqm0e+6uoHN98Jzkz+Ok2nsRT1ZDjVsmC+Etf
vnv0kU0M1Atpd2LH69nMJoVqBxJTFWax5GjzMueq3fZU6GpgD+sVDchEP8IF/ug0CKjEY/eZxbB3
zD7YyvBXygnYS85oqKFvPLcN2QQ4NpG+5n9EN2ksTJT23mD+4AbmoaHCLsLw004dsDlEN62gKjkB
FvnYuHHLPZYlH/DscCvZYoFo09/JUH7FgYX5xVmkE4tw2IV7e05OhkPHSgfWa5BdOqQIeITPze3X
JbcJjO2B2hzi9yHwX3wHIoZPfAL+m2U/pafZ8B6K+lqnYBhQ1pCgiMMdI9Ne1Q4tTXnFw7hQkgjv
0SW8NILk5eb36W10EIiCtuGojo4RDbggbJ4IMv/WnaEPXY/usYkAG1YTkjWEbjzW9r7snZ/AcDm9
wU9BJ95kMZ1QL+wWpqxb7iybxKIJ4x0IqatK+zfiKimHYH1uQ7v4HZK5PetMbyPa24bLSdmOAjbY
CQgLrqp1EBtvySTPQfSLCio9GurmReDAWSd+yfKYPhbDS2hjS+l9zmhxhDy2wvpNmgUqYbJp/CDl
7CyR5cGQ2aaJYb5mAat1poHUZbRYoEG5WzM5/mVcer1z4Yz95BnFa1v4+VooDAZk+L25ESnchU+E
800Kl6LI5E0kOF0aO4fOIU0qdJq0PTH+zjmzEizNNZhhoocvo5tlW5RBfJd1tJmFbQzf+5gxJBYD
rcqwZ7jSR3xXe2O86ZEznLAhLJXkfGeeByp57p9MguOZdzU4iyH9LGwaVm79naXNnQrKYZdPN3dR
jmfEcva60MT5RAym2pnmk5TZR0eTj92mEphN6ZjlVbyP0v5WQFt/XA//K93KaMtXqzujQLM0WMjb
bqOn8L2hw4JxSVC76hPGAUyDGCqjHJoexch9COYFyBzNzs4Qwba/9OKGoCm6eh2UrqLmZ+zh9YO/
7xo6fsncDczLuGECO8pgcKgV4jmS6VTW3TfE565at+WtGSpihdNz5MJV6OjbjDly5IG2JrVUvU/7
Wxw5O0LcOGAHusQ4a8buOEpZxKQl8dgk59IxrkHt2FvH6JpNP1X7uUkxaBA6FN9yC+eIzSGKnPY4
0G/PfCwNaTa+eCU+UEM/MzXj/S9nYHN0ZMOkTQ95RVudc2uB8ZWQaLvflIatlkNTJictmZ825G0D
GxjFUXEXwwADFqiRe3KAeCMNdl26t/qz0u5xJjAqYyXNk+ql9GZ7h+csZQmrpoPT3mZCyhCLzizw
bclMUdeSKV51tNWcmNuCZA7ryLyx0DxoHLM896XIsY1JswyXvrMsLSgR7lDjm+URbWv/9khe85Ff
kU08wnau3KXjODYquuaEv/ZVe1zb0NQelL0MDQ2P/aoYX5THK25cfqWVYTAbI49ljZGM5/evbuAS
Q4Dh26cpeYyqe4MWCncUg27elXWctVAeQSKsQ363WU8bu2EJNW9VlmTWs/Z8lOBp1O8cDu4LQxRi
bXVOuWVYbMduuQmQYcYxGd5d80HinX4orHDdp9MrOIZT3cseakJaoafEWkEwKTZ4AAKQY/ki8esU
YLRdN/qs4ciupN8dImaoNA4DK1AALGibe/W3pXMu0ZTe9Tenrh/6L3nc+zt8SuShNzWxamhQV1bT
7LryqEruZDfENcWDBJmlPjuTZrkZS2svLZydlBUu95xTm99j5H4Y1m8/zt9d2dwHdbp23eZubj3j
0CYYy9vwA+0e3+1YHobupxCy1GqsWTJzKh5PDP1lYMbs4Z9K437dxuJPoIhN7UxlLFnvkBQ4gjyh
2f+KM2IfY8ZeoGipdDjnOIuJipVz7daqWCuLccpWbNv71A6ng4cVZ5Fw9HHKjmI2giMuarHN6+RR
i9zYKP/OcgSFoTG99COAqtagKzyqZ90zEfEGfHdRSYbfEIDXGfOZvz46x63+k3uMyOxfq0/ufE77
HILZFft+fHUsjgMdfrVFHAhq9p2q3PgaVbgSKpuxwS2CuUXPW/V/gEeg6Q7PYHbJyuq+B5+Gfp3S
gu8j8aRpClRWHhDoW3o0P+znHioxu5wuiK8fPgRHdxXLCXJY4uyLNL2H5A+ExoVuQwpPtagC+tdm
z5kPahzN/7r8MezhU/cGFYs37EzWni05KbA+808c5SHfi7lE+JyMLakeeEUpdxW+IlW7+Ta2wXjO
zSoT6a4wYAup0L6Dy5seKnTJS0DlEReZFLXgyH1ULs0Gr02sh+FSY81yFEKWEXRW3H1MU3Vlh02p
gu0FppIEJmqJDqTeTGnVnnCW0fUP0vrOmOvvtEULouP00TJIfYobWq9x5ULoa2icYKDrrqW3TArx
Ra99eCeNlukrMnbhXPqWMds8ll9SwgeVDkcj1V6amzMnNY15G0G1uya3Dy7dt0IE8vD3n/CpfPUu
nYc683i1rf8EuGAkd8yHeYAEggYReXIigCyo+mlVN6zDYW0+pV2Sch8Yr20dDyvTsghotne+h2fM
mYPXKImByih62lVbDGsVcpAB+04ttFBj1eybsX3qZT1vLQxI6x6Y0kjEPbNjpnOwQJotDw8uYh+L
kiZdHo/ByEBGsMZ6qOw5eWXV2lZtd+lr/yEvuaDljF+1NtVFB7peZAlISr4fAbzQjDeaIb2qcKLJ
T5sRR+Hn0JkwSSVj+bQzX2yvkag73uumDImIwmBdgS5T8lowEVthYUdOjHI+rMWmZ8Rq5qJdVUDL
UkxboddjDYehr7pxUxQN8LDwApTsHHmcVTiWoYOt4cWKjH6MiR46qGuKnPGHJRcYm7xFVKr7psto
w3iQOCbmnw77UpRrTgJ4M8P+Lg1xjSeu3a80MPuNyMG/Nab/K90e76F+GTVKM4eYnKWcUNi2E+uz
PX87BDorGzpr+is9btC5yL+aEZKGIW+RzPCsCZ+KjoNdP6sMMYXm5rLapzFrj4FC4YNPc43O/NnM
4BrIwPlyeoVP3jZBywWWvQwtebLgW+fMX9Z95O0DJD+HOh2fzRkLX1QLpu0VF0A633ADtl0sljhF
8s0Y+umK2JAnCBHMTSVOfmTkyOmma28zPXCd8E98hwKFVWUZkgXWWXolenUGPJZvkWXspz681i0D
YkkvIjNHpDqSn4kN6rUo3R81j2cHvAFV6ioO4yOGZCLZPE8gCGo3mYNPK7tVZ8xRrl4aY+nOWgyb
vb1rXL03ISZ1xfgoptk8d2iBrNplG0h2cCnITQ7sHyuzwRnDihAVqYjdnLEZcN2sZlk0iJ6UHx81
szR6bh+Wo/UJ/ServT9thNbBqoWjHDgxd0tyn1dw+SLW+kptW8fce33OVg4geZ2b9XvuJVjrRuxK
lviJ3O4jc7JPDVGZu9/aDg3vi0MqJz6obOPNLbhampBpWqyFSJmg2fj5rAokiIOLjQ4DE1uXy9yj
WUb4xAp7SHX6zPv/ID8VfskV+X78Pp+mfxsY+A45VrnRz9iOD60lf+pcv5Jr98gUAgppKiIuumbu
jLsMUjxHDvOm3mGOKvBcew54IyMO/EVXzA1HfoOpswztY92Yn2Y4gFkq0YndplmljhC+5D6wsLIm
AtU79uow2dNW8gSVqPcKFu7QE2+Q83+VhRMblvW4rQA1DyHuefVTyvY1qCO60bcUBWdjhuycrOnk
tAS7wunPI0AJvLMDw5N15ydI6gyn3kQUqk0t87V7s7mw+HxL64eBpr+O5+A8IklblabzRRTkPWbh
+ABD6DC6819D+bkGEEbhXpw8QIFZ2RRbPbnGGtmcS3UBsbH0tuYwRqdW180mapsHfGBrw614/DPn
oDiURroRGOVBDxRBo1nhMZKlPzHENUwLem+XgtcNTtHx6OJQ3nII86K1mAYsEHFwpLNB4m552wfh
xo+yfIprdWd39moE6sCfkawGfLQrn275UtHz8wDmLhrG5ctkgqEn7eyUes094WK3XMqaidXIEGMs
UppV+bbRAkBJfdWzYUJt7je4JsCrZRRldburyPHEuxIReg95R5PR48fzOYFfvQzjplwbNVmTfron
pwiFO4ojEwDjGn7Na8JhMR/xu/QtJYCO4MBR9AOA+I4Y6DVksiKFEslKTNaHp5urY+hdEeTTWpvU
u7nGHUJdLZZlXsHaHu50ZH/WzjGyWTXHZJCMw34DNA6V40Ks7IMfOekPml9O478wQdmOZcSsJDva
HErjiDJijKyrTMdrPCCpJibe6sx9HeXFxqQ94BXe3WhhhqM9pbZ1YxzgyoA2U9ZrO8K7aWiYugWY
FU1EblB6l3K2H0M7fXBYUza+7LYZoY9BbR5CdnLHT5ddxYDMA5mUpnQjscClWCSshkRYZJR8dktQ
ZQjEDgbP2NDFPqlAVffmRmpNVUKzMSAva1GL/OSM6jtM+++sZVaRziSRPORN1/HQTFhhqjd099/J
6P50fbUOIZ3bJAhsDTEyL5sAGTac2r34k5YsA3sMZDTPxNWu5qfYlS+pHHeGZe8xZTYroa1TMogb
XhaNTseG6LZ4bU+/aKnXjVGzYbRq2QfOxm3YYY3hE8n6XZ59OvYNcJDtaereYwkjsUFXr3MYrBTo
A6xO5nNQKdRIwR8CN7AtJPFJgElYILTrEM6OJ7fwH/Fa0eAu/GdD9acurK5/Uf7/9Wv8b9FPdffP
9Op/xlx/VfWkEsLc/9On/+OpKvjvv9++59++5m9Q9v/+7Jx8KZT3v/r/+lXbn+ryUfy0//mL/sNP
5rf/669bfeiP//DJ+m9ewX33o6aHn7bL9f+K67595f/r//wvP/9PqQeu7ZEU/n9OPXhJVMTj+x/z
yv/5Tf8KPpDuPyzH458sl/aJRcTBvwUf+PY/PKpN6QTSdX03sIky/1deuR38g2ePJAI6o55nmQZp
BP/KK7e9f/DTCEOVnvQtiwib/5+8cuvvb/n3eeUkKATSlpKfyZ9BmAIv+N8HH+BIrahKInOn5+be
C+ivOVmZruXJ1Qmcogh5E3PdrWyabT7Lo74JB3oIjwVjkUVhYyKf0qE7EHtj47e+VOT6mtbIiWIk
NaqqVbbrM+AF+P4w9yHuwj6FivV5NjmDAVpZBUEMbwbaSmcgLvT6VWiODzJB99j5h8ZoHz3refYZ
xbaUdlS259zErC7jS/Y7z+q1Dkfa1LWxsQMTxm40vg/tXfKiXCBQajiiABMLadXvaRt9jgmJZ0WM
6ar2HhLLOxG+bK6QqXBu3k+/SatWjvSAHLYlgBjyVKcd0RNLdLsE9RgRvkULtVNYeteqlNahrRxK
etmtMkjSBLkBeqeP4e+h17MCSzbRqIbJEUwks5flrywQaRR8c6OYTHOlh9XEAT8d8xANUfqgjJc8
+Lbd4ImS9JwmwTM9YuaKFqHEeYsZg7fvIQkJBybS4F85XoW7KETKBMyFO6IKLGYVUrKFowW5D/GM
6Nco2XBwTN/E46R4jsHBo2+6Upzp31IxRJs5TbZ6JqQnS/j7LdtmpMltT9nQvJFO0Tl5eZzwMo+B
rE914h3zhpdddB2GZbLkXebad1bH4uaGJWAJV9AAjftoQ6jgziZA4FoY+ps4o46DA+mnMWnNL5Mz
mcgV2UUmkhioHBbWUBBINoSwNuYIsSXjK/DK99gXLI5/DH+BUl77SYVoSfMWuEKnN1lwNwGUP3QC
bclszw4W6+d64koFEQZHLyaZHvb3sSd8wqRrTvD96CP3HAXf1+fb6kYlYzPl5n/Hc4rG/pZQVbTW
i5uUMfoVwK7JqMjk9XYJ7YIlBPVoRYD3dkrzH3cInga4OkNUfc+++ET6WG0G9MRrI5z8hXLWaU5k
WVsvp9K1t6VfnhDFKVzeJfSi2D/4lkFTsCUzm5e16MuMia5JIE+EuECguWEz8hEUOtUe6MMRP0ZL
6z43l5VXPNZz2m6gsXyOI3FFf+PXgq4/RR4Jf/L2qLmjM6wAGtJRuiWd/f2gCmTcs+Dg9zfvTkST
tYoYi8IGA+Wobx8cZstgitwd7YLyMCI5VcEfxwDkrJD/oI9zCv2V+f420ggVU4VZqHWIyi4UDeVS
gYhB5PlbJGn3z1s2aVEqVViPoVZ957J4VYWBNTxfY0lu1yNEYXiQ0tgP4Q2IS6rg3w+hyPfJNA9b
95Z21t6CzgjBmjHPjUVYraTwyNmNheCMwoQ4qCXTWC6MKJozYZzPWap3Kdh9OF5uu057bz78tTiE
GF3WQ4n6p0pgSFRGe686D+lb6l18L/U2zKQvTeOKrRfkK1Gnd7JR9ErcuEXYDmknigYwFCBHLCdZ
5zqf97oKNjoy9H7yumucBgDiLJBWPUm8dKIKY50P1HEAcHeyE2rptQ7nXwdnVNr79kb1Bjq0AaGy
hwdOdmAJblaMMHEf2aIHztJ430oDNakNCy5sRrGOh/jDj9tuQ0DZ49/QRVVkBBEnzXL+NrJgPFi3
D+GM8WF4yAat4SgYJHvBUML8DAbdv9SR5NJ65RJbdLEf8Wy2I2HG5u1GaYSZEyCAcqjr6gMG5mgr
BYdbUX4MBU2fbjLvItjmhM8kHuOq9pOucwJyQ060Ky2Xe6m5dzlerITkXUIALg+U0RyzrHR6YBhz
gigYr1yalFvAp5Gn7hzLty+EXtM1ljM+zrXHzbvxR8gqcx09qXgstzlZqYtwGCQrgr9Kh4mxm4NZ
NQbZZbngCwjJWHuw2iAgTdURAEZy47hv4glf+G0jGpVzbiPqySkqh9M4Zo8lUudt2Gb3GWOTy2gi
I1aIeiNTqZdJVaxbwLn+foZqIt3gCp4Zjb8OpWXCS2udy+wmimReEW2JujR3lPrRErY+Vz0Enx0F
BqnomemczMb60X18KFSl7m8RLY6TLHtfzx9WXF1ildUo7G4ZboOCFtQE9iuXliDESR8nox5JFdCQ
UzN97uLE3pSz1SEDqGnR5nYyYkMwIw65A8fZCMaDP1mMYVEVckbW3HVjCBbYETd0JsKfFrUCMDtP
YjPxWmTzN8YD84+7KP50wtk9Vs1NygEydg1i507Ns8+S3yTcdtTLpAnl52qksxwSwOOMMPoz09+7
LiRKCz3dTbl1UsQ5bfEnVKtyzF5b7RgnQK3QopgunCqd9nQD2mzlM9JcCawm65BIFHS/SJStNn3x
JkYTqY2VZgAecmBPx1hM4x81YvzqoUI+RR2d1DqBApXVg7cbAY0edEU3ZuwD/ehCcwhz2DVlfYV5
Ve0ZWnkIS6x+SbKruQxNbLBF/l3a7CJI72bOa/5xSJxubxbBEzNKYzdQkbFOdNURMry7ywUudhMv
99ngZ63+/g8uYbmWdbdlUWLKnWR3cWLdpXPXP5Y259qqjR46EWIKTfV0gVJdnmt6rzQE04e8M5IN
sYxPEVNEIewXknHD99blSJyAHDkrk95xmpEPNB9M6fQHf5y7FRJcqF4y0R+Mb3NjEId4bou1zeh4
m3KUIhEj77C9M+QyVHrUvYOuuK+98WEAgy2luEuHKrh3Bh+5ZN+oIz0sO+Kw1TOsHaXNgXXiXZ07
RRlnBjvG808V3V/O67D1/Sn/EF3wYAuvuGaI0zq3Ry/sS0Iv6hMyF5vGemgdOjmepe69Vaw46lSR
c50RK27QoXSjHe19B+g1sAisCB51WR0Of7rZj+5M+Del1QRrV/vLsuaWDXv7kbfoMMfeiepUMz6v
Gb6Y4q1PCjrZQVk8w5U452m6jbJUncIhwzA0tjOT0sd4VgJfyIAKKcT+gteqOlqt8+gayBuTQolr
bEzxWXgsrf77VEbRHUWEATCZ3m7nxNs0peFeZ2Rm1EJ2z/1NUdSpFBt1m3TPnZ+5rJloTea5QQbG
0zb5VfNcmG8zY4pdNPD2VKDDYiXPZuXS2CH0CTuIdLCIMStFBzQ/6iQxT/gNsq02Kus1scBudN4x
0IyzTTm6p5qEExFYbL6dLk4pQGHyhsShbqHF9eilNvTVFA8Gf4It4npbO4l9GvqYCAWE/sZoYH7B
GfjccH8tg8Cd1rEXfSgOI9ckHdAK0srfpREdsdYemD4RmbhH14GvrlfXIMU7QtT20xzD929QF5wz
opcO8SZVIj/WKWRzq07lM7Pyd5a+hV0n+jkZ9cZmxsRL546jCmMMOEYNnyb5STbFV5pWApg5fYo5
7dw3fGtZ9M6Erae50ONsag0AtcrBg8wOeZ06+yGY6Myy4COVgTO1qt3Y2xAGq7fUzWorWhQN0xw5
h+jmvxBI6ncmbavVnDF9tNrJfKxqflxWYqdDgfiqW+ZlRiTrZzKv+MN6J/52e0yZdMqf1QzCDmGF
GKV6LtGXMUEaWdWbuf7TpkQbkLwSHfHaWMCkPOII++pTFooMU3Du+IpLF2hM84zoAZB2/JkO6upW
xQq2QHVBweutwqmmWZ+gvCFjAXJjjopw1Bx0Uq97iYvM2IfghFauW5NjMRtbMpoFyxRKqxCuACqh
n7bwSP8cJMVTzHZO5wCbjsfdwXUVAh49KQnhPlSvE4qtkxNFHOVAsG8YTtt7t5gc6LoM9tKYMW4w
Z6uoKLEqdNJ/i4vwmOSeez9NPboRX+EVaUnwCkg3zmQzXqog/eCnhEeCzn1sEejSkP1bVzsGjZME
AwKmEbpVOJpvTG3JFogeohGU8Qz0c1cVMc4Bw2j3psl1TyNnXTM5vmM4wVicDCb8EljwDMgTmzyW
5tbN9e9oV/FjljEqQj3wWqp+WIGpy/c4BBHYRc5+nu0z6R0acqDDbewGCySC4V2fh/dd7Lo8OeK3
JJB674k9aF9G/3BGyiJTOyZE84YbjQAvLdCvRIOz86eaZNdWnC3CfFK2z5bFns4XFpzUR+KEbig/
xknRrFquaAI55Ez1daU9yMnIypyFwl7EJkHidVcl+9J1P+NhNjdtilLTCEj47qJWbpMeVwkB4NV5
zL37pNNPQ1BnO8pfYNF9jfHDi051Q5CutqyKn4z9REXBrp35ybKxf92QrlljGWoVOGV6Zbmh3qjN
9kGlaCgmRsfLItWA4AIsF/iaQji9sl7JqOgxBjfBygujy1j43SX8QwsChUjQKijQHoK+0UDUUDA8
15O8T1qhd+NIzCfMJxzeHhMLp88wQ+Xn2UW1w86EVq9DVBHG8m2y422hZP5chsZV4DMvi7jAE9Z0
vD+I5eeUOSjvWspcc6XdsV9VQwmFPGMiKcmgO5QQ9ETU86gPbPlDAZF2Bh7SZTMXGeqxSNFKCMmN
mZrrpGQIYNf6Z+6c5gjEnb++9D5UBMpncPpmJQlLOYgZ1hUklQA+ULqMUpQYqvW6e6AnfwhMn5aM
fyOqPhQ/ZuXkW5FGw7qf+hiOIGa3LLV30w2x4qPH3LkGkq5mKu4ShuXrGo3yLf5BH2qG0XoKqqNL
gDKNbVDurkmPrsmGkwyHK6ZlLP1zcB/kaXfuq+xJFA+u3cWPno/2tXHMO0NE86HuqwehKmxIQUSW
D0K3MwbIU5FS6MUOZuPYC66xi4uCQDXCnpLtpB3nKOS3UenpaKHRX8i04b0kz9uoHoeutQ9Zz/8K
rWjdeXm0L/A97X0LSHhjwbSPhLeZWjt8cuhW4pmu1uNcv+uCzOXUvCuVjP/0GLuJB9mMsXVpe8i1
ZqXKC/P1dGkbqtgELjIN3EECrbfpsWIW446QA7zfUXc/ypa7d0iNHcRlBjiIZeGVwRVSHeJltBx9
5etjmtgrk7jWE2EoT1MwoUHQDMg8MMororgJE0eZuy6hHG20jfWQ0VGq3fSdrdrCmVIy2+8GPPMR
wsHWWTHgUXtEcc8ogWgvTxVdagv+IMoS6+A9k5A0jhWVS0PaxBgQjgVq1gPyFr+AdaSsyXmeLK73
hi1gUX/i6Rvv8b4XRBD13ybQg5gOLwh0d2cP5JtMifPTGMGPm48W3ILiC2m92uOw3aB+8M4chhlM
eLimEXJbL7azj80AKHRQEl+E5HAOZopXs0am0dFS8ZqzRlvLSZuZQGfCVGAMUKOqbR+5Em8O8+J9
lRwpBeP7ct7h3qRCJKH7LdaXxiqn1zCCLc0zZ6+mxikeCht0TRVNe+JaTn3fveBkz9cm+jxyRCrG
3QKLChkkC6XMEtGO799XGOgYYO4jt9VffFjNdbbMGAQ9xqmNULHfiCGm/pWKO74nn1tZjM8ol65J
0lpYwqcEQBtkHtFuM4crOuELx/Kl/njA/BbINqL1zTYV4dJ6ICDycewpPZHlh9vujWTrnuN7txmU
Wa/4t3RNo61dihJootj8T/bOpLdy5OzSf6VR62aDDEZwWHhz50m6mqXUhpAyU5xnMjj8+n4oG3C5
bHxG73uTyCpJKV4yGMP7nvMcOn4DakvSlcKuYnbrMHqAoD9EsPHWOcWVDe5+WI+Y72CQol6ggO+v
tfVRz3m5vRPu+KoHFGXuWLIU9qI59LO55pFPt/3gyTumfnWX5Q6sy4yF0umr+6AtPYxu6IyF4bEj
A/VaIy/9ISJ95ECVvUPg3MrF8dDHNRhE347Zqbd4FMYavk0d2dxbKjHtCB/YMqm/eHysjRMFv0iC
z9Zz4+Rr2UxUUsnfOeqkuy9Q7Ny1hg1o0oPcNdqUPUy/7Q9zwod2YsPcjGpq2dZY0aFhyGEwomtN
YJVd/c5DTv0WZGNLthq3pB/dybAf9kPWdKz+KOhAGKsb3yHE1cXPvu088ZHNNFXq8CYrUAtOLOi9
Ylb2gNo5Ii+BfwSXGKvtOfEKck36/ElBLLBNJ971vXyMB6+kcSbOTdwjoVJPZY2oNz+NKfe/jh70
8kfkFO81Nud7lTNAOfU5pKNmw9iB8kep2bfW1Tc2bn9qE/ISxxpbZhila+CTN4KcixyROS14i/TH
RTwDzHgjHB+lf1MhozAYYUDIPw2N59GvXy3gynU/fYAOfm/Cft8ECsljU1ybAT9wRazO7Hf0c7T9
zF3WaNn6qxLVjzGQB9o9+4ze88w6yD4H8Ebh2ZBMYGzZ6SfaUdbOZzDVd5UXPTlisFdEeFB9Dp32
S8YOfq4y2nqgYFcZO55VMYnr+M25VPt+6M+UrRusFxjOC6jevMfP4TBhc6qfo0yGmzI2nhF9+2w7
+4jSLVzpOYp45fofhBqEG61uUPpjr0XkTg3AwbPkIwMdk/x1EGyswwpaH7URg/2GGvJ9PdETKpAC
oAIg/6ucf4j4LorYKVTZG2PyXeYIOnRhA21x2h9dJHEiWMGLHyQ/U2Qne/yt52rqB3xD7npgARAS
bzTIvA054XIlEutBTRROqVEgPwGNlwLEdJfBKyPKK8aDa9HzUoPtnim+vYQTamVyNAhiGCXAtVzs
JUIhaBjJsyzbo8gyIH1q5JBZGvNGciM3lkFbuoWpVlKzLBsen1kkP3rqg3iOnYAtpr1GXUSLOZ+/
CD+6pOG8ESPrpDVuveriQJTFBUXLk2gZt8V/TP3ys/fGT1gmlI0pHwD7ZO80mYcmN9TZsratFZJP
2LX+GjUOR8v6txMH77ODV7wZU55TdtsnnrsFxnhmz4C67uT69cGS6ixwf6zlnF76UCA1nYimzy0A
a6hWGWqID3U3HLxBkbJWtu8BKBPXQvZlzpzeLb89T7RDLDc9SJ/0PJ1uS8osHKahKyfEZbXxuamq
n6HLRm7GZt7AhUA0fvaH+dPMcgP5defvyCM8qyH+DOXQHunsr6nf3SXmZB2tGkZ2jT5J9sxRnmtf
HL6EtBrzGdicNTmCv0mQHq4zjfvcCn8OQuo3dirk/WH7VbG7H4LhxWXPDcMvBNkasLMrbW5tU41I
16u+fgdgiPDDcNNrN1FyqA3AUB6fbeWjHOwUFe/J5w3gwekNKrkjqWYCrAgwmyH0bKzf4hZNPfRj
+h2G3b8AT0CYcXTrPn8neDPZ5MaXkYj+1M+MuGypLiib3AMjiTdml09MVLj8Zshg6GItIIe6f478
cUTP0N75LtLxWGSXzja8k8hAu5SanVnWMRBob9RPii3taBmsHAWnWTgJd1IDkEhb1M6YTbt9IetX
jmTNj8SpOLeO2jgEagbFZ7RIBAMwRig3cDLrsT8YKcouPyfw01YXv6ju2d0RNnlHBoO/EcZQ7y2X
KkxrLu1930NLFtXHljCDYtTFLZ7hB2fs6Awgn0GxLsj5kvfOgISSnq05Q2vOffCFYSYJPR08xKQG
Ffa6NO4WNn3LxCtQAPZ9eZ2H7GE2gccmZCKsk9u8yYEHCVtCfkSSA3PlGtbolFo9vwfC/OwFPuEG
9dSac8wn041FJObeMDPCvtvPcLCynSbJSvfLoq6nnRsqWJotnJ4M5MYW0UuzI5XB3beMvyQLs0th
ZsWxYH/g9fjd5fAaTeQRZW241f1Mls8wxesOAyqmIwDMTUAs5/w1peRBk7Tb41wb79OekyQRQjh/
qFqRtIv3AQsDbw8UDtUYT279PlYsDCR7vkUkIjstXKqaqE8QuttWIJpoQnXOY+OuSFsCRoBpZKbV
bSRqBiuo7VtfVJ+MiBwtO3l6qF2NOV8MTOkNSXJEVERWCG2qex40TkEg0t3FzqojTl5E7B4ekbie
N3nZvCR+9+DUJV67mqZc3gEfUTY7dCf7KDIgxlTmX6YSS9o419amjyex083kXNwKpFznPkNQslZp
UGK8Bfx0aGJU9MQGsNbhYTf8T7/Mh7fMfC8jrdEYR+1hqnEr1pOBeHXWEVNTGxzqY+8MHHOGnUjd
V7vOn1xqztvAb8fXAav6ONPiDOL9nIv3oQzUGjLws6XBaiWWkR4a120xQIrw3SI5DlRMfnXz8EBb
csWD8KCKRociftNsK28IrltPBjXY2cnO1ODzdUAZYc7NY0UQxdqvJux1dr+tbbqEcCf4DeLBYI7k
fIhmMghYj6riFAbOaYpq0ij9sdlV5IPVkt9U9ZOzxrXyu1Cy35WA9iuCZokzgkBOEDYlUrb+dX7t
a+4Y4BU7FPTvIC/k9JIOBA2GcPD7tannkcsgbqgr+4dOmHjaEm8XaJcerjv8yp2oORm5Od07nXuv
W+atmkBX2WBkVc6i9DOG5jaz3LU3ncFp9vcYISlVIWZM+L4mPWKvmw+y8I6U1MHkkN0d0ntbD2E+
kUdZ7apE5yeYD69+k3grKV6I7CbKY3Sf9Fw+k1z16CTuNkZEFKbOIcwHgsu1md5VGpJBwrbwpEz/
May0efYkdbnI0bdqEWTbjnGl9+VUsLi78qI7FlnTjY9uhOltQvp/Ro9QvBUGE5PF5J223t1IZjBb
7XozRPYRs6QFwttM93HFWpXHL6myxSWnatKQj3DHO8wGuGbdYqFZt7Jid1FmoADG5UBP2qVqMMfj
gdgMJrVyVd16xUA6M6duFtapGo8Iau+1bbIvlPVbj40dCxtWg3c09fG+MMl2NYl4gZHAfYtNtAgj
0Vxak9pBGdIrKVFYDm3seZsOaAXqyef0M+fFKschFqhJ3DdE9CJMCze+hsUgc733DB5Pe3AC/wny
dX+zcI3ypjd3QxBQd8iqE7aphd3DmpCgYGtd2v5oerKK9kgdyefQBw5b9cwZqX1OXLZe5nSZDTqi
NRplyrojyDE323cWU12klkOHnyLGxJbRhvfIyZjbIS7tASLczL5oyKwRzE50AWgfsIdnYEbdZ1JZ
1saNSEoaByL8iORBD9sOt4P/qSsc1wnpRxhW2BTbAwwdDpUyFb+ziW1sOtOejAznRSVffWL/Hubm
AnVfbkcQ9VsvLFBHVxT1vBirxIwvqB4s994N3SNoBZzLVGj9+oX6Wn7q7O7FrSyNjk9dY06l9Fpy
++rnSCqH4FfqLm7WQhnH2nDR0Q04bEAmbWv1YFnMoy2CQ2/2HsiqAcmC+++CifconEFyMtbUPpvy
59wnHB3mNDxowl+xbHT7aiCMK2C7i6wyggM6fmhSMyxdQWBwP0a3p96efUDDgLpQ+zjAZiwfpTlu
cNij44xnZO49gCrbhoRQGsmtJlHKF6BYG331zIAkvXDnBMGdikS91yl08D7YNMOMmjO0CuT8XrrJ
pu7OCJfOlUKJqol5QnElaIcNR2u2QTuX7h4/xW8jfa0rFmcXkXrj2LdzOsbbfi43aD7oudj31H7f
gG+R08XhssVlOEJT8mFCHLS6I5ckehvnZtg6Gp5PlzU0qjnV773CBBymxl0XV7cJ/gmjhEhkTgPo
LJAtJv6+fYTt2ywe/PsZmdszDS9s/F5143TqVtFCnFJSYj3JgVYFwUOaux7FznK7tPZWUVJT9Enr
PcPnxqmbK91avPxd9GDF4Y1XA3ax7BEbmiJXDnMSW9hkK2I/O/Zx+xp43pY+x4ALjAc0LxwTBBB7
SCUz9GL68xHBSGUwYyZwKWRAlQb4FnLwHx3iMJldy6zdovL1ttSAFuKLR3WsGQ7GQL73JOqrLqM3
Wn7EE8XvZUrEfVC41yxQ97UlLoZpP/Q1rHgqdDeKxCEkRtSCetBA/vgzz8kdqSaBLgMkrZVxAnRM
3W1IAi0AePC+FSxHxrTuO7t6I2hGnRdtE3tXaOx9O+gtIFJcAhOAeEbEvjHNfmPXfbWJ3MHajx52
aydysGi6g0Yd7wDRJoGKoom34bSXXoJoemu97gYgRnau8/40houRvXNOYWwdEotjlxxHJChZebYc
cFl93AzgEOVtn/v0Deg/EZGIOS8q2vc+4vAUEZZMmsJzEzjHMUCXhHkJ1XTPqjn6QD2Kj+Wr8YCK
GxU+dIwzB68tpT1AlC8JV75gaiqHigSULSkR50TD/di1LyatzTkynspOD5esEk/mgVxLVvLmxrJp
VbSpXxz7pMWy5zz4cT4+BZmxtaIU7Tg+6F1dR7vQyzX2MaBEVaipD+iQymxnGWCGuEB3qm7mnkbA
sgUW7ncvL95wNEe77uCTzMOPmsP12p4QmTvxJusJi+hG/ThabJJCX0IuMDP0lqaDlL1VDRa8xN9W
EklTm4YQkwAb89iIOrCglG0pqsx3adjfuANF0SCOYugsjwrZx5aaeL0pg+ImiNqIfpGwCH0hfgv3
ukCqUWgEUkNaXs0loHDkeD+E2XwRwXhOeSZr5Q07L6SCbRfDxzDRdsZ5xC3yxvKoyZCk9r1Jbfws
NsBJaZAsYlvFoc1S3rPmYHipu8FRUm3DH0E6vvYklGyxyAIM8TofvtEpi8iyc4YzWISbaPKJICEw
fL+8tRjaOyRBEOPRwAbXDpiP2fIYVIwddzk0TAQOr8G8lJro6snUzrHZpjgsbh0Qc42JJNZrPkYr
NVec17MtqvjmLMzw2idUdpF9/5bTTHizOf4iY1Fqjmp2ov19FnJGtivd3zvGoUIkdSgFLIjEyg4J
TRhdNj2kiAJbACbI1LAH8rNNVEcT6EDtPphS7WN2XJsI9wvfXWmMPFa8nlV3RcwYH0UQs/kmcaFr
roVNXYw3/1HYS+kmKg52151729u3GU0FPUa8J4IA5rLIkm2CzQcdn5GeKO89JkFb7536uZ8x6y34
VlZecLRwPsx2evZz9ZwIyoVTApoWxKV2KRplGupW634QhBUd9Gc3OW8T3QcEu8h3hth6yHJMrGqi
LuLHzmfkZRYGnhp3Z1l/ISYajaV5W6BCzhRb9prTiFvmz+3IIpvcCI/oPYteXdiah96fj1nsbAva
y+y0ihmAQzJOW1DWJaHFBTbMbsS+E2L6KeB1lbxPoIuLtzRF+14kvwoo5w2O5bONCa/w2QSOLFct
dVCiqNIjSQnTy1TftM2k31WkYA6kJjLLI3sxn79rHMCqvKnN9CKpyVNhfiz88t7uRQvGDoZ3wweQ
ITZXP7Q5fPojZC8XV3bZM5zYdjUrm0DDj8aAhF82YquYvY5G7O97+yvxEnk2fxacTzd4B4kxrBBu
OrmIcF5lPZMAWi4CmCEBqeYS1SlbGesL+FW8ND6fLJKw94PjvvWy38e5Y91ZRm/dUZ2zVjqkMGzT
Fqa1N68DWnJYOBRQxwFK7ajVm0kkKc0P0yQUZIrQY8tB/cgt8lMycT/6t3FXiFfWCT534oykQBK4
oOaemgqpNqGLmiqN4YTJrobAjwu+5LlWKbVYq+05LflMZOjOSPhL7JdOvwe0DM8zKEMgjf09oyjf
6y7euG1wyYyGzam7FGtpNLXVXaxnh+w6OMU157tV2sSvAGYso8ufmzG/dtSJd8UQ7AqWmW1EO28N
bYEsPpy+uEMfUUbdTcEEwj7DXJ1nD5Pj3ei6+NG5WAAdAoJTJVCspPgIHEIpAB7RjpqWPIUqI2XS
tjFCILjKAzfduM3PNln81dOabfhJtXAjwYFQSZ2Nez2mbCErn2Z3lGJ6sXeqI9BJOiS8YpNmvMo2
2xepzwYrB+sZEJGKJizD18BZb/AJ6pxvMAZbB1NmEW9ezcAmu6mdSHB08/mYRwGbVaEoLvfMqRrB
4bpzy0/Ngn8itXyVGSCv+oTyrhTFa8q8SG07uKJGKVeDSU4gVYO2yQ/w74qDg6xyCXze1o4PWrxI
jhaU38jvrmbLO2HPi80QVNe9H+SkZjifeaTrfSqw2zS5Zl7mdtsN5SbBQX09uzjTqsiJEBAn7hIz
g2GgrSn+kd81eRUFlohXcCJHFHoRlAVfbULtMBMog2z4/HeQJPg8dmI0f+Ayojs3j2hpH1Q/6XPj
Nt3RyCxcnpr9fT6D3iQOK7ahG4e+J4lDc9CfbXSiS9AU2tqoYobflKjbqNOIGKmjsaRygCuQ5THs
ltTsiFybbEsLiNMY/pnzTN9sGpOHqsg5dxFDLdoPq8FwT1BHfYJx+01bAuwX0wGNJJuVqVIBvMka
7cSi+Svi+BjLDH55Yv2epzwlCGKRKicB0QnUqerJGY4AntUxbyIckjQIEXCTBtCYzVPmi2yXGRZB
bibj5buhphEQhmOQnsx63KSgLllBuph8qDo6Kr8DWFiBA8BhsTZqinNj9CLjR9eyZjrywYPdZ/Xu
W+JZ1IQgBq04KG+JjIaju/4WW7ISXOWMhMz30pNjC3i5fjziJ4xvKD1TXOmqp1aH5UkDiztEZot8
Yri6hPPug4AC+KrFIX9q4HaAKA6P35cTOC41Sf4TYtPj0JhowqZQbogK7AjGWdTfwCCqU6y7B4rd
NT5hogYMAe3R1AHZ53oe5jWkBrqpdDLSjaH6+z6opj0oDHtKUHbUHnnFmHJWbc5TdcAjrR3LpyTu
I0ALwRDiGsW6gyBgV5rxz8orD8PAy+EYuGCyCFubP7X11vd/6VbXu0kjGbecw0BU53FsE+I1GIht
nj/0rMPYuBZRKbk1/clwi4/SzAVRvpHKVlr6m5lkmm0YTD8WJQZtGvdpNnsit3LUnCQKhnLvqvLQ
R3m+JfbyHTBkT3uluO8sUraHHoQar+0NOvSEtqh4L2bfPNEv4o96KI8xppUqAkwuQ/YwpIJYq0Cm
bLwAgTjiITWx/CayoSWWcVZf/gCVceKFG/cz4ZqnIY3fnALJq2XeOl16JrqWtls4npLY2o2K1CwX
zUnI/9oieLziHXye3Q/bCzWqDiTDmS/3tkocJi51TC3xFRqa4KYMhknqB9ZaZqTToVkmB6qq4ZMj
cWKbmbKRDFLC6mDQrqRCtt1Zw4stLMJAmeR8VxfHhLr7KUgD74SJYwNKDrIV5s41NalFSxtNzmcm
xCJhJHskwnnO8u/AC++qD464r95ojespd29YAGO4h/10KjO6/F6ZyF3d1Q9Ip4dtnLsPPscBxYkE
LMY+D5cgbuKuORdlZyrPNXIn3j4oHNZjO5YvcyRLcFXGm9OOgrNvgN44+/hWDrvsPv6udZ4oopLO
5N9zcGDzNH2odDEHdHO64Oau+MXD02zuij68Ra29oMg6wtLYC4fhAnIICrJg80GeimIdEONzQna6
MxVvQs8STXvLIsKHUmalFIGxdvb4/VZZAdWQQZBfUJkRwXvBnc2/vf0elt+q5+8/5qaksx9A18EG
0Rn3LmHeGNq48rKq853wppfM8kFHjdQnXVzPLD3hblJRwBuIAi/ozf3QQt/pcfnSsIHCwI/1y9U2
JeqVehkpZmAmZwkKZGMm1MZHZ1hWh+lHZNntyahD/gmF5aXCTYBBniVmCOqrmjmu1GXwVtjGTeAk
8cFmTnJ0/pDhT9hZIaAeOlfY9Cod/oY+wjrXJOwxEDijGs132qGolgjj0NXL6E7kKQ25ZJNkBM7U
oTyIicO+Q/OHHAoKZmGwr2eJ8tLOj5DXNhTmSI8McMz5QbfxDzH9YaS64y8K5Kz7qqDFyIL+/QKG
NlOCIeBwewbF6jiUkAyXSU6kj73Vb8GwkXN021uqBwQJAoma2INOaaj6OguRf+xcxD4rv2p53WSJ
9spNOaP+yQ71D+PY/4KOd1fGRdf+7Y/F3vQv7iLftJWH9QbKlLTwveBx+rO7KPRhewtCgFCoJ79n
fMubRJF1XDg0kybgdKtEM36Fp+QJ4Ql8fNJxL5Pz4VPG2//P18IP/dvFSNvylJC2y1FEqOVif348
xEW4XPr/hnABL8Qk98k0kU+7SjY7qC5IjlLzRlT1IycS3NANiDjUV5SCooaGh11sWsub0S2X4Qvw
5JRX6wLbq7gsSmhKzQ8VMcS3DpWygnTCRE4R1SdYr0PkFRtXRMZVsp0kFIeyeBzbpy4j+RFjATx4
SZCgAD2ztpZQ0c5LppNXsHEa0pwsBpk+dJ0AMTvfVgACv+jcf5ra9A6WqCJ0uUiNWHJ6Xnj6sWYO
AKUzevk8qR2WgBDST2zeE2PL7D5odcxSugaqZG8vFfsf7PPVUygbIuMSQPcyM36UaHjt+lguVZSh
Nm7FSLMwj0B+epUZv84+W0snK7ZIR3CoEB+cAEMBxN0dSc51rjImRqoZ8ksYGeU5tjnYTEHxYFSN
d6IMga2g0daSrEeobBMzTRKEtcXOzoo5e/bVXPqLxRhcfIzTLxRRspCeOadue+ep5HZwXaowLV0J
JLf2PssCBG1l4h0xDM90tTN/L5hKtxR+uj3iB2tXGuZbpmbIW8p7kHU235QUozddJcW2jivNmE5a
cFdgU0fZfKZBAWUOtS8eCeCclsiMC5XDXywV1imduMw0oYg4WLl3loG9h7Y7XtyCSRAs1HiDUtBY
51JdzaEuP8lgCFfePatE8YHQIAbOGR3oWqoPH9HjxhPVSxyM6cWgS4mqTTLug/QSyZmFntJimQvx
JGDbs3VMfmA7ObhV5m1RtXUoBOX8mmMKXcdV9mVXRDmbOYMJP8qEfjptXny3e7cyC6yEphQ2TJl5
I50mP8ogv+uX/0ocqMBQ9flrwYC6saHB7GDSQFzzauASLlo1KoJ0+/F6Y8gLXTFuvn/y+2eYCqgY
TUX092+E9Qk7nvC9A6gHyMcM7ZPs4Dr3eNmIMBdsSRWZPHjn7WOkfLzyY9McpIXMbST4JPReiBEc
TgWN6AjkxLoM3RnNbPZYTmV9U/pgIMw0wW5fUUud2UmhAsHrzTtZPLbDGe1QfmfmbnioHMIDE2+6
+P5A1raDeCzqnKNj1c1OGM3v2ohIf3VbVoCSKgZuLyIEIPM+sN9EVQ0nqGbo932A7hdQ0o68CexQ
3NhrB+4fg0bq3ZhNkbATl/BhKRY+oD8vVzmsrWMARH7VB7j2dAFiv0qqa6q+6lAPzx5KGmV14bZN
qdKhzFTnODF3WYDxJfUIbXAyFL6uk1ALnNxPLyyJNRFaXgjUfGyNsLoZNVEFjjXuYjC/u65qsC32
M6W8ssk23LNmF0jQv4pCjoGmAivRvA1GZ0WrozxFhX2bOOZwsstym6Vlf04IJ15qTCTQanigYQmN
pBuH4ez6iEppTkO7c6sYvsD8SYm3WSP2y/bmVB68zIs3KqQs8z9Pzpb7b3OzqxwpPY+p3sQW+5eF
Im0sEThEyR5QFBAWgp8Q+HtyMkWeXNQAuC1M0t8N4xjHTIZkwItL9O9juvGVGRNaY1ytmoNSUWAi
odfyRTXxv1yiWJywf/dGH3/97Q8l8agqh3BgXLzSs8Vf1zKvcSjyoYE6jFZib9uwIRbIo4GH1otc
oaxlxOdQPwOmcpkCOukywe5U2cadToaNZd5nBaV3EsbLtZ69bq+b0b1Zsjfj0sOIP9gWhW76VdQM
q1XLhp5SZyn+yypoYR3+y6fwTNvzfceTpm/7yuHrf1oEKwMpvTmNJbKxor6RobrDgLdyOHxslKWK
mzY/VaW+hMyB1LDqfTwWko4mgjxmnwF9e/UsmziG7/xBOwnVXAmazRhyPGH/85CQ9n+4UilMkEmW
a/v/dr+xIRpBGTQo4RMHIVQN8bKtTOcgyEUswhqHDBzsMWzu685r3jrn50gCxsV1CDDtCowdXpCf
HRv4DYgYKMu5/1rU7pkAkfHiIeLeNoAHaFgSTqliIVZjkHNgKSp10hIPmaIBuqpy197roSHtMM/3
gjPFK9i333q+GpM33ldLQv2YEYEX+w5uWaT+Zkd5J3URRlDZhxs8HxqTTt73rfn/hvynqfr9tz8+
CIIpNnHbNfHP7o9/ePWXd1CYmEn/NIoWy/8/vrwwBf72xw3uJ8QTv/7DD/3TkG9KF6OWY0rc9b7J
+B9+t93f/jBcXPcQG3knlEnjUbB9/Kcf3xWc7ChSezbObGn904/v/h+iB2wLNyO9c8T99v+LH/8/
TIOm4+HCN4k/YsjLZQ7609tZmD0BZlE6HypwgZueOsOql+1pAr2Yog5dlzgB0deh0gAJodZ6HMg7
Tl0moRpRyuT88ulXIDe3QT8m2z/dyru/z3T/spnnU/5l6jBBBXgmWVhMIf+2me8yP+qM2ZkORotS
2ZWSyBeap6obrlMHRVPmDdZud7803a0ciRULcvtfZoXlKfz1IjyfpyHZpkpLCPNf71CnWlPXKhoP
U4f+3dQTIcXVgA6n4qa4wRN4MnpM9i1F7t+fCcCcrdI23b1XM+USs4BenI8pyKVvn3QShioqlcrM
3rPuXRoVRqmWazYo//+Xo5BQ6t8v3XJM4Xu29AQjzf/L+aPvJ7w6k9sdlA3j2+9fkZwQaWbbhywI
IW3BTl17eXymNmluQrNRG46z2Jd/xCafEkbd3TAOkFmXez2neslPaVbC6RYcMKpVVXobe8iftWU+
jQIRC5MS9UU8HnqyD0nend2CX9NF8X3n6+FQaXoqI8aM0OxxQvWYIUTtxQcAoyAFDyDT6daN9GJM
O6GZXyaw+7N0ZqdIUQx3FQyhhapEDlqUkJ3uwqIiKIgy5owZWa69Ir0Z42ZLiNew8fF0ry0kYq0n
6FxNJE6EqjjKvnoMQ+POGMOKzQzfg/R68adDA0wVJqNYHNKGD89eCZF8Vr27SNm6kc61q/N9kpPH
080K/KA/4AGIahxvy51cvhtV9cpJ7lCC0R+a+3jPuYIYgwoAZCsDYhvS8Fy59tYyTH8TtUhE7ewt
LNz4AHwYmG8gG8IFwi9ix5LjsORQ9TDx9iLo3+lMvJWw0qg1MFgCQV4CnHh2qP7CWUyq9yFe7H/p
GcfMz8wEj2gnCAwmI/RXkcKwQ15OJOnV14KmvIvoZZxjVAg2Hsc4eaEqWG9iF0WhP/FWlfbFTdCR
tnN1V6NmR3tL4d1LnH3hQ3ULcBms23er3diRd5USVUrdTvtuqBZPsbdWFdLktAsphFbit+MatN4R
CK4k2gvEd+bf31JDm+gp+SUev4TXIfTUU01mDLub4bV1kndVRLdkjVD3Sd8bEwFHbbvrAM9sb6OT
qyN0Yy6IgoaeF7oPlGg8mqmBnqadHQjRcTXayStE2PfvryArzdd6GCjwycep5pkvyrp+ziqavLPY
kg2z0hEhdKFjNFDu22dpErQ3JfKFvG2aAcRv6UIfUgn6ygNASMVl3rkVr3U9R19uFV7GJHsW8rui
Gq2jHpmSQxgS/ax4l3r+dhaiXbndNRuMadUQU7BuYnwPaVTfBhYDsRg4GqNY2HQSblZWmEc7KYhX
KlHq4RUk7phPEMKFIOV8epTDSCCXz0glAYcXExRkujz3WcsvhEoH2QwXOxmeBhhza3hOtJp5dGWK
Hbst9hZOWCp8bfowUEgMxs1oRO6xGIYerFezK+zepPJY3bX1KLY06tj0Bjc65l+YPAk/P63pUi4D
Q7vhFsvUCN0Sr1dKsCIyjflHokkCEqYo1mOkr3MMdKwd+X48QdMMK9NV1S6oybz0Dbr0c/aSsBU8
icH+FJZYHE9Tugvz8rlpsMno4XfYE6BZZQRnJ8PwUkyqXVeQ00C7qxWxd+hLyYxEjsbojSmTbYo4
f6bJRIhLxg+yAzs0BgBggJE8Uo6c3C/uXGki0W+Rke9MPNzoucsLu1i0npqhxGMmJGQgQJ3JDwL2
4mQT19B4kab3s19YNJn0LkihAYLCUuBAq/z+hUIY9K+EAvn3s6l6xkfpQ7GfzWBjePvSTvY1flry
onhJqFFxbAz5BdFSzrEq68a05Cf5cPk6zSax9Xh3+onzULLohZKrhmm8TmjRIcXi1f5+In3HxIwj
D+Mr0Tpj9NCMzBEwQBDmcNU0i/N1fPCsqscgxacrAhgPAg7liG4d/W66z/NgExU8o1IkX2X1PUzR
ywCVo1tZ5iDwwQGWz/MQ/ZKQDOchfbcoVG6/fxG7FN7o8aR6mzIHgx2zePwCf/uK71ghqeexszbQ
Dh3Ch1m0xJ3NvBq6JTrC/0iG6FTW4dv3EJkHZjOQJ1/4X3CXRwuuBG0PPjoEtw8RDO6VWxXvftak
lEXSL2GyAFUti0efjNjEBEY8bWVXpUhG0LHiyJRa2F25v7aTc72btPSvQar1Wi5a/dzc+MtaYeQI
BCzxM7RNdHBxtERDVnd2kDMRyKzkM3BDPfzNq7mDqTzI1zazRlaFgGw3xhf4FUZamH4Zi/nbwKk0
2WMKprb97GK8nIsCr9b94/cosn2mFRnOH3aUXhsUrm7AKmEKHie9L/tIuFGGlD+/TIIklr6OUny+
E3iGmQHbMLYpAJP04pTv4FlRCYTprtHOD9ArX75gUsmXKbpsEATT60bNBdC/Vh7XwNeqvKJAXP8s
MN6t6wSwoRW3wYm0JS9nKp7psJk+99Toln9IY6Io4hdn+c0TKWarPr3mdvGOWI8uK91USqlPxKER
CkjYPJp1LMmBz5Rs/l/Czms5ciTJol8EM2jxmlqSSTJJFvMFRlEJLQIa+Po9gZrZnumx3Xnoaopk
SiDg4X7vuRZXw1JeODwmSWBLJtQ7XHdiRoKaMj1qZo7/OY5/MMtzEJcCUYNsBRkVTBKUwsLi20aH
5MKlzwbGV5kJCv1B8uw9ZzVfsen9Jivy4X7HyDZqi08RcGPMENTYmL712vHqV52b3eY6QBk47geV
yySfCZBp8h6S/GGE37r0HfahxvDeCC4qcYJXaayTe1K2H6XpXDILYmbRnEaS54jDoQqKk3s+XHUS
0qRh6KYMHFyjU8rS+dQVJAZzqeUyaDNWGfxFW7KQ6VO2z9VxGVK1rOR7ZhCs2kXVbn4hIP0SgVYs
VbgKoZVnTFi538WSrFnyR+TKOfW8p2wYoVyIblHWvLl/ShANF04nMgQbrGNlzWHBvnQ1lra3BqNZ
Gv7W1o0NBHw8Or146ZrpzbMPAyd0EpgPBnTuqCTUkvaI5MTD5uuwk5iwROq6IXy04kBqfWVdpBVK
1+RcIUkUyg+bEuy+KadKC0him7o62WQe56A5vAdpxRkpl1Ut5BJLHiODpELmObLaCYM/1B/sGjec
EWIFl+9F3arJqiSlYlFoPoEdiF2DjPoKkADcleEQDk63nE9ZvZc9GSjlDbbMNREinMXO+EPaLpNK
Jk/QgjhzKcQgghIy5tESWSTtgK1duKvOl6XuUoVEvtC1dFgHpvJGmuMdTSV9CI/jBxtURrFxZ7+x
sUoPZBWX4DHXf+Hwd0YE+aoTPNUhNjsq5ZFRIov0YNYbxuVX0H/Txhh5kXkR7MJ23Nc6q7JiOUB8
1WLTjOYORStlEYCYBXZFmCO4FwtbpSEIoXGR19l33bbPusDlJiJOc8PhfY0JOqPcgMzxoLcftVzY
41g7Rm7hwEMhmr3t35KW7rikh6acOpMpICMMOHFc1qRQb4BFYqT20/AOl56NSkdyUAKaXe37dWrT
n63SWxznl1L5SgegPrrvPRbxfB0tADmGKtJkDhE7uaVt6uJI5zqkVM0hg4dELi2O6Kw1j2NE69Yk
PzTAAog4JJOeOUrEpLjNh5/XmaRLK5gUOjK9xCcK4DUn5dmRi+pczxVDdpnLIGI4017zoRdzhMUa
/GNZg8yLeIwoYUEyx5NvNPxZgsiKJNibHvhr+VG2bf3qVbQXSYtxSflwr2UWXQYkjjGeVlvfwgF5
GMJXo9RWwUSZgfwGsLuK3Q4sz/dc+zp2wyAb8bprKMesowYvTUFDqGzLBaO7u1ryrGTBzajrg0xC
LtodJaSt+ocIFmqkJTcGOqyXdvYkYJz1KBsL86CN1cWdCAFrsZvkLjvtOJYmkaQxF7JEneTyPyXJ
LsC3u+R6RLXhknXgkCnUsQRUVbcLa+uWZFxIzdF+Sb3kKY95r3GE3Jya3FAYKYYh9+6kO/TutY28
65AbrJGNfUTHwZCdqyOhGxz/dvuQ9RHoJQ5RAdCWEdnFNNMbOeFcOpzphwJlhSabEifzr3rAS5av
fejDkxd0wA5YUDwgrssA+i7D5TufENsQrnuWidxx5AVp8hLgJcWJzgdFgDhVpJcNsvgPIutTz3+3
EYsEZKBjnuqXZFsqye/52HdQ4W9xh3h4W7kFWCUEp8DNERIu87Z+yUR1dnJ5fUlgu+EDkfUCrdRr
6rLp7iKOGcNOVpl8b9wegoWCbwTn/1fR3BLBBXP+mKcQV89IuzoOgDJY4SXQ3J1ipqc+ZO0RbX7T
a55rpcfbyCixE0VesSnrb5W0txE+cKpAcGaLBExQLmgvPS69P8exvA4L09ypI08raynbk+zS9VCY
tKdRHYiHiimRRr39Tal5M20bslZnbEB8MG4DGt1143qs5D63JzsrCog1Yst3iJThuQ8TE9PPqVSz
6FyWyRGYPIVg4W6EPSk7RREfqNFfG9X9DD3vwSF3J7U5v6Son+EEDCLL6bYxR+7mMVFZYkR3jSYb
ODcolK25BypOYSx3KVGhY27oCRxa6RYTIDlQ0h0iwYGg256HiksWlbIHgI5NXxfS5WLS/543nQXC
d8k8BLuqr7VSOjr8Xw729xahJ7NjSgvd9l9tLpALz1GY+ydcJKVjo8iKiPxoY1kIfdyW0Gra0mtX
YASxqeGN2xE68pin3r3zHXyYfbrCEp9svC+9EM0W9Rn1UuBvhk5lAN/mJy7WIIOoxOop3evBTKBB
bOATw7GI8gHCvTZ+qhUfkjzOHYdQr47YCtXGHOpmzQsnY3GwpH6mYRxGJkNa+KsCcfxCzaGY4KJy
ilWMpITXgWQhMeLq0F/yNCwkddjVNjCqHuwIKN9f/5QUnsznh5DqX0e5UgbA6lga+GEPFjpzrB2j
73Bjiu7VmKU78kn4OsXKrpJ/O/+w9SHBF44WrXUpG0q76FHA+96oY9sdOgqxg2M1KIsMCYucJIC/
VUQOuJB/VI1MydQNd3/96M9N3Kz3gH9LKtv8K6UO+UNVj9gBI7JKxPCvdzPf5K8b/3VniP4g+cl/
5p/N385f/fUzb77nv374123+z5/97V5J0KRTRafmHy8PCz7PtbNiBWPy/z72/PRqh2TJpkHMP/9i
/sdX0wN5TAVdQ6Wqj/Odk8ZrZv/6png/BbqvvVGI8QCtbRHidoLrq2YkrGsVKVKwjJl2GQQd1cfE
NfLD/H3g2E9t6YqNL5GGHgIzjPDYQJu8PajhrW0cSJJi6A9+G5Tgov0B+VVqH1rHJNADuoeNQdS1
UGvzw/kfIVLSyoJYWViBoRzogjH698kOqeHokQ8TE0Qpv5pBa1EJfnNAmGZp9aUpfahYI740pSr1
Q0hD5uCP3ZOOjQlCGjvMuhLfhL2hwGHDgevLW9bgtpfku6zJKRFrLc2kSDLect7yAlW2IhnDl4Vv
g9jxOizaxrS1cyYOkQmvCCg9uAvb+2nHNdFCh6oaiWaIUWQGPokkepmtLTuz12YcgSVhK7/3LNwj
zL0BfxOdOPq+rEGUktCahdmED1bt00zJifHkjUSa4hLClUQUEDW7zs664tx/gmLiLLQ6f1BcIGt5
5T34arF2otdADQ5IeQFA+W3MguYiptcmf2e4ymZUwnNi96eojnDiOPZ37SeX0sAsorkaqvNuYkuD
bxvGSb5srYk63A8eBzVC1hxcJmbD4OTgI7T6C3guVGQpcZWtcPONYbi/8al/uzmzZQXbEn2n7AeY
AkhZ0XzDJe+GDhU3wjAqxHJbRM3FituHusQngAQWPcPIdgW1LrzKHhei6e4ZE5zzpl91NdwFpnrg
6tqfVBu755okkLVh+thAUSOIkKdsc0C4qbMrfC3dD/jglw2Kqyo1ischcwRLNRXgGDjg8yMNPa9G
pHOMt8au84XlOgm9HSfHUhA+D5ltU7QkCLAtlBsjPopFYGK6gFCYM4x8Yf6vUwuMgK2xe+UdBG9B
BRq5YEgnz4jxIJr0fLMRiQomUSeGIdGjlRBtjGGdCGDLDT6E6Ly1WXdH5LHFsuiMcd+lRBuXgCPo
3iJV726aWfl0YLpV773oEW3onvpY7zuNvm0PuQxbBOIqFW6e2JWGi0WZyRrS4eaHZ8B+RfO9bWKU
R/Bfq7xDMC0iQl9oabj4cLYmLPnEUwk/C6uGpxGvsyjZT0HUXIlTLR6SycHcCCUOxEGeFJ/044im
Mt11p6Jb9UjQNDoQ/G1dfrM13AWlfjO5NG4TKrFc9Oq69VHa+wk9xLjioSAc0k4NN2GgHUPVdR+g
sZ45gMIFoTOCtzDa6DJqj5RTpyfNGC6KWLSWdnMtvIQIKFF9IO0GpcJxT5wQSp03uwkvtBFebd9F
Ns9igan7UtjeGRLA1YeVu6xcn3o1eqyVfrwqtfrFxpWWih0fW6V410LscJ7TXsp6oJelYeE1y25Z
RIR95574Svt4p/XAk6eRrAVaqA9Og/02AaO2bCoydYJhz07li9YQbNr43GnGUYEsxaX2wX4wZQRs
BYHwARMNF2OgkajaMUSxzgAbygflqc6ST60ljKOuAw5bn6YN8p2BFKCGSA8as1i3cuBRuIG6XSWc
93Fw0kcdN4/szhHtVO9FIX5nREF1cs8LLOJEzO2pyKYB9zHWghiR7QoQyKUyymoHsYYYh/DalNkZ
nzf6sFb2Hj3tse+68wyZnli4iQCqljS+OVEBJ1sogFzc45Nf6pidJox4hInUHQmT9BaQmyACTlT1
hIckPOv9uI8HJSInLLn0TYJ5WEEpV2D4PT4ZnWm9KBG7s9jGRxT6F7XBktWSPb1uRvvNMq3XIcc8
w+4FAwZmjnJJjMEbWX8XKrmV19nkjlvWCCyENPX6E5m8lcVXUZhbljrQkj1jf3p/hf/uMNxbOpb+
3nT0e4W1a2zj4HXFAVf10ugUD70Qm9MCjh3ugJeSUJmSUZA/7hpkDwxPmXCwR5zpWhGYu5L0QtcG
x+FcVJ8tDhjDpWsNT2kdfhtmt4784mEELuC2ZAtTxYshWwpE/QnmHOGmuCyoVcz2Ow4HehMCxkST
eadWWF+m7GUodBhprTMpUVZNsmZK9jDVOgEP5RUeyy3P9EdmW1A8UYJ12ZfHhBAM61XRgnhz6lwl
PDWFsVZqf9UHhBB22akpC66WHxqcggFQYFRWj65pnHGLXEeFZQNy5znuVmanf8HoYo8kql2uam99
oD85NmkR2KMsQIO0tSyA5RpleR1GD0MtjkkcMAdod6gViBzsQacVhKLpv7ShvGhpcNJxi+g2/QOL
IB/4GzqkxmYVpdmTo6anKqBWa7jESlYYiOMJEQoFOW0qE3h1nTrPBnuuRcd5mU44TEL0PFX1hkHx
iALpKTfNN/nRyLtCILYTrGwunTG9OsfuLzNRl+zYy0VUdR++i2BBOFd0017Lmjw4rykfRwuXbOQc
6qdp7Wqvlh9+WbW981zgHKnFxAv5k5Y6e8KuDqWSQUjFDJmkOj2X/kwPfmGa2salBd4OmBGG2zBi
NjBonabADxK0d+YQfNJPeR6f8f6yZ1RRn9HxNH2ptO2CbTh5z0rGhIJlqUFnJ9iqHifi4FY9b/yY
srJFzlPtZp/5FEBevbg0ddK62luxuCkx2lUjVD5rVrImprNkupm5QgBNsNGYng3F2lbnZtBP5P1w
DYzVkpSF5BmY0W96Yu+UKitRlt8VgCuJOskl9IT+Ac4mLVmb2RH8wI5EPPqiNRwdcCm2BKd4EFRG
GhyORKq0yGvbCshKLnEr+PQvpgSwwANMaIpC08QKQXfEOtqS1gK1ReFk7s1jEwNzydMH6upgNUrM
iwXvBev/7xL+iy1BMJVEwqjamlQW6zjAioEJyWog8THgdlZEMX3VifiyJWAml6gZCNRo/2gql6cM
Eo1Gl1uCBMPCOQ11fw8xOG9z3BTQX30cr/AREiv4AGLCuz1pDFYpDwavX/cKWP3MhSagtsiLWidE
aG0LyfR6xapFrxqKTiZxOokE6ygk/GJxT99MCd1B/wbAUHmmw42vDyxPDJ/HkqCeVCJ7TLR3Wqw9
jxLmQ+clgRuFF8tnO4gCsJDgnxgCUDyAAmL1+9ZgAxEKGW2bsvtoJTaI/tKwqCAJFQxQJVhIiy4F
nCFVAocaiR4qYRCZ4HksCSUyzS36u/dO5xjpoRa1El+USJBRLpFGNu02Lq5nXcKO/L79AGi4aVVi
EJ1ChMsJ4cMyh5EE74T3JBWvSjeebShKgObR2wKVGScASw2kJVxIeM2gO0JgAkhDHo6EMgE6XTMG
QZI/dXdPgptWFrOuReGGV5xElx66E/o+2yCdY6K+ptYD9xuhxmIvnMCFAvMAAcfcmfCiuvYRtrbl
al9iYvLKfyO6COr1ZQsfNqn6jW11LyrT94ULgkNrrAUzXrpiggBzMhRow5oLtU/W8s9crt36P34H
tH5pUt5XBPVxlWP4DHCBA0TlIcCoQRiFq1uwEy+1bRd+Vh246X/8qR6WrEaIReRNPGZXQzY/XGF5
O3kX0KDAivjL0cFGx91RyctvdaTORvQ6TRd5v4EYEUeG841JNNu2aDPJSUxYCXlWg5G/TQksnOTq
FquK0K+S3pmXJxuNCxIOq1XJ1yhe1/PX8nf8V3oVUavRFlQQlhFuQ5GqiXZdxTQs1K8e55SyMAyQ
Zvy/ZLzLrgI5zrZSOBiJU/L4+/lXmrORX8vT0eN+4tw7V129I8WeUEvdfGQdWmp07LpGvcsnljcj
mZ7cQxz1T2WM5BjMaMNfaPHR49su82jh5Jw4UHSthbyFfLwyLA8hcXTyuVq1SEkI829G5O3kg5dV
iw+AF8Dg2kiGPbPkQeQreXfyecmHBXBN4zP789q5D2FtA3Zb8q9DV30EVbnWMjom3LQinle+PfLl
ybfwny/V41npA9UcfTMxsZnA0xjROiwGEw03dsiYo42f1UzAsN/BRw3m2xTM+1X7C7PB2izoZnDT
Ovlz8wj3gxr5S5+7wyEDigxcHH0sOhRofolVoLHPr4G/7uRNMHOtJuk6k9JxLf2Wd6Uq9K5J5rNp
uo9V9dUX+UXepbyNVzyk06O8hXxOefE7fPjnkyJKdiGfcFBYe/lQPMS5x5uUs3mOa21+OHl3dt/u
uBsD+j5blGdv2vUhBJ4WNnxenLLql1owxHLznOQhGosVpprGkD7/GAl5W4lVpzPpwNd2dyi2MUos
4x4836TY5TYMALNH6XiZB/ikUd+53F6VgcM1s8QGCO01iHXvqGYYeZmY66ARQztWOZboRas5h6Ib
NmdgNXDyYvNeevVuGJhmT/i4NlDl0VJaYmchaOW1nkTwGdPQ42KjP7Fb+Mq6ASGh4zzOMghTcKB2
2QMXSZplcihiiisQNBhrsENWVT0WbORrkEkThMMs3BMT+VJ0+dWfXNQ6SIcFNQ7thpQ0ku5J/pd5
Ql+XUiYmpWA1oiE9rqdNt4ExxQSLi8iyD8O7Crt4EznfiofxB3Pce+NXHZMaWtRqROd7omKzDFr9
RuW8GlP8YcC7WMKNWKZsGAi+YFB4G63mJQmohyaLJrutM20yRq4ZZsc2Tt07Q27tR3nBqmKZzyno
UtoltacbqNe53e1Ci+csiZyVAgguOylyXkn2K+92xsCkMpnHRBBYFTPaeVURLumxcnjTFB6z8dKQ
dkcGZnEOUgpbW47M1AYFBQa+bzSq9boI2D3qPc8//124BcNaI/1AP7FWyWti6KLRwK0wsmYMkPQI
KI3qr0VTvuellsPpB3rgo2OvDJNQbQYtjUtenNmqL2VKT5th2s0vWoaQIncXckhRBH60g20ENFkO
J6mdd7lD7yAPaXTr6PqA8RrbySdHw8M0GXs0VcZ+3BqQo7GUdke1TM19WamgmWlGjH1kLHs5zLTA
AM8t/HSfFTzNWXlVIBVbqGWP/g8Y8VDTKfXpZWtyDN3DDV2nxUvgU6TOB7rrhGj4CQ+tNHja5uDD
5GUnMzod2J2aoV+eEcEK9IOmojzk4Z6T/9tb8cYSJ3tEuj8qfKpt5y77hLpRcd0dob792aFaYqyC
8cE5eIXyBv/5O3LRpkdevJkfWgzoL+xEidaDnuNCNoN8DzwW/Rc8P66p7MkAlf2wFZT7SgcdIycr
MjcpBwOcH09RD9LOPWYRx0Wv2m/p4EKQ7WmctqmkH1K3TNGjT4zRNhr5Sye2lpZKRYUi7GpIZUbP
Gh1HYCYUbVYybHNLXLOcVnPY4+rTR/9gmHq66rt92vLZRu+EFrhgcrwXe6imDZjNfNsP31ScxXqM
R32LpoGYiYnwQf2XqjGcCHvoZhbTlXGYkk3b5xcjLL6Zd4cLlDfeOjRLHGvi0tYhcYfx3U3PkDl5
jLQysbnQdZbngt9ybCvZ8IrWhfA3LAwMH+wFZgDKMrU5eeD7yG1ZDyHqLZIcJTwElcU8TpUDxVkl
lRU8H4q8ZT1FN7s3zhr1vpMiEWl6yqOG0BUkZMTEchnyQpWAcEoj0+5lbiCFXhodWtySclw0Dw1A
jUheeXZLKJgItWRiIL8jl+RiTdazRDsz7GFwwwnclvpD0xqAiNjA5cpWZeSYdKCobNBr+BfU2Gbm
07fJxneYCBRQjJoCZ95lULFnV263miZ0cblBVSYfBECuzB18J0rnVqfWSxKiA5IqLy4dVI8My6Ym
pzvECZzZHGaEJG78TP0t52ezMGfqWId50KNloJugV3wORjCzfDwOdMqVG53Ye9BFkvvcAVwLklb3
KOLkpmvZxSg5FnIv/JC820XNUFtvYwdmqcP5PEBxaNWV5XPBbyavJceQHag6vIdB/RHKNpDVoeSJ
wCAsXKmRQYRy1SZ6RDmvsBpKIq9CAwxfCD3fDhBWekH0g0CMtJZYw+pHi0wJbE6EFk2EDSynb9Ns
gZPJO2WKuykt/WQm3TMhHRGtQw4Qu+NFRPJDMn3JssuqdSEKsugL4wWbH5SelnDioh2wEqP0KGIr
3eN3INHOusW2/l229ZcaS6r2RA0AnBQqPh+BZ7K/CABSOn/GjCILD6GPPTtsAbKj6WmWQVIFi86V
Oi05Zmordg9m624cZlIEVN2roH5LBm8bW7xzlcNM22nueexe/4in+vozL+9K/0QCQW62xySVulg5
8sOCcJ507aBKWWctlZ5J6KyaCLxSWHYIamqQJH6Q3+TEzpZD9oHhzXocIzCgMT8p32q9f0k0j2YN
+40OmDfkJnaVUWk/cdw855WyUBWTwlXOzlpUImXh/QIN9asfWICKmNmn8EIWYWBYK9JH/4shw5CG
i3+3lWg4t9mYkMLmGujO/13QXOmcaGhgm51foqEY23koyuQXxzLWBYzRE+LQXVbTRjSBYsfg+mbt
QtzyJuUKU3cpj1IbFr6BC7vUKomIo6GoiosilYxOQFnke85+/s7y4enlaOB4T8QhDOytHjb2eTTY
4eCDj9OW/VvHONKTAzxBYhob0OcJ99Z/EURb/ykn//OyCZ7TeO3e35woyLiKDJMFvAOdlBUWjmHS
zp6DeFTh0oxz7JyU92IELadrZGgIVzOwUUnNBb6/FfBgqQqgXCnQ35EoJkO2Y5a4JL5ThHyKWhZg
k/flCuhxnbtpsZMs5qsoDbZlgqCgw5yz18PspSMyweMOkRpEd1k2hfI4TaQUeTD4PP5o7aXAIc9p
BflivFBlffQVK7Zc4TJbZ0sEDtpVRbRLwmP5W0TTI55t87+8acZ/2ncgykOjN2zX8hju/u1Ncx2w
Qh2BZzslMhDAlf51YkbpyJJonuUO1UujMxabxZSzPIKpy74wacfJSwsblpODpY41SHntcuUhEPpm
FsfMsqYJbOTSAanJNi49Jg3Uxc7mEArV8Ik26ccfNZtpvHY6c9yJLZIUNwR9tCOK5KnpBi6q4b4q
gL/QlJZn4P9vQXD+85iBP4ZqV758DAZ/92ARG5boXhTUWHhrfRMR0+UTqAs3CZwB6SQIM6AnSDG9
SsQFYuboOIv0FIOPMsqkCFyqyf3Rf7TK6WQIZ83it5tslrqs29clEsu5YBjE+DSgNCjkRSUws9uI
3ZC2s3fNSbtdOhrtFjQQrD/K0c96ZkTe9Ec6ZMUglQTbCvCBkFzwiPdOARGMbN0gHlB4pMPOgZcC
zm/WIcW9KUC0lHvbhZVjy2ubCSB+axHkXkghFqADQDLAo1qD9lHEFnzrVag/k5vqoz0KxtcEaQI5
OzZ+AK6ujKtggFiJQE/OJ67H3godNw0wcy9QYq3+/09EV53/XMAcQ8e0YmDVMmxH/Zt1zyI6BwZN
X+3iImOFpFjdYmUeVrqJZifvH+zJJnOowT0M0fpg20JfVV1455pctgib9SZ4HaWmrpQ6q1zkx9DL
zq4V2Eul4I+UKH+vyDclIJ6iZF6Uam1v2u0CMEa8BkbyqfbTjxMFN7Rnm76OrrqX3t2EhSNTXuiz
cEGtdGYoqMqSiviUunDOsdnepqws1yQm8XnYH0LqOE2f3pDShSRejek6c5RXAHnTIivb/tFzhnUz
AcsXjbohHXvlVrl1zLUenBxy1yQxsh2QTEB7ZnvCAX7wva7iJ7m293t9hePssaZXtzOGFPgEBYJP
EaOiJkc7uyrx8Vupmq1Z2jBvFDepwXeETbOTBU8qw2Y5m9GgQLeMH7niE3mHJ5Uiza7Se+oFmwaU
zcIyqQJnJdX8e51CzqiUJ7UL7pIYI8Mic73+mQvKICsvtsIEs4IDAbKIM0MKtyrHuk5+dZL74qCM
fjlxRYIApJkwu8mtKbtogwxhekNh2vzqPeuXr5arxGqR9HY+1hGv2tKGPImJissDyM7WGGDcVHxI
YRAVP+S9kDLNSu5mNzyJLINNFpImF6Ohh5ZD69P7IZTpLajS3axUbcLPImi/FF3eV8gewjOXTi7R
2hlc1YKI3Q4uFr9iYqe2BYEA7EQjQeKi7VwTBQWvVHXJirNOa9hicm+JqPzkpuHeDSxyaf7o21q5
78g7Tjo1A7jDMH4XoSF1aSI4Ia0OKaAzQ8ZOiUr3EDozCUPZtGH2hPbeLK8tOJpJ1DAY5VaYSnaN
e1fd1K3x5JI27MtVyJl4cLURb5HQf80neFiVISig4SmMOxQAsD6Zd+gXcuL9Q1Gxx69pPARM9IC6
vbtBf8FSymLDvgeoery12JO7SkUpl1H+aR7bIs1RnwdRPJdRcRmlb6JhlNywPYb5i6bIT/tVZPpX
heY5casATQygmvO2u1FonHQarYCJ8l6T8sdC4Q/jYR9GPTzzTzr9ijIftmEIJh1Uk87MKDXcY2mj
8I8bIzpWvMnmRHhzkOe/etChwsXIlvQMrpmMv7ZJoR1b5GmWAskE/ssl1vv9OLr9rtAhH7pOZi/6
qSPKTHVoWbTJMzhorieqZ5EiE14s9pZ7BSrUqvRVBoBuf+rH6ctKRv0lmeglJ91JCfGCTZhYGufV
DUETsQFXMQbQcYrQe6oALypAy7S3chqyTWRu8rDWl71udGt26C5cVgDpbbq1G8Vi/N9mq8IbZJe0
YadqMrhrpLAHkWYOUd5az+qkBlvPGEG8JHhykMQSVGUHIyHfPFHywzRF9qoaVGMxKNNZp2u+DYlB
C/Go7oE76YfJm85hbiaEoOoXsGjwvM2S/BSoLZM5qQi6fpWjIKDHEpAILEJZdX5qKfQYCsg1ByRp
xsFxCH2Zv2JsqCVgnRRdfZo0W98gX9uVqqGvQtu42l4xHbzmrReRTX8JKUoPSAtGtfwSmnDaNtG2
CJMBvaJQjrpTHZE8DDvhT8oxcmLnUE33+Zta/mT+CkcdQ1Bs2rx7Y7zmOk6GjuGeJ8TrO9N0vCNw
kxjUqfEeCS8BoUFQpjFlK/JGLUZTo3oM6uLcsv/ZFf30EDhOvEtjwj0jYvP4R2THVMmVZdFF5ZI2
onUMO4L34ERu52c5PwvDqXkZRn0vfDQsfpFXiB+I+utdeEc+29Bl0RvWNnO7rR6MIUxiEGuNSE6p
H3tLaDtoNolYyVW12ZUpfXqN4eHa0NDx1igEj272Jgh2N3Qr2CdOZR9LWYT4WoGebqgBv7TRkxk0
za633K2j0VJJqDsZtAxvHr7/KRpXg67/GH2crGMiSI6maKrjEGrfAnH6Jhuw6IflIBHZWQDoelwn
Q6ftHTNnmEOX8NjrprOMA8aGrMUvPgSFJOqwZPsqchYf0xExj23OHtIwYnhKTxYhhHnN6RJ62kWH
YuTSMUE/qNTxbngJ8kk7uBFZe9p3OwU5jSFf2yJy6ra1lh6CdmxATABSxFgG9siS0KXWNxbdxBBl
GY/kBKFwIoDNj0Em+WiPcS7QI5SBsmwLE0wmB5eVmgtP7Kzm+wiQ8u56bBlL3QFdnEbhQ4RCnGKF
FiibMRI3KM3yWjvMCuCkxolSFA3KLAVuA6lF2FvD3WzhKuArL6qkuwc2eh0EawRuylJNejOQV/+k
of1qZtPrXF1k3VismJNte51xXtDUv7oAtaPLuA8ld3pzR5YpEqNWqvQzWAWN9ths6PKsZ2l0OgzR
FhQ+E9pi01fJ1xgEx1meneupvYQDwB6MJn4BbYL5nPKAPmozP8tZMC1bRBMQjgEqkV0etFB70EyI
JgxVllMrCT31da6TqpHLRx9k2zBGbpX64P8Aps/VvEbDewk37klePmcNOeYXVP0Vaz+vgjzP+Hny
6f5mdXLrpTQYRDmGlp4kP5HdpB5Wqs9tAwU6xiZGicOqxhIQYYL0i4lYHbrmfTCuuOpTStvcU9kj
zSnSU03KNZ0OrDgJc7hSEAmUHmL6iou25XEapM+EBOULpSWOSz7ybJKZglJd3GZtfxeyc3eijZPS
I8iSfqu1/RV0dbcnki0B1xieq7QvNmq9mT1bs0B4qLARVCp70Q6d/doROMsQUt6NMkBTUtPnzAz2
t2KYXHJ04aoDLz7EhfSgevpuUMRDpZK1aU3MKvULu1u8IXZ/tVDuZml0n0TKucoIqlWuiQRv2zbe
gWq8dS4KlUYVa30UF+GYu3y0MZpYu3kD7Ui1cVs75CUUj31WG5uuRsXVONU+nbtp0g/oKfvKry7E
JVCJBiOWCJvuKpnQXrmaUuMllQ3NUrprlJh+jCq8Yx+2FC3GydLRTbHTB/z3If8f9fQqRycn5oDp
d6yKZCN8umj6cDB8I2Egg4sq8H93YU9dLI+IKTToRVJGLmK9fKCI7hdzs2Xw2Z84XfrueM02jqpf
WNP2AfMVfMWQa9UYNEzMk673WYtcxRyonvKAusjGMGC004RFN7vVirKpU+V9foDA8hH0sD4Y+dAs
Yqu+StOOyfrAaiveZe059w98MqkbYQGfoj6vRfWSMLrGJEPtS64zqFu29bCDTlGllEu3d57T0XgQ
SnOOHFTQfoXSua68qxpEiGqZ39oeb50HDXkdxQ8WAAkE8vQlW+vaW2kIlPCdzAjCwxzejqbn4wFv
S87VyA01us9LyLE/NLfQ8/fSBJYRvNbY9m/SiIp1Z0ce6ZyYgCJpRfJV0FCKyZxu3iIq3IXnhGe3
C36U4FzgOadb/aoa/r1UpgTdJJw17DurwQGJhgXz0uc8V3+EFuaGTkOKXvGYMm9l9cHqAqI3UoIv
gsyw81KlcsFeQ4K5Tb24QQfzPtQsu2vkmTL7CO/Abp9sN9t1Tfmb6DyAmDRAMjq/+HrVfTJWPx2d
U6JacUxT/5ZOG69ibwJUpHgoh3J2H9lU+IepKveZoSMXs02VjcauVzh1PN+0VrCtV2FnYG5shbm1
wD/jYonvc0fERekQKH69dGgErqDnruYfK+G48DvtxU3cTxcWKz2otayXQmI91Y6sB7RWvAPS7VcE
NyIccEi25DyR2JrIDfuftSzgg+6L+OYNySfs5d95aAu60SVO6pZoL8fPN4O2GQEMk9Dkoy+s8U2M
TEMNILiNsS2Llg2O9NzVCpLGTjgbaVqR+3G5JbFGttfUZDwIcbEC/cxYjGwVpL8+Nj6jZMQwKB0e
8/6oDLlqB//D3nkut61sbfqK8A1ymJr6qkbMYhAVLfkPyrZk5Jxx9fN00+fQ1t5zds3/qbJRQKMB
UiTRvXqtN4SIsRToeTu99ySJU5KBoYkfFU4bzzlazzl0apmAk3lrXcw/aMIiKTDAvkFQAVwpEvsD
gV8m8szmgEOowYOakIjcdqMGzR43K1kAkPwcFZ4jwvSk/J0eKK1YdaBKs4ia9aDuatsi7iWy7zXF
hPt8b3sn5Ps2aMXkNxrYk13UaICxbJcqTpTe4j6aM7U8d6bNl2HtYzPAHE+3FkaDTElsC806gP+Q
dJVTP9sPbYmSmCVYZUrbk/U2fkxilE1Ygw4tQqoK7kdMKsyYiV3yEOVbc1yXodCqj2xnZRpLveVb
lIxYNZqYiXLkuzEZTrVmoeUs9LOB1Z58C2bMiIv03psZYgAuHm5lNO+aMWd2ZUSKMxaLFc6efFCM
cQ3BQTIg4ehPZ23SAGDAuuhmFMuNUnXQ4YJIBFnjVhJEh2BrWh1Lo3YJ1VPJ72SBUy5ydfx+SsM5
dApieB7Z9zor3oxWQfBpPjUDD6pk3foO9UqrGru18b3zxidPwZa6NSGoSU2cWB3gLdrvBTSIdZs5
B2ykqJI7JPLLSTV2hf8dWT1yD6oO09ffSpmOqVOmo26+oLSNJxTeTmuZ8bECE85f4+YHctO3Dl6q
INGTn/U0/MTaBPynk/DQFUhYpuc4AiXkEjUVgmIoOcuSeRLO1Y4R7ckzqzdZcpsm5jq3nd5mTzvE
6nzfZ/g0AYUX7n6JQCnky8qL3yTjDaYo82rYfXf8+W4Etz0UzlNbjS8mim9OYj8Nfn+sC2vjivVr
R6oC1BicLaHr4AdKscoEy0uUm+0KsixvXq4nFRW9hkFB2i0sElI+UQHgHLeJhvlOznxxWZ+bjuox
1cy1YCDKpysxprVZNXs314EuJc9mwJ9SxNXO68DQ4audivCuahme5SOXiYqMLGqIQlHXf3dsDY1d
wLubdHpJhX1zy4/LiM+Rpb7nHc8lZrnr3mbkxN/2ayAyx64D1lX1gH2IKdlNgu9KXABV5lO+lKQ1
ZDqBRNmCE9XNysFXrEdZ6ZXfIVALavUxSeeaYn6Np1XnUJtonCcKTcwsIkYqVEamzoUuB/56N44Z
ctvk7BVV+ejN/rX1h3vSYRQckiBehtvI5vFAoNqSvwalxsxDPhcyh4DQF1lw2PoiP7mZVOdBxMyA
NpOlrFzIAlZrfUNu/lFyiTyozTcKoEZrjpvl6AYTicT5JRwVIA1+uM6Jh8k98l5NkoY3aWotKDVy
+4QUFN4F4JRCH/YAHw6JRGQMRDpjnA+B+EGWHWtnEUt3BnoKrEF3Sp2f0d3mGWHg1VIG34aYKQoU
EA+gvQmExq0hZjy8sYnk2vQs4jGjGJHhjVeCL4g2hMh9iUhLI/SUn3Icml8G4k53JOEjqYraszPb
Me9SpS7ZKMxiyU1AtINQ6H4yg5+i1heF4FPm6lT28UbeC3u5eT1jGgF8s3pi4f8zV6BEo/936/LN
Y5ICsTgT4zijPmk7nAiQQxM5oBHUicw3j1jljA01CVF1AX9mL1SiPSq45TqGe1gNLQ7dTMRAzah5
uXwtWX2G3vzasLidK+8Z6gOFC3IZIOr1Y5KGr/IZqjRtWDsYH/maU6yCYlq5LQwToVEjKHH2iGF3
imm6JNK6goAv2LyO8p6SpIDF5G3glhBmiCfT7dOvJI7UmXWwHCk6CtraNK4SAqUx1sWH8SJLHHOG
KEFpP07hc/dh4Up1M5rMPb5zgpfzFf9g5k1SF+gzUF7KER508q9RNpwjb4JuGWiy/o1lamWAPZb8
ScVlUtVLZk6cTHECYQmXOUm+LscNCrxZYbJuED/WKSK2b0V2SoQt1Mii5dS0a8kqFPFcJKQQjAz6
q2AgStiIZWTr1IxJGVcUtYFPwdZUtoZT4M1loLsfCUnmmF+teLAo+9xao3mvB9TLVGUa1jjzLYfS
3BpB8VMCBoDYUzPN2+VgIDL2ta6xAxILtQjZ6kUT2F/hwmzFR8ZI96p601osZyLBrcW45RziL7cQ
xW8x6sW4wYH2R2i7CoybYUzfRQ5y6IghJYOb+QMHREbysuB37SZQg1W4PiJOxxVZ8kRn39oNNqq1
8k8I+5G0d47jAO6/4MIfZQVD/jZH13+SuhZIFGNgSJntpg22mGN+TUq1E4rxX3FhoSjOcxUV5NPd
YH4Y0RO8qVAv4jzaAixDSh2+atAoNmBgOC0mbHOWEBVWItXDlCIBJ9atTcfX4pXwYzsLTXeIxPws
ZLACE+qc5y482vCn+ETFq4VGzYpMMDoaXb3kpDMT4zpySzeWhasfGeTZylGdFGl+lYWptszr7L1L
o6OInOaEEI3Ydp3GEazinN8OZZUXVSMNg78tuJJhuNHnL1UHAdch0WGLQALlVw39jnkvxwx8TRAi
iQE0JfAnMfgz9n49rkmLoxLostCjmH6hxRPZjJ3D0tkll4uP2aK2SZMWOIJgJI2vBi1lFWT4EUlP
Z8o7guGAxdaHSsFDQcZkofcMJNlPoKMkd31n12ke+RRWYKYg3Fptj3+V8FJF2gs0Rv/DjuON+LnL
MTGJI16ui9eyHmKrsP5Th5ISIZgMM9XQBcpv/XCLDiH17BCbYbhw3dy/paYppFrtpciBS8kCN7LW
rKNOUqpAE6T4cCLLW1iQpTJiSPn8hIYDgYM0L+qWmbGq5+AgYi/ToR5aBvMJWycfm8kaFJ/zPFVN
CYz7WSYTZB5DaaYAJJD+KMUx6nQSdpoNaE/4QH3CMOp6IWtow7kNU2wncGSZZiYbW3eDdfM0m0zd
SQIzCwdy6Bo/JxMBpESBelpZ1mNIBfwmV+bt2PIbyHMmdtXrkXNNtp2Qecmc4ojMLRok9vTNHT4k
S92vEuAlHp95R67GZZFqldEhhKnruj1TwQyvyxuEfyLAgJYVEWl41OZ7BvgC4dUxZBwy/IrpGuF1
zDdCraOOli9F9V11yD72YqobyheMDFYis5IV5GO0covZBCQ7QH+Ah3/KBXQ7N48GhpX9gGOKzveT
JGm0kUpoPuUShartgDfzOIwhy3PAtwMLDMdOPhL86ZFkJQQU7hyOgPqKRD3osrcpyr7pIUME1bl+
McwqYx2QLd0BnKFA0omqlVkC5BpSex/56gSkzrzPBOIjHfpTVeMgP+nRyXTBYNUzOLhMgKcQmlVz
i6eS5OyqZ2rBmdW8SWeybxVZ0qXq4TkiIBet7bLytIKDTZCywFAYnNL84RDYgs2B9ZI7yMpfqq5z
9ppVsDGsGhWg2uF+Y2wteUIBdiX2SoKH8Jpk1A9YnjY+T7+Zpq+jZUgUQ6P13+K2QdWct+zUXw2d
gqwFJHchZnJRE5PKO5FNAaSyuKliYgOKZZBMoPBVV0QlX6S4SpRUR6XoH8W8WYFBJ3Hf7VGogkYu
lvAx1SFH4zFvgvRH0WFDwRAqx7M8/hrZLAqMEiyl+SX1oo0fkR+w+7G6Qbn26FB7XbPM/6qE1krL
yvuw+ujd7ltZUVd3Y76zVCdki0DVLUYHAqaRHBpTgJMYaKRUCMF4eYOaH/nXr2J1lwfe1o0wdQOo
Y+TCyzJAGBxV01DIAzTka8Avr83S2yt4ZGda8l2KcmQKI1wmUtNwCG5qAfoIfPfJa4nAfIMIzGU4
F9kvhJJ/SkzHMIe3gxu9gjgkuTfeyDRnSalnAZ9w4/VOtJXCUBLpNeDkEDAPSOCAKP4lNiBaN0hw
wSDR6fidf2NWyYcUFrJsZhSvMLC1Nr50sfkRN+mzEDAS06ZaIG2LZPG7WzRHQJTvslwH2m8zNeWX
2SUOQnWnRNtF6DYARhOYob4FbdlQ2Q3Fw4ef4RMUzZ0sAGsOFTsSNEAsPSzdxjsfuN8KUgZDbQDm
vfUfxfJpHAnvCwSZKEmSzOsdoWBFdJgJiF9nZkc78fTFnCsfMjms24JOPCIui9QLFRKArBbfu9aA
hMeSVBi08svvkfxUqc9BKurWPeC3hfyRUhjtF1ZvL7JGw6Emth+6EPSs+PT5cYProQCZteWBNOFB
YJVgL2xl7CfXboVyijJ/NbvUNHE4t+CMOPC/aoCPALMNBJqA6Eab0Uw2bWx/0XSGZNCm30MBqQ21
euU1OiVS4hCUfR9c1rR4V5RfWs2tlpR3Fp7dnsCaAYQXUmJilTYKSST4fuaNGb2JnG+fpUgHKCQ/
RXq9aJ4aE8y1XN7gsQ4bTZRRu05/t0wkVTvrPbVGGIVCTkKsbER2FHfBn3mDHoMxOtASWbKlnHYE
fVZAQUygIXHvYpWpHsNiBipgsD4zreoWtU6G0dz5Jh6IOAOahn3TjYiiJQAuaYi0nDl6q+7imgVF
Jv7QUEQALVYGW7vOctSOXVRCtOZe6nclM9N15K7BzbusAHW0+yi3rmyg4U2B56Ld+8o6nyBO65Ss
FmUHcVO3n0R2fC6c91ypvwlFK7FmpPDxDKdlizD2WWiKFJF1mEl6kEQmZhxNqqfeI7Klr7AI4WEy
kjPcMa6cs1l9ktqHqXj7nnIYVUVdVQkc4kao0aEkkm18A5husyeJ+U1mWbSRkSNsZhai9XNBnh/i
aQQMMMJ2io9wmpOSt9w/uALMUxS+QQEFEAxLLfyjXlJVVtUlhFIsPOWTOwt1PbEGk7knchS3BtEL
Lhg/sFcl7cXf5JbzMSuxuSgp1832j2yooMkA0VWzn5PQPHLMdz0a78XXY1h2ssbiYWRZTDHA5nfI
t6GQZKJmU+GN3vGdmtUDFD4mdMp44rROiDbC0ripRGQlPmYZEYt0ulxfjw4PvVQrEr0n1OFAixMy
yxVgi7wCzONkP4mBQszgcI6SFuW9bowBSZQxomwYF8HgZShUVlbGephVw1d4yW9Ww8Cr1DYBNzo1
fBKzCLVdkb5H6/LOHuGrCZTn3IG4riv3Qc4kPSgf5I5UQnnq+3FJJMJP9A2V5HU2Z7emj/0jf0SP
+WrevYmxRs79lj+fDIBHK3CiJnbISLF1wHFu9CD66aODgUB3tNdKtA2jvHxti8fJsJ6kgpQIem1j
/prm3h4GnpAfNKKbOQi+tCe1Cd9KxXgv7811YhbWsi75QkVUIScbxYUNOk1rIJGuL0JVkb3QTw1i
CTdm3+/ifNhBk7oDov/SDFi0wK5/yoeHMKOSDCXiqdJ1g0IisuYENpRBUXPKTcTs/ZuosZ6Luhou
2TgNTXyid5iNemBcUJD/X9H4HxSNNdVEwPZ//Pf/+jH+z+CjWH4WNP7f6bcm+fa7nPHlil9qxpru
/RdiuK7toUGsAocDe3VRM9Yc/b9MU9VQmbV0Twcq+G81Y0f7LxRo6Y7KumWg5Aigq2EaDBE555Sl
epw1DH6dqOz+v6gZE3T+gW0V70fTNcsE4Oryh4La+xPb6jr9hMuQan7MTfuzHqfggERkdOq7NF1i
8TF/i/DtAUAcv2NcDSMj1Iz7Om4w+UL+ZQOCFUjrMN4HYT+vug47MrSbi0dQfs09ISIadSnlb7EJ
upaJKM0s+D0Th1VpHjvLPTuU3+Fp45R60yRqf3vpTGriFn00BgMEyGDSpeXaiPrgSFTmN/BJrhsH
MYsjfB+KnFMEbLQZEHi7npZ7so/c63uHrCDVInET2Zzr/kvtZIinB5RUmrDSXlNHO4HZ6T40oBWT
1kFwrMd82Y+WfUqDJL1NVCPbBFYbPZp4Vd9UDotLZ86Js9WiPma6j2x765dbxNGfr02yXW6ubXC7
Vw2URnjlXKREdnMYunvFKGwshqpy3OO5Ne6bJBj38pBfWgrPJvtLO3EJ9YuiJBqUveXmclyMCefk
jSJ32FHA7bboaIs04+WqPB93+J6z5KqbHn5b09yjPYm4DpIfkDEg9Sp9Z6HnkvTZHuMSqKufd/0I
jJiJqtvOWxgIYtS5OxztPBuPcm8eigRJxqaJ9+KsPNFWRQDLo3WhHEDBQOu9eosojON40Ae3phe4
ryXScZlXvnl+GWzGAtVQrxtPIeoYNwNSDG+4NsE0rWEUunFnvmh6sXCGsnobdcRWHKMGgiO64Zd4
XxSm8eDE9vDb5Vg/oDdiBOGG9SYCAUC1wUG41fly6EeJebIFbSjDNwPNFlXRWWbf2bbu84CgzcR6
Q1lW1CfvHA2hTEtsPBuFik4z99f2LiQR4OjBvWySG6q03p0JLwjU4fDrHqEXUMUPxmzd5DFILrHp
VavHnr1PUX/j9/XphOxybWuiTHC7m2JVAv7ZN4YZboiNv8ijbjZbqILixOfjUEk51aWts09TtJjz
jhLRtSdpHx34W6//ulKeidpp5VcBEkJt1D7IjZrizIvVyAnaTvvQlVq7r/MI9KAXv/dac5pAdH0z
UKm6SUsPRGmTGXAdHP1OL7Hetkct2/vxQCExCkZ8cLxuH6ilMjyHhBeIVOuZcgob9P+UatK2I5qA
58smzUlXpdrtb03ipOJWLDbgFmHI8q++EcZ053d9HMNf14ozWdzgoJqDBI91aLJViwdyrHkodab8
ZWJj6nzPHd64yJf8qw01FGGEYxwzePwPNX59B9VVLhf5URzsHCSXkAHVzYOHC+oBwyB5EMGWQrZH
tF92Cb7NA4k7dxXUCILKM4M4HetK2JPu90fkUTXcEhs1PLlTgFZgZR7jjnEPa77w1Ip2K9Bo9100
AvJJ8MBlv272f53PGvXdwJJr6sN2o7Sm+tCQFnqA1if2L5tBLzdBAz2wqhLt0jY7jI6JXx8K0URE
mR+ACb9eLwLLwdL/z5v6lxsUQX9XBYiaBCrJfTdtUevUu6MPPvR8aUq6Zh0PJEzkIdVH6hEsBa59
r+3WlKMcqSisn3imb7MZMgQYP/84QAVdhKOVkXyjKp7O39UWTWgF0/OjO6V0sH7NCv/cwYqxQbaC
fxDE19TPk6yHj4cOK4D/limYAX9OskVDraslUfNhIxezbfnED6NRawfdQpMEsI1lb6qsfVZ0DWnO
jJrpigVdsSnFZ965ynIadTTJO74orbcKaoggw2pxUrahiUPuZszD23mIrKOWxbvMrBNEaOL4ezpb
cDLVelPOwbdE5xea9hW+GFO+lkdyI0h1wCefLgfk5dRwjs5tOChPFnWkG5wQuoM8WWbBAOWvrnfy
UK0oP9ugMpzYze+oRym3xjwpqzJV4y8z67EgzOJ3TY0wzu2058KODArdibOeNPeAD6i9KIdYPUcx
ngTILUW3ftNrR8Bg5cr21fwZkiQIy2ZMNlMadUugeMmtPpBVCvvefFA6NvhE9KBKHH+H6aY47NMT
apkHeSS7uaTKl2nJS0+NYz5cupH/RdMg1I3sXLiNuRntWNl4gJ+eKazf2aiMfKe8rwHN8ebzXNXz
vvMCf+kC/fvu43WFKo2WNQ4ooZLwp03s029B5PmvVg66/iePxOSn4HgaFArLtWzsYLRPPxrwS2NW
NHXwPjiAedO+Th76QJvvjWCVkN1JFohAjVTlqrPtTtl68puWxdCYPallhsmKAIwPlAL3BjjBhTKb
/p7xRNkTi1LOAuqxrDBV319PyD3ZJvvJw09t12s/nfi7ztc2IkwcEEcHy2U9X+F3Zh1LM1F2QC5x
0yZjec6Uyl2EpmK+onjw6BmD+bMeqKg1RvAD10uthmxnWIhNgp61JHq2Vt2MyizHISFCJuqZ/9qV
rTY2FPCmosOlu+go2yEbwwSIOpQrYzveVjowqtLPyjsPDXK0Jw3v1S3au0kr/I9IQfid1Osu82wq
zN6gnlK9m1dD3DcoGGUcthkeA3J3TMl9sE69lf1k0+TbFNOzmGkucTKmBuv7WCWAlgyetbnIwhV0
cGPlx2pyT3E0uVfLVqWNqKA2iwTBIyW5d0nybJIImRHZJvvhcqRsAceyBheXyc3gVsptF0+v1yZz
7DNyocbO4CMHXT1g1YBP10DB2nhO6nKRjba9lxvTqAZcMqk35CJCuJ6Qe7KtiTpEO/7udFcnmPPg
owdw8183lHutHjRIEDTGtzkd6oPtBR9mOlKUJTny4uCEHRhBBOMyGCgqkLaPLeWhVMGXlZ4BnbEN
te82uD7gszqKTJm1Dvsg3Q3UXR6ZXH7IDnqSfpSW1Tx6VlTtzMlUyfwaype6czcmFOTvnh/AsNC9
4c5O3PLA7DMv5Yl0E+RYa8w6OmymYVNnmINjgmvacbJ13FKtUN8NjR6cCI3Dx8pvheqGeqwQfH7E
4tjbxk4fLuRJuemV+gy4RT3Ko2uPCvde7De56t/3kD30PPcv92jjwKQujCVs5VczxmnC0fSyKx1O
FcOl9bfd8Txjd79xOiNE/LtTXvw+nJcs46ytEbrKi2oYaBBTaTrKs3Y9LhXHVR7DJFcehqwDMEav
Psda4J+GrT/Xkw7YdJaTFBjwGvVs1rV/TnU+aPRISdL8AxYYBn56L9JUfvO9hHMn5CfRNTlpEcbF
pGn7A3hH/Zl0s3nbxsohTF3wjJExqrD6UyhqYsZzk9S4baYQmFSfF946bodpPTvoCmAxN/yDgY5Y
jf9G9USJm2W1ZZqebWkwPfkr/nz76PVV3myP/rsyxMfKy4uXcULNEK3c18You10+BEA6DMN8jVVW
rH1fsaBgwfxUFRk+w6X5argGBi0F8nry0CeXDkGoPiOhiJOqFTxeri5zZ41cY7iR964wf28wAcSE
Lx++RiMgbqg/zV6thTef3L0ct06zl3uJVZUZsttTs2+LDs3xKe9JN5LGvwtJjjcWpei4s3gTZrdL
XAujjrFP3H2UOs5lE6NvVN/I4yEmCw2pAMmIDKyenP3IoK2itkUTS0MwHsLTCMWoBBHqlu+yQ83T
jVyP4sJvRu7KL2p0Y0eveUuxhTEjL/nWNGGyBhiPTsXc6s+zp+Jn25QGaEP790P0mdF9MZTHDDPZ
Y6xF4VHuyU2IsTNweLcDJvjHCawOstv//Ou1hXnTlekrv37WvIbKzGM4NszqP79+DcEy1Rtj+71v
MJM7YYpIEdaucRFX7xq8wtAWa9kg2rkMIz2EscahPJEqLZbq9nTpFjSDvwuDFKF1IKGepu5Icba6
e4/cqn+f1CHqJV320heuf2/Og38/aWWysQJPW/Rp4aB+RXZxkWBwu5FXyI4i18j4au3lFbIdQWZx
V9mAEpcr7yqP5BXyrpmGp+L1LuFUI2xh4cwk+0X411ZYXBtGZd3CB0jMxWVXHMs9uRnc0LodbOL/
G7nboX+l1oa17RIAI//5WwAQ/5evgcQX9pKGST7DIH3259egRznS7JGlv6clNoMRteM7tLIePES1
yYAHyZ3c9JTN7+IIzmFRuuVatsm+cq9ucQ4asClefDoxgvvZ9eH0+ql9GuvkVA6Pn5oT8ep6EKOQ
N4XUbjmSPeQGCKuBALChXF79esIxeurdXatcXv16okGnbau3GY/Ov/8QuZfjvXHEGPu3C64vpmjI
P+aaspddZXtktlTB3TrdoOzbE/qHbNrEo/4ujz/vyg6+rdHh8+5vl4WI92qLv9xM3LylDra0S8Vb
drWwRVRT9yj3nGyhm914RJL1MRqDRyOo3UNVNFR7hq5YW2E79UKoyj3IM0CZ3YM8nMhPrduBwl+C
+RIFmHB4bnQNH9smeCADNZ4c4XzoKLP6lmYe2NQ+0Q5z4OZPZarvZTuL6Xg9tG65RXdPe9NtVNL6
+tUmS7UrtVpZyl5/c1d0T+d/YtpKcvOf4wdGyrrq2gBZSOjKheBv5nBxUWhgUfTsnaQH37DtU7yg
Iucek6FeA28FDCuOihiswBK5IMQVp6ClPkfjb2cQDh39tLo0tZMaqUvQxR4hKPj8a+dxDrxLn6ZM
ADfF/k0b+t1GHRi39KTDoXhsT9o8uPcgqol/HAe90ty7l015mze3+KrH8CRd914Xm3LGzCiL8XWQ
bbJfgqjOgvpft5FtQxrsM+bj3ZVcK/euG0m4tUMwzQzRwNwECdfRUVG57P7ddb+dxuh92ioei9nI
Ny/k3U+3vh7+3a2qhilxspfyXXzq6sHduU35jPazOioHRHsVKoXsRVHz0ieWsvnUjljIrx6yr1ET
AXuFKUIT8sjX6z/1G0DDLurBtpafThRF5VPrFnfFL7xburxbaFP/bpR3tEmRbT3yaGFnmXsfPPWe
FFW8nz2od0ndrJWWdnkSrfYIiBAq9pd+1yvIvt37AE0216brZfKeoYltwCPZXfzZeS9CcWl4aXXr
zRCp72S0ly15hm84BkM1tcJq45O5PI9BuqohwkPEcuclwCJWGF3lHMLGgZRg+vabR6JGLvvtFNyM
AijmcdSHZIuoY7vN43A5YOJ7p/s4KILnfVGaJrgr0/YNgkn1EgdJiawpfjnysItw2cqSGsE62RcL
vE0NP3GViM4DRFfnkEVYy4Qghs8QIOrdpNrzprSU6HEoSGmDTnLeVe8thvdHRh0UBgoS84Nbze4O
X+KOvLMhZvRufihN9FPsuFa2ss1ClOs8RUI4igtkE8n+DhJq1S2DIJ4f5Ak/MO69sgiPskc/FvyB
pLhWKMAPaP/HZIkxWauXlxFvxFnhxvHJAk1axVKekVJu5NnryHg9gQrG2tLJS1+bBnmT64B6faVr
m+yt/fv2/lbbyXk7oPJ8O7Qe0p5yXr8ci8l90ixqGpp/vDZdp38kiv8SDch+1+Dg0+2u1/IRpL9e
zdSG8B+CBeNPvQlCNksoTWgYMmqqQ+z+KWJXtEBxitQxfgSGsrfxU0PLMkp6wKBuiceHOPaiMMSZ
jRr/GLcFaATR6FYurs1zvRLIHQEsMsLzrM72cprIjchL2gRblbrAKZG1c3xX4ZoJBlKfljB34jvZ
Jjd2in1RE6nljTxhibMOggjgB2cfvuJ/Do8MEf38MclYLK5s8U93LSqLn9QcjDoFChgnDQpqwU7H
KeGQlr6+7qr4Y6y9WUUPrCkPl93A+9IiFHbL3KD+gBP0VDBvvWihoYLHsLx94znNkZDeBPpcoPoA
b3DvADm+0Ru7P84Aj5/sDBkPNLdfoavm294x8SVxQu+1NQFU+Y19TosgvQ+84I20/v1//ltFDfTz
36pZnunAd9VUzf6cOdXQjdVHXc2BYwLWQ3/AfvDB8s1JiCa1OFIRPN/A7hEWIxOmkJld3ONNUh7l
2Wyw69tUR1wXdR1q81UcIr08+0jDVj6sJvZKY7jr1ZlElDii4mmjuSh25cZCfh0DaPV2gEJHUcL2
hQtMvW+TVt30MFvvwmgkyCAL8QSHHUF7gcDtahQQwgbOP94ZUXAIbDZkUpW93JNtMxB++Af+5tp0
7Sb7wr0KsP4W1yq1uFcU9adgiqpnwk5rDQw7X89xpby0E7z51PSbW3loGtoXRfGsO3mk6kuYl+0L
SBLj3FXzPRFovP3PXxPqBH/5nvDltSHwqUTzuvY5WenDHBvx7VS+R0Kgv8uVr0ba5/dy41sjwmtp
fOZteqR1okw9RgKfM9n5fWTF+X3dBRle7Bl8zArgRgvo8By50En7aKKq/M0aFP9O3ksTd3XNjlKC
WZ+ur4EQ8H50CTHl/WS7EtXPgZYvEdyf77sy6Pj6fW/f+ZYGIxjof+rbOvbwWQh3sx++DVhAZMCt
0H0bNnlqu9/0wcaB0fKCxyme2zVOuv5eTZx21WNDtzTt4nQtB5lzxVs10EC+tkW1/eB5lnGQJaLJ
y7tjqlV/e1HUtSqWeFzgiAvkPRR37I7iVdoQuuiinJLfX8FSQDtZyGeXVdE+ZFnVHeuoPkWJ2j7I
Jh6KCXsDI1nJQw3OJLS8NBiLZQUI6mD69UcOpPUMjsW7Hw33Ecad/Vqjq7zuRub73O/s1yrsjn3v
xY9jFqZ39YC3VSna+2yMViY+frscaAsMIIyHyNwVe3NK13Y7KMfrJlTtX4d1Oz5DMCTH/hjqwL3J
Y//a6L5p7NPO8hBRDxpzl0Khk22yy9Rmxj5sQm2TqOQK6hg8qP6jdnrjC0Id0zGrVArX4lBRShDk
xmSv7ToyvtSEBDdDnwenX9cUQWU+aEFog5kPq5NrVOYi5c/40SBjBn8bygR0KFvpD33dFY/2RHpD
jfOv1WRNyE0rcL+GdnoG/LDNqLl8Nai+rBQjyXZFF0Wv6LMT3tE/C1HAnePSJKTk0AMwyMVvOUoS
WxK53T+oToHkUT/PhDx1jiXnQEg77qUK9dviA1xlWWddXXx3G9ZwRunadyCZ7DvsVsdFm6nxWrYN
XVlTTFT1bY3pxOHaL0SweO+n/qEajHbvkvy56ZxR2wTgvb/0wbBC/GT+FnsZjhSqGxzMwp9AquW7
QNFrFPZtJqTc3sHBac6yqTUxyUDxTru5tskT1mzzAKf90Uek7lzVMIUh+GlrMKIsBjO0eveUC4a9
FromhWdwJPIwCBAjY06fhv1lV7badqPjdyX6/9ZaltR8YkRR5IlWnL30Fld7ED1uYj+x970JLA3R
tvLRHEOgtYlL5IAY+UNQ28gAzhCBrdiZ1nFThAe58el4mEqUMSlk5Mtrm9xzxdn/a5uBwMret5+u
vWRXamQTji49Jsdlo1KC7JwV5lQocMIywMbC9vWdJZZnvli82WW7btCEOckm2CPFnZLNS+hY7r1s
asDG3VKYwNpV9+Oz7gxM+wJFVzTTW1Wn0C7xLFh3pT29hVG4xw6uesIMz6TsZ1QL2Y0vxsImIYlO
Q+4bD31tPsh20DDDqp6cAJcf7qazpovn7E3IXwNgwh6sSPbQy7FZQxP8qRUbHEdG0D2Pl5YQ8cQg
HVFttmvrLkHTdB9a7V4fu5qvgI1i8t2k4RDfIohSPzaoAd8iTguRR5wN5x50gzqVQKc1awlbG9D8
pNS3yOYgapUnOALOKkx91/a/DxV8v9b0P1C0+kJNu/4CixyulbioChUk4wM7XqdBhMalXicsDeWu
IxCYl41CHR4dI4HIVH1/U8Y1MupTWMGgtUz3dqi9bWC2ibopA0RIXCXbytpO3lNxtMA5bWThR0Vj
awcA5tYFlfOFIEJoIHrp0Q/d+ZEU7ikXqYvAz61V0irj0pzdGELU7JxDs/XQlVV28qgqC+cs91y1
WHhqYZ/cNKIq4Y7rRJ0g88gx14WutW316E2Ou1buI3wmT8hjvD2WIH/1/afxObKMh6EbrZssjkrm
KMDOoVcM9yDTi2VQ69Fz6lHoxUsyfDML+91J1PLHWEy3kGRgLXrDvZJA1uigivNqvX+SG7eyYcP4
9kp1ehgEsk1RLP9U5NprNBsUs+UJpcMXrqz6jZd76sGfZjZuph3koYsjKqwRcYwrXrOtnPJ86Sea
LmflMY+HerlE9uMndpa3Gpv0LqrTYqkh/QVzUO0f5UYj0Af29WAXVKD8uELYyk7qjTwXFGFxLLX+
WR51ft4/VnX8HdkCdaFhBbouXcu/kxuvgq3pAkNZXds65HTvBt/DlbmxD9d2BzkaVq39B6+k3Olq
xZqTsRxth9HS1rJRdlbzPt7VcX5KnKLdAQRJXyfD27ZWRu2LpPK56+LvsjmGVbBJsrZby8OeH/pN
zGB2Z+cXqsH/Yew8lhxHlnT9RDCDFtukSGqROmsDKwmtAhpPPx+C1cU+dc+M3U0YPATYXUkCEe6/
wGCX1Y2LyB1VdEgpmpt+JIjZLMYk6teuFnDQtQvtS6Eg9oBvrXnA6827lHkGpAz/ha948SBErIbB
FewTsAUDKfRx6ODpjYjaDL7S7GWT6LaBSeOfGBGlfBH0FUDyuS+TwwEEvH1i6w04WyfdtlAxVhV8
vIvjQbiohRL9aKCWDM3wnRrvgOJb1OKwWdtUVmFgGUnqvA3ZcJUzI119i/E5frU0ALZK6qc7L1T/
ulfgmgnJ9BJu56ThO6U51VpemkNiVA/ycjChAJVtsFVNV9vb3ffW4S9Te3a3dQK7eq0yrVnaKGtv
Og6Nryo0pFXPG2TNthUcOMpYaxfFuJUc9bKe9z6UBzTXGHVckWxrOzch9BHWGY80Exw5VhKEYafm
hxabo1uYNxwnUtN+CiZo4GbehT9npfnW72s0sXySNa7rfMHCJFhEmps/T3UNoNrXfH4b+NMobhhs
em2BaASKhM6pGstw1XuF/gJ7EvahU45f60bdt8JQviS6uaUkFrzYdeheJmNccd6eDTiV5NO36+yo
g7V+QTW9W1mtGSyK3My3lGDHfWHxhhmxiZkb3E2ABf0JW83JDv3c3PsU38Zcw8pJfjUBSOg8XmF/
SoFrbsh8N3v8jih1Na5NQStzlUdFmO3GIGFwlk3hZdG2y5uv9y55NSlCW5tRoW2ULMMlxjTGL5nu
nQHiJC+NE1V72R/M/bGqnJVkfB46Yex7IDtL9P3RvxjD4kRCuTjJK9UR6ON34+/RcQ5lnxz1UqAw
vS+mD7MOy4U+qtbJsIf6KCh5IX5eV986oSym0s4+R8yu17WObKVVVvpzaQRf9YkdMHDRTeg14lSM
sTjJK51835JDtr0gV8bfCWLQ7xHXRoC+DizB45i++4BcPNa46xjOmD/KAdl3u4OlR88Y5PmPpl4f
PF5jIHSjc9yX1Kwr17iFY42ujAxRfC5mi5RDL2ZRu0mM+6bsKzJCTnKZSmT9TF3lP53jMqLdQ3up
Gyee7YnwYohi4zV3rYqcZGbBcvqPEGR/v/ZH0noZRHcUEXBCMV5UvYg+O8MckMgGUWw2qb0eqsbc
F6kK2QLXV3yS1fIKXAMeamWTAI9C3AedKj13nvmWR3gNG3Mku6I8SM8pMioLu43FOrcohfPPwnAW
Jph1a/M/rKiObmmHT/BHJ7zbHHUNpLn9DLMUOJndvmhRh0SEin+5DkPus3FSBa5ENBwj3IieG908
evAhP/W8yNZDpAMemZeD33lQujy+VgqyaXPhngSFi76R9rtxcIq/hXKgkBX++xwz9UNYjBgHwpl8
1s143aVd857y+9xnwK2Qkg+b99joy3WPSddtlD8looNV7xzkqJrj4mdk7ovZVP4lr8D1xaN6LLCa
AopVoN3t1fGxsKlfz5Hskk0Oc3GwjbMJUPAyKV65TVLvoiZ5tKz0rNj6VV2/6bMJSpMJZy/DVB++
NmNvnWSU+zpKr1X8JCNXWQXO0D4jRobuWFUtYW7Yh3rs7cNco+seqvlSxrKJetScK1Gnq/tEOfBX
2DqFATYMvcI/97vf5K++/3bPpqIGqvZtyD4ktc4tdI+NIWCSRiRWklXKvnlWhshWavI+2q39o+n4
WZkGMoQk085VlCqftWehUmcYwVM/f1u7Xh33Y1qSeS96ba2NarLxoeVuBi3P9lZJOV7wFPkSWDE2
Ikr5IvujMPrdn2vpGdax/6R3X5ssCi/VQNqtLAfxrbGqkxMPwZvl12zWc85g9eiOb4L8g5yg2On8
9DeHczTG2sGe2pLfR1B/yzEzGsCmfckU28S0xS12Wpj2T/aAAJdc6uIiH+hZ+TwEtbE1WwRmII4P
nwiALuQEQyj+YoA3RDHSdE6lAag6n/+revhwYQEHktJm/KDEYMElClw2Ev8toeLy6j7w17y/Qjm5
isJk4dpDsLzfSl79db/7Z+hs6EHmoV8Z2WqytpCg3sABbD5dsS66NvlS2wYQ2JQ/U6y5OHHDwZst
cMmFGhMYjqpayWlZgV4/SZQXdNOiXW4o6kPUjAj99Ugp4jZR7+9hN/clLqZy0Iy5lPFt4p8l976y
GPqHIhE+NOL/d3LYiAjd2VmvtEAwODH4Fuie9tLW8fewtPKjOUdixAkk6a1p0yiI+SkRryxMbBGy
WciEEv881tKyI/9fKSd3iPbQCcNbksn1yLzFdfR+yyDdF9ziWAn29TwZsqu65Ccd4rSlLqjwtSFn
x+n31dynmHH1y8SsEhCEd0BjmGPJ3Mjw3kAlw6ZL+3nv+WvWZA7WAiWRHpgbDkOiqJ+SGRs3giUC
zte0OxlqjWKyuUy8pdfn+Yst3BzclfIZ92TuK2OWWytS7ahoCWpQhZd/ppXYhYlv/8Di8M2wA4xS
AxsXDVHr+zhz1CPsQhV3OGjxfZkpO93JQGj7GjKGmNSebbP73QymiWsBp5ZHGy+6ixxolL45I1ws
AxxlfOfBGfGNImm3q3F0zJtAQMRVk59asysRE/nVReHPSEXaXlESTgXhNB1DinHocfbZ4+T25RPQ
RJyyeEF/S9EWk4vYI+E/69kfam3GSw/vjnNrAyQ3MBLSIrEOfa9G4mxqvlXdWiKeo8p1FkNWRSfU
FR5KDVrOiELg1VRSqJdmrn9rJuUcNon/qqGf+mipqFlRQxevpus/1bldfhkc63VSs+LJSbr8SXVc
NgqVkT7KUA7g97vJ4GScZJfiZFTvKQQ2xjunZXAPWvkDecR3kfmQXRx0QfDfG3bqlExnjoZI4aHF
9N0s9u6UVD+yrqJI7WnJNfWVast/eg2pWc9ewibG6nueUo/2o9Fo/SdUDnsZVI5/QCcQP3Bed8u2
m5pPXBs28nNJiPNFZY/6VFrCXtW5358Ge/rdFMC79lmArdKffs9FUuWhi0H4zwr8i/vk+xw4p+hD
jog/t4l1hawfP2InFr6x1VOX5RBmm1vo1u6sdllhjsLopOHvGvvptJOhlaAi0EFH3pNMC9+sBnxD
pSWYDM6ToT9/kJB2TjxKozeOwadycNrL7UYU2oMsSJ7kQs2wH/y+ya7tOCxu7+2MElafwPOWL23Z
1/YxVVNhH+9dsh+QXF+RTW5sZFCHMIbJINrwEbjmV63pgI9WY1pti3T6DnB42rRqnZ2Lih9KVRjV
WzviCZgkNVLPFJn1Ee1wfnv1qSWTjObLLM83Ve2T788HQQWore33+d4jefGIO09zJauuLlQAp8sU
AvnS9kewPBVY69Kz4ifZeG26VUFCnW5RVJOntZWtPaXJbYKrWNOjEeMPNXs+Bq2+U6xkOMrG1xuc
xOXl6H10U7ye6sB/K3wn3Pc1pDIzmby3COvmtZ474VqfQ6/3nQVfL28rR7Eb+lHmJmoc81Ir7R5a
jGJfSHyUT0Zq3SbhUaHD8Ua3WK5BpyXd4GcerNQmWPkmWxOk+cWhRwcQ5bvSqVYDT6cHI66xNHdJ
hx7UuICVJocKr8A5YZ5vyD9BNpaIoqUZFoNshM5a63a72MiuMkIUpDn/Z7+q96PF3o+5epr2cq4R
6vVtGpjVf91D9suuIRr7A6mq1wIFc3kYooqFznZLDd3Rs+h9mNJbP5rH0LCLAkXxuf8/58v+ThTF
iwg4ctiGv2+7FhT5fIX7FSLEKVwdJSFZPoxIhBTVxIPpz6YTi1bjgGbiXna5jutd5FdW+LuGCt+2
KitFUF7p3//X7Z0c0BvrZ1lrIfui/9hP3reCbdLjumdh/lTbHyRN+k8y4LhvW7G3cuYQsewz+VE2
QmmsH4OaUo/sNxIkGFUx8W5T7fylY58vOG8EuvGqhFkEyc2EXZKpymeiK1+E31lXwzMS1HHxe5b9
tstGjqN5SULL61Z60dm7HqmOHV89Et1/eBu1hnJKmozNRgJd2W8oF19H1WeGvUruRxmrYj31+rCU
fXjd66spbuuVVnXYfgn9IgaBwlnqlEvLEzNV30CfxTXVfYU54kNQKuaznPJnAXT4kKNyDETTUzOE
7OvVpDvRVZ+jBI8aDJ/il1jBOriunV1nT6Tt8mbwT5mT+dCMUOLBP2AHzmGXp2mz7wJcDaayOY4z
HE82+nzwSiznw++7GtXwGaY3H9DCubFJai1AfKKrJyjhKZOvwHFGe3WZF62GVupwvIUyV2gm5REf
GH0nIzHpPFBddASoE2LvMPjPsgHS+W4MdgWtwPOfp0SbVmzenZWYw9Znx2KWyhcTRrpYBGW5Znc1
XuTcIvK8RTy1yu1uRjTnnZ3YgktaKc+GjoTO9B3RWRt937FAksiMut3Q9NbaE569NeO3HHwOXm1w
VTyr+UCLMlg6uf3DjmoTsWSEFHFgbChimPZJ1eL6KnJTXLGOvnXlecd5fJ7RDI1zkoNy2tzl+toO
bge63BJCBx3YPTh2EYplpEXPqlCLDRuaCXDdDPSQw7eZlTZNy8Ew6sW/VspJVhD8SPpWWQyk1Z5E
bVwz0xw/JpWjPumjbi1D+AJfUh5elzqabrO0hpya2wA7jzgozg17Gr6MUwdw+E9fHiAgQYW0gsbY
mLj2pNNDh8cGXtFsS/s62vuDHWJUSiibqQhyykppgXZWyVZYdmqpgp+ovEzA4NgLeSlXNmvqm+Wm
qe1qg/p1/RRUmD9UptP9CGresKbefVNTFTCAMGr0JNt+h1wB+YfeBlrYKag51d0PPdY5pGvXDB3g
XRZkbfDYdqg9ovZLHjcXIcxVdC8funa6GL3ar3SRG68dDIYstdSLlavG60CUzJEc62HcyDF1njmP
lSJByPu/r5Nj2oyB/rPO9FLQ5CGSp3VS1shz5FTURr/dgjLvH3kNlM+F4SEiP8OZbFxdTHKCMdaR
bRaZ33pwUZhxZ0jST6LY90lVrDTwMF8q9mblhDhmMP/JVXIZXRclJ2CmiEvOA5oRosrIiUn0/GhE
HRq7yGr4glYOr8L53mncn4dAid5CjbSJ3mvFRmsS5QCIKWHTa1q7uMqsXZ12v69wtt342HFtMA+a
gT/zlPuovLovQz0fx+Xcj09s1x+GyrA/AkcfH8skGR4HL/U/hgzlutzMvvKaalY6bpw7m8fzC/9M
F5sHH5KYaLtW8dS9+CIEnJa06trDCu9FifH8VMI6X8jRTq3hI5KOwCfRb0h6oaDZGsmTBb32BZ48
iWDVnHAW++dONZIX62IOmY/LqyH2wk9aVDo8YxF0sbIoZVg7/PHnpnNto0FLj8vbxPkqUeI3jW/S
o+y/N9UUXEHbQbUvxRuP/fqXmHMOMBt+sOXFwDry0pfSdgIAtG15qIdI3ZsRirmlMpwS4QzXzsnG
65Bij2wBFJBdsrGGaqGHdXuWERns4XoblQtCwQ6hwznsfg/h8fjGcnx3v0dkuuPeC8Wb7Mp4lJw0
1GIySQUGoO6gHw5duJmbe4jBz3ukYkqAjSiMYjkArl9t1ubMHpaxbGqU4yAr4dAw3+Dvu/4rjqPg
qdJNF0K6lW00QMQo7irqm6kDw7Bx1HpElkh767SqAnozWLtq0tLtOCfXAx2kUphjx57mYfYaOt70
iHWghrVCnr7GeaVvEYSpF2Ovpq+dlYQHO0cU7xaGsJR0r8D2hsFKAb3rVaJZTF5S7UVsVHt5dW+U
yKVEIuOYWpZ7m1kHCK3HDXZ+UdlqK1tpX3wPA4csaPrXqI7rnRjcZCFDdPXTfa5jGFipuAsWIVIM
vmnCB50nO4PiHrohnSWqrP61j1zslz37ez5HOemOUxyPb3KsqVLj7EXlRS5MAt+4jEGI4h4z0Vm1
rpWjrOVYUZbOk4/huxzzct54Tf5TDg2ojL5qPI0CxGwXcYJNZma+yHn52CI/TkZUfrbTm0vK7MiC
tzUaDa2dv/r9uEW50LnAFihep7B5VwuvPskx9FA4SuBUfZCD/MyzReaJeCdHFScqlvicFxsZFh15
gnwY1LUZa9T9S3efY/d5LP+zGcdlp/baQXZPrSjJUJvT72mxRh4WCYdlG0R6jRsJ69VYYc7UTNMm
1cX1dygXynG5Om4xgvBDhDDJyHi70u7VHdsBck68soH0WKlxMFp3WCgU05fYhnr8qebOvhI+uFM5
CXW/palOJBd7fTrem2kI1KMem6ikWvpWmyM5KPuTkfw3PHBPPPaTGT7IzlyDxf5wn0T+PFphrTdv
aJRfXQm6jZIvSN3Zq6gY7PQgmzAAGN7dsI+yddsmuw1lVf4Ujc6sx/FnjrxUlBgLMv6xC2cczomD
FpEeBeWuMuMaTxze7oNnBeRjCIVePU2JGl9kZLaY7Brd+MzuhaNGcUhmj+peVMXS1ymQR5NizE8s
E0G2ZFwjmhegex6HMbo4ILWMrsBp0uQ7hw4plfZApW52izXhncPMnQ6IVJpXeR8X9bc0Ny7TfD9M
AJuTNfpAzvkI2QXhatqNSfNLdt36pxTNkhB/BvkfIfs6t4DW22EwEHYarmpej9r2fIpCoao+BxNs
UdM3js184BJzI/sVJChCTTWOcqpZ9b2FvOfvvvs0uerPXNmfuSMGGDrf+7aMxi++j6CBVqgfQ+Q0
m6H1mnUMt0/2B749fbhiajaWWrVrZKOjBzYq4QFT4n7RVAi/t1nXPeEqjViQtgndxrzKHnYo+oY8
p4Iolzdr6eWoNymuheJc4HRPJiC+i8b5/zYKIAjyURR6C7k4zJKfHVDipd2OyVs7VNshz/Sr0aYJ
xEIb4goPCi2L3Nfwq+ysI7d9Fh26y/MCHAYyrOiavRyz2e+fPWV8l2MB6dqjruN1hHWN/uR21lsw
iR+6X3QvcRXYz6W9rpXGaxbc7lVBu/qI4Rev57R2Fm5SNBs5tXON6RGxkpqHBaPZ5HuHP/fRx1re
J0aC+9JHUIdrTT8b88momk9LZW48a3FvHGUUqA25oGboV1iBm89e5IvTPF8OFvN8tbb+nk/+tl/J
Qd+YxMkZzbOThYCWsKd5mNzB3dmllTyUfWk+8ZIyn5ArQLdr9IptI0LrCTHA4DyW0UYOymmhNph4
6JKOv6+y+ucCstpVrtFLo32cktFa3BcNmnhyfT0+yjW+Urg7d/5gc/7Mvz5YhvhMHhIRvdp2p52F
JeqlmoT+G3IpvzxhTD9D46VQjBTmNcxjzdWnzyYKWtAqBuAjXjPrSli4ARQ+iTWFQ1ABQvIaOWOz
6B3XevPLbBPkCFBWQ/Zcz40IejgnCgiZvEizZ89lI6GjzyYjOcOp8EX2PLPZylVel8UHMXrfHLRO
8Z5yCo7MSdWC1HL6LWxg1NWSMDl17qBvM6c7g4hATUvINvK94Kipn3LGrQvqZXKScUWVCWScutfm
LtlvTxxO8hjrKbVou3Nh1BxB0qT6nGpDLCtVG3d1bfjvWLO4mV5+Tr3qb3pkD1cW4pXkIFNIMclU
8whVVGQ3y/KpmBvTRz88nMJyK/sMTSPhyzGodYMnCIDFk08SFnQHpmtyTM4qEXqAmFEdrb4zzsbc
WLMPbW81WDzPYa0lxhkxCePshM6Vg4u+u3dVRmueIu2q1+wLHuTyEqg4P3j0B7MESs2PyU5Qxpsb
xfVIdcnLoqu4LEwMZfDEwubmz6R6aH9Pp95rsQP9JwyDdjtQmd2afvyd58bPAbEe8p7TdND8MOIX
PKt6YgNLOV/1v+a286jphvLL6rw1bmvVt9G2MVpoMgsx68RbTThZH2IDL6EIPaUZVh1ckVzYxVYA
TstaGlhnf4Zp5q612BoetTlUKN6hkmS9uwZivnGnBasiochehEhSpJNvbKxUQWg0yF+hGFoXfchj
hG35l5y76ySM90qYDwsZBobvLbMuM//PRUaZ5AtrEqC3SE6XWvjNDhFnLZvG4NcwBucgDx4Iyg/O
lZ+4fUyXzrSsp6ryD7JbaPASRiHqVYtP1kee2MNDOfQ2BeYheqMSc1uN8xRpRCdrL6mb7QaKMZ+k
YlDwACe0Tssx+DTG8OL3YPIUHqNn0vgVkjr0o3ajYXClz8nNIPyspnUfW+VHmGs2G40JwfoCvw9U
j7QVeMuD6pNA6TgxHjtNR8x6rm6LnhTQ2BnxEeRs8sLrZS/L3CIKu/XkNtajLI7Db8PYIBrfGlDv
+7EUwVJOM2D/wHsT+dlEyeM6jtaHvG2FUdMKCSSgTPOntCsXp+3POkWPCv+oeCUr693kf1LZ7sl9
1jVP1Kl6kDedSsy3LdAB23r8ZnVqPD5oxvgcJ6GxKalNFo+h7oYbPOGbw2RRR0jaxntUm9CE1tB0
zanpoDAMcb8nuarh5XHrK6JjEyDrPEeW2XVr9sPJVrFHZS/KAh2tPvNeIhxEzpaHvPYcJYY5vcya
J3Pgdn27L4oMQ50hhk0ERe9QCOr0UQt/0ddMlW9XEX5krve97Czlh48lC8WKCJd5NjpuL8bv6Iwg
3Bn11hvaMdEMMKqA5g7dqo8G8Twpw4iUVoXkxByiM25fPDVcjpqGFqtpgNbMISysQsP3T6Xudqis
7RMe5E/R0BP0WbVMDEQO5JgSlsMxNCtImgyGdcKMRPuReGNySKAUrPlciloJpjJlx/liqjLzXLYY
/UoQmD5Uv3J1zNAPoKjmsMFdyn6tG9Y5h/53TdTlxjAtMG+DYX+KgpRrXX/lVzys0hA6OY/WX7of
jvBiqhQJF/SOlrWBdGuMoLGiDc5ONtA3AGTKSyZyWYy2s6vm5u/xf029rzeaFleUeyyX30LRkC+o
cv3qtuSNhjLpvjoqsBBHxSszObkV2hIAtcNz5CnhVz3I8YrosMQUFYxvkDDqmfS49ohVT4ICm6j3
Slxjj6fa6U5kln9Fcqp7xLGdHfPQ+FfZ18OGwCCwwoAqV0kMpx3fwxT9nbycqscWyPPHKOyvblEl
FwGF4TnPjMeQBwSnVRzXk8kGicxzz161A0kiUAztwdfr3j2OJTAGaXw9UoDMwX48NYAkNviJFRtw
N8oTTmgVah9F82okeK9pRp1RW/PF+1QOA8LFVnK05lDxFNybi+gVyR8gpp3zJLubfPC2SYmJkM9e
4Z13vA8o3+g2ctT1rF/Qcr2THJRdMmyKfm/C+H8dhn7aeH3irkzERD/JiB3bzree9VwLjk5YY+fl
YgqjdvEMcuDDdS1eYzrhrfQ5BGOHO6ufJ5BRCSEmKDvFpxKOwFX0akRlcNJC8vqK9ZkX4btqjdZL
Xef6GqxYsar5B3gx/BlJ64gQmy7FenEpTpzMMn5N+xqn+KYf1oowDq3ltM/djPDMEagB4BujZDqD
RFGTCrZTikq0HJXz4iZaCDaAVxn1o44eBBrD8Mm8KyDhcgfOzr6EQAH43tbDd62tOF7kOBOYyI6y
t2d7o7vqqS0tfSFnlKjKKUX8vSFrtahd6vH+BKrDEY6+xG8SQ8/WwaFlOtlVdPBFneP3qoWgxZJ2
Zxl+9tGb7qLnNfTaOnZ36suQGgL/EB+4Z/srdqL6o4Ff3UMYkB9B9Ct4mDQgLkUXrtKKr3mkQ3Nz
TEM5xSA7d0PJa4bfv/WiBxoi21VZXs00jDeZoShHr9d+N2paPVlocuBQ9U9/A/IyNYdmO+a9DgNh
GD6VqTi3YJx/+VmyxNo3/Z5HZPRsAdgJ1mWy7lrOieqg9nt74oNVPbMxONL9Bx3hlm9Oqa9j3RoR
lPV3I9mYL7VeiIU6Bt7BsvDqUhI0fVXo1W+Rkcc7pHnGhQxFaNvIrZtU6eZRPUGRI8x8aw0+TbxR
uC2Wjua4G+y9xJutkzCyzYrkzjzKZgjecsNfQiE58Ya9PfpnZXKVdypbOAhF3b8A0xlfRqOYEW98
gKHnGMQX9rkdhq8Autpfvrs11ab+STE4exgSrXy1odOs6tHMj5lGct8Ks/xxJM97VYFLLsbQKr4m
rtjA0Wt+ZRUmEyRavsRhIBZ5JKZrokeQupWs2eVlOB5NnM0R+Gj1V6yHY1xaIven3S7Y/zW/eAT8
yOxEfWvS1AFM4BV84+DEp5BvHweUGy6WBwIYv8e1Vc+eZ+Q5d0r+AmhUi7aVg90lajWIWE+jg+Vm
bCYCXyoaOXQPbT0CVOWiW/avNTkOoA9a5SkbXh/FScxNDeZkiT8P4t2kp0/kl4CwyWGtRm3+PoLv
bcGOnTlyFFbLq8dJohm2BT4051tjFQG7o75ZVz1OSLKvr3yAGXmtfyKY5W9bGQqcFlAhBLA6r1Wt
yUQeExMEq9Mi/DxjUTzIyzHQ5ssprx8LvzvdRqrOj/Zd51fhWl7+a36ISDYJlqtn1uuI7Mj7pBr5
kZoikLI5jJqg3hgGDwfN74J3tdWNJUmTaSNHeVMj7Fu0/VGOUlRHuUtRny2sY5/nWw6NprzJW0Yt
tnAylLfsqX4tZRiwvbndUoaoQzxaZuVs+A2qu7ohW4XnE2WADCPke5+86nGQ2lm9GLLbiOz8a85/
62PDsqm95kiFx0RM4LUpMwjhRude2sBxLy5crtQupsO93xwGHQcLMBNyBudb95LOqMSGTCwVqn+W
6oJ/Gt3GCELOG3amQVGW53Py2IetexTzlebGv69kH0el36N/zftvo4AS3Nv9ijQ4+qi5Jonu7JoB
PiFKRDBkXc80zYW8NM2JXYe8vE2Qcynm6Q+h29W3pbJPyPXy8l+LKJc4u1KzmuUYOhlEAUVsog6g
bpaK4DJlQQBnQ2NbKYDpVLlH8fHPwJg4wQn6PKbKTLv3ewkaszwvgNuTqsaNaR5uTP0Iqrjf3+cp
sR7t6mj8GCzL2Ta+p66dWh12euINuw5leKTS5hiPsHEXqYVvru7jZpkzLqfKztv8W6ybgQ4uEBAo
qk8PsXrO3Xz6GhS2WKlp3uzCKOqfda35kP2+wEZmHAf8msOcbV6qBwF+F5pyyfEcXfFlb5aithW2
HaFRbyg9YroRDIjOTlVj70FZ3mbLJWwuvXNSvsiA2h+rektZe5S4jrJPNkYKthgIL08VXLAeOree
k6czS/ahr3M86VBE4ZeVK7uuT6CmBuOrb2TNtVT16pqWyZtZluMHmgmoE66rsFRfm1fhO91r7XcG
1zrGiK8S6/z72jYQnsyC6QxNG4Vvu9DXvVHqnK8QigKy9FMYrXPQo3RAdx+EZqhyeopif3hhqxts
WnbgSzmq1EV6rCfvmxxMK0Nji7QHl5C2i2gSa80IzsbYgWg0K+8om6ylyP1g+Rj/dooXY5gwx/dx
eeVU7UY1U33X4snWPjZK5C/LnOwqXmrd3urIVTz4vtLuZezMnfLqrz431aHSk5lkI2YgIYIZ0Rp9
6ujQdE5wbt3+d2M5yAUP8VSt/xqAMIDOVeWqD/cB8nvBOTPz+Mj3ZfFXv7ynH6K+jlbHVkaDrfdU
1Ugkz9wgyfaZtL7YWmYBV+sf2o/stzikQUW7E4mYszWYd++6Xbmwh+63k33ynn/myq6/7q6HwV6z
q3pjDlOiwGZGrMPy242XZHEJE6EdKdP1RbHt3GS+JJZXOUqpD0YaHfSw5Onj+MYJCS/zZOoTNlSI
CmidUp7s0UeIWItybRkrMf7mctRk/9B33kM98UUBq8z/nRij91Hna5SbXbaSYe5bWCfHINLADcfv
hhb/1GdokxxMrCd+Jc4rc/wLBcZLpSnRO1hGb2d3yBnKScFQCR5XlQ66gfvzs04X4CHrvZw8hP5R
UI6+urZNPY3vhOyuM0sgS2tjNTgv0k3OcsqXG/ShzD+rxE4uEtLAHqW+0gODJ73ckQ5g0P/qKbTP
OOmSC2Dh+oaX+N/vc/uc2vq436MfIItBV961+QimgERzuBeqP9oLAPRAw+YGZmOzzKeU50RettAV
lTY+ZBBWD/KqkZ3TZHM415uQk9s8SY5Htd78nn+bJRckGRV1pM6A5v51Ezl8W4QTc3JodwUnon3i
tfVj13ovJHiVfWgOljjKy6jPAxhWdI78IHloQGoA7ed0YOwgOvI9iHyyIbGPxTvZkYciPw3ej8b1
4+WcRsQKdS46ykrkfy9KyiEAARW8GxrFCNdNL/Kd6Q0IpEBQrfQZTSo4n99k2G7xn+Fa7ZX+9Ccc
InSqcSFBm01D/6hepsmw6Csr2Q9a3ASPdyW3xhhvHxBbVFlOf8LbHVAwGpDLyXpInVN/1T6xqzGu
shG23h6x1AJuH/L06sJa2UaOyPjbtcY1r1PzipcbjBEF05l7n8czeFknDoXX+VZyoHDwRx11Koz3
PlW1P7xkavbyTrKf5+qyBj8OjYiVhlbEF8URt8+TXcI1c8qz7ZNcEzsQbrtG30acsSDvlwPgPp5X
ne917FCr+CFHsAPvEb2PaVVhUeyaJ4x+sFTKeNgF88JSTpKXPo6RD1rs1qv7RkzMO7t7+P+xYfu/
p9RJjZUW8Jf10HHwmcA3BG0gzj5wZtSG58buL8FoDfi12sICmEZfVThvZGDNrYycRIgzBp/V2fGq
H4NVgar+0yVnjDr2Hi2KvpjpIEWcdKVyRGU1evDDbnxPJ+iUQ/s/rJ3XkpzKloafiAi8uS3vTVu1
boiW1MJ7z9PPR5a2StOz9znjbgjSkFAGyFzrN2790HeJuYxzyT06datsdKWKdyoCzgc837y1ltXl
RdJxZgmTIHkex4JFc2vYL3HTt3upwX18RoLEBqbJxkv65JAXeyUNnIPqejQiFfyrUfRQ1SE86Ko/
k1kYy7ERXrIpsRgGoXWyzXYpSmIj8RTYxVr9ox28KJxbddCtc6eoYCy45qIyY31XeZDNvcCX1vow
2k+tVLJoTdV9bYApJKV9cYKTZRgR8o9sIt7G1xrp3sS26rMo3eo9Z8daUDqQgBgnrl311cVoaCd6
yHEcX23El2ekro2NbnmyN4egASShKv31fXQ5QQi0S0mc3+syfMCXo4ZhihhGDNgUzbAmrc4nmi7K
mDZ9GtXb3Pez2e0SHBlDLsdUnvRqHLy5iTLF0a/b9f2aG1NLLxnh0//86boeR5UqATQ/Xbbojg77
7dPdq35/wvsVhLpNSiT0zM3tlCnLDYAqTB/u5wwtCwWelAzc/axtILlLqHC/PqEYsAzSX5/w9m0F
vo3U7/TpbmOrhsd8h08neovxxSesEE67X2Q3fcKkvv1+t6+lyyGBR/2vTyeOxkJwJ3k2qKjpixBH
Z0n6NVRLY3cf3iLtiD+ZFC6A4RWP4I4mvqucH3OzsR9IlT1WquW8Qb5BYy91AVgqbvGaKek8N6Xk
lKkOht0jVgJ43J15MBmPqUpEzh9dnjJBRNYz1tWDpGjvolFsCsAYmuEMt/5lC2m+JgC6EvnQLsTM
3s6jH/f+DpZ5eI7ZTDhtGftWibleMcm0J32/qEJbefC9TH1AEutg97V0DKfSUFjdzg/5akWj6GZi
jjpjtu2jg0kXt/aRo7CRPJ7GEBu1zvtl0lr5H3UuLoWOaVXn21mGsCLm76ozcRpxVK0HuIKYebIT
xV4ZqhPg5ltJHNXXyBkVZoEc6e/r9dUO9IFiX0RViODDBjGJbH6/XjTDf2ZyDBt1OiiuQ/9oqdXt
SkUV2u7EQbEBJ9vHBxJ12lvktc3tKwHsn6/lMAHGr33tnaPmpumpkhQIrIMXnMWeEeMnDJoo34ii
ZcQouRcqCIRAr8PFp95OJPfbErbjfQDRQ2w4g5sOv85wrzYjzJac32e4N8RF8+ssGSQU9OOZD8kt
GsmynyyBMhPaZtKxUg1Jg1LvRVum84hZj06/J+tsk24vi5PjYJXQy3591UAXLMjnmE+Sb3vzVkv7
LwZOiTOl14ZvYVYfS7t1fzojuZrU75kTtmSVmZp5WOOqzE9k/7ulKx+YRElf/AQHKywZ02cVXg/u
wo5+hbrE0lTT5BOXq6xNv7X2ltTaWye1y20v8c/VMkvYsDDzUtzv3FzDAahW3mCfNm0Vpvy11iZb
0dJrzsQ4Sskl4x2fDIdbraU5s54XwRJERcpPUPMrpzgD1sT7JSVeNQrTE1yypnS2ck0xOnso0B9a
B1W+DUolIGbqeGfZAQ8CvlhCgLKN55Ga1MexMuWHUK6eRb2NR/MiHMt6x9NdgVOpLdLckt7Asyor
R3VNEskc3nfHTG0Q3e10f8utoSxFNSvEfVf08lN4NUbfhgZmxjXirw48S8yvWoKQZHzjPY6W8b6q
8hqO8rQ7qqhW2Iay6xQvI77oY7nW5stxSJNnBx/ATdNjjmBbZvycS9gqmBn4DlFsGyhXYSb/FKVR
qu2zEzpHcSSaL8YDKulztJF5F08bO92ALKmfRKGL8jXK7fVVHJuEI+7ggXwSJT4JSsSuHx5E17gD
BNgQqt8SPpCeEtafW26FXJ7peRUQq2ej9Uowl61UW45B8KsOM+SCPnYFUNgg7Cc6hv1koTkdIjqa
zZjv3CEDavy7PjemQEMrRzxIx5cItxWc04r4tZUGFfl/3vyiqOXEPLVQ93YeIK1X5gAvslGEF+jq
40uDXeZ0jJI68VnDKlaUbBXz88RUmAlMh8S2QTpfckEJTH0HhYdjhyv4UbSO5L/BIXnPA+iqq6HV
p7KOk1cdO9j9WAcl4XgOytoxW5lgLFbiICOXJVC+AYsHHFb2qPe7Ky+Chik2ofDlcQJ8eOLJskdU
amAJiY4iBTN6ZfkYEtYaoka9NpFWorYcRMuMr2slGjvM287kGW8lUVU22Nyn8cAtNB3ukNLeK7VB
xqvPSUAihPosNV7IMoGRCAQ72xByAQjmn4pRfUPZAdhPMNHEMUu9RHphrE13nDhzPbKHGGUuncas
JmY1frIEI94rC/oUpvfeTGkwiwK69N10MbqLkkx+zn2TVIuuqgSydWfToRC1daRxwpPkwRIt2ey5
ilma8afsvhNfW9xGKtJom3et/h7pMBVMiOGPTU3Uq46D5KjJGZm7qPc2gWy5Z9/SsoWtRMkr/qU/
EssyPuL+ehsH06urhNXKW2N0NeCrVro6qD4s3HHEpamPnzHQzZ/wYcyf2gonqMhKH0RVWOm4LIcN
yOqpsWiSYpURSV+KVp6N0aHVOyCiU2uOnvJTvb+PRT5uimpF9UG0W06SLBuLP5n0ljpN+zS0yaJA
wPm1MWwF+EWgzURRyw1rZfpNgXR3Xb2yEsPKKeqhT0ydtcRdkfhoHxU3KR+gVt2qezPx92k2oaOn
XnHGPQd9pMe7vjH2nYRTuG5I3XHSp1hgetfNdXPsj6JObIAi9Md42oxhbS6wdKLLdESHdO8AdpUW
UVZlJFrvzaJOtCIHB3oqNfdyFYfzphvdU2V61rHOrH4+aKP9Tghu5+Fc/ZJjKr/J3KpYw8kMvnj6
iLdEbL9LkxN2qo4Y7LQKztekb6D1qtZ7Gg6vCuYTHpmNme+mHbjGLrjcN1btHismOnvIjIU9i2wn
2uK/589ElziwfnX2AlSXdTk9RibUpplJqG5WGHXF/S/KrC5WRcLXExjpcMFDF2W+DiiPYAe0Q/y9
xML3JNgBNSUgPT5qTrAKBif4LptNcBLsgKmtnnr+L44To+hGv7WVMjjLI1QBqSIR7xqR8+AbnfNg
V8BHbPMqagaZoA8yOfVCtIk6065XvVOPeLdyTGxE0abqUC7zMYFL56ZbXZDp7Y/hNFjmqvZqBPMd
qIb54OOxgoRmwsJEq80HNRuxx7aAudAmairTkJYufPYF3pqoNoZRuNQggBwVUNl2WYbzMIzKFyVL
f+2JOkeLmsehz3EaD4KvTvcTk9zyi5Wb6daC4LYU1a4X7B2r0Un28rTCOgYpg6QLvoaj/B3Kfnv1
oyY7DdpgzUT/KtWQisis7uRocnJ1VYxxp+ENJ3eZBxQmsjXcZ45dHEQ9z9Ya7cyk2YZG4n0JdZLz
U3+pk+J1jATbWhS5OuP31XWd3S+z6SpQmNkXjfXr6lqmUvNOdVcVKiph0WUfhaWcichmX8YQG0kz
6uWjWzvFvsgQe+y6IHoeWyAKxGmyD9jg86ju9XOjqcmi0TUXqUsPE5Bp775JGgln7zY6OGbzZ73o
q8v6i6fb/nPb6nsFV/Yvbl+gQ5ZG/rFQGujxspst1cS1Xns1PruBrfwItewBVFzyqnl8rK7MpH2o
jd0RdQqYo7pfvYGV33pMo38obv4Vay79WS6ldGXnBN+1oJZPnTcGk2im+zWSvKXoihwSjk5OXj1l
sL9Xrd54Oxkq+xn1qH6uKgM38aDj0l4OLqi2Ube2WuhsWGBEQizodUzLetaNQ/zVyINveVK534gk
nDIEOj4KdVzKPPb9mdMeET3JMCQ1kb+BMTKD+rHSs6T8cHz5gpla801rg4+x9Y2NZDrdSsZ55NEF
vJflj8hFZI9tWbAAHVxlJeraUS/PEMc2adZltx7IFXpzJ9YJY+AwN2TBg5+GzjkPDFDM0x5M/GrR
xFmwrG3kRJY+CmP8As6+VElK83pl3WgU0cOttXbhJYV2HSwjC/Ei0t0N4/x1yK2Ob/V2iBjfVzJl
GfZBvYrtVpqFUiydXbtT9/EAUC7ysvK9DV/AH1vf4rJx54iNK0d+MPOoI7Q8L6eGZviewEN+D80u
XHol6wBzAKKSyx3yalFofRv1HEZG43/Ju6hdBXYob6XcwLEjxBRb9Ohb80mDg/kcpLq3QR/UBrxn
ls9NojyKDkgSJTNE/YCcVVW5VqVA5SsgXwQUE3hd9cUCk72R4iRflRjBWE3kv6D4r25j3emWdi8b
X82hWQRWOry6Za9vbBXfEFFfyt/qPojfGuzc1g3wo7XiBObXOEmMr5pNRKGPZWtdNF38NsTfRFsE
x3nFslrbYNkyvg5atRD1isFCNawSlZhX778QUN6IUxDfsRaBFKw1M5bmpeFjdcZaYi/28ql4rxMN
ul/+ly6d7ujwKRp98enYHqT9Dh17HC2R+BObMgSnXAS59kddmnTZmYsI1+QR8CL63TmeGvAnsNHZ
Nn58qldrKLe+Vx8/1btelh4bEP9tZA7zCtbyvOu619SoymsxMRcx+GUp8lcVrPfqijnNrYosW0kQ
CVYs9rQzXx+URY6j3tXLDG1Z6z2CJ63jrHJNz48OK70NrNh+L9f8nqTF3a1nOvk+yfx2U6HyeTRc
FHXqKCeDIeHiF6GFfPHDCk0At/QeE6VFITZkMhqq8gkYQHYuTU1emUrrztLUcFlY374LedigkcDK
1DTTs6gTe27sGDuYQSdR0pzQQ8oo8YtjRUIqiLv0fKsLywQLwUSOF/4wyI+Qwb1dPZYAWF19KFjr
+XMA0N1VtBpxXSysAHtQUdQiuzvkQ/YtKxP5sdLL5oTY4iH2XFR71TAgo2tEG1HUdaWbpXno3lqD
blzrTuQ+kD31nmq1WYhe9sj8pdSZx8uwFRe44iX7wRjJE3ZuePBLvX4J9HIeDRpyzBaRwlFvm6Uo
NnX0A278cLGTNrqmrD2NOgYk6ujaMjeLGt1LDkpwq8rImGzkDH9XyzSqh9ImCqzHwbGRMT+MaiM4
trz8RZvYeF1dLhvVL5emqYwxQOjmohumvPZAkGzTwE3OYqPgRb+QCxNDOy1Lb3VBPSawlTwfF1AT
OOPUWdSJPRic5UZuSHDe61zJdxeovSgzkIf5uGzjntzIpMGTOE2yCyE1rWPKF45Dzq5tGh5QzrOj
au7PIN7xwrA/wsL9qTa9/JKU0ggsqfLPdVbZGxThA7QWTf3UKfB3cy0vXpQwD8hvFO0HWF5D05yf
Whk+hU9pKeu8oQbztqkTC4W6NrkWUYal6X+ub6fGT3XENnBcaWax4f8sDK9STw54ZigZ8rjUARYc
s1FTwEaGHwicD6i6DMNe7N03lqEkayVqYFFj7+ZMG595CKzHaTfUyqdWJUN8N3oT9aoET1/U3Tr/
7ida7537UimWsay7Gwk22hqz1QG0kUmKT5EktANlYxtWXvDqR8l7YDrVmRd38KpPWfC4evFcqyc0
nDyKQ8aiUnekDLu56BSzggX5BduDKCzvlIHXxtjBLDJ6S3s2Q11ZJNFQnWNFjTeKXCTgFzTzUIRx
vPLLXnmwIInNO+gkb91oPRBkn4D8TL9IWs1cmOyByzTE17VyDt2xftAr3iBJocgHBa3aXWpL3mYs
5PGc++mwGDAyfek6Vsn5F545yUE3clIAYdXNCHDJ0QJ4a3zwJpqU00CFnImy2ADJC0E4NCMejdFf
LWIM0V30uR0jyqpkX4eufRsqPbn6k/S10nfZoU+Ls6gKpyoQCMYx7Oq1qBKbTlebM7GCmTjmXi/2
1EkT+1ZHj1vX3+MjDba+DSgnxOmSqDrbfpodRH95DCT86McKIJbmrA0CW/uxCItdnXUOIfjGP9qV
pq3At0UXdPHtBQuX4TEbjJqEsVZM79wccybNW9gNvDM90pU9ii2IGCSTWohS1tFKVIZKahe3XdtD
odklmjbs5UEFgqawns68pnpsuxgkuO4SrE7kZC03HcKIfa5vh6QstukUmQxRZFyNThlfckmEslXv
SZezZG7KVfEFH2EfnVBCiy3CpLA5U6bKw9qdFlEzgIXLtiuQGnMza23Zw8yYAB9tIQU7FuD4vU1F
y2/cGXwJ6RDGSfvyu1tjgS60exgzma/96uZWpotpGd0cRhP1YjRz6gau5c9uzEJMcAJjfIjqulxL
sU1yPxrUx8A0y6vPE9ysfaOYuyqkgBZFgl3pxOqjZabqJvMMmPxTZxtzm8cUas/UVc+TbK6AdduI
ropcx7tGAq4tirpVY3jpFOqms0gJIRskPyY+ypqGY0QvuceqpxlV80sdMhnm51feoxEpCb9Wfkhp
y5wrRmibWMXMJswVzrxyzTID01XwNMsqSoqrJFX6vGqgmpdhi0ZTkxA6JAnwDon8mPkNcYvQ3nhl
Zv8kP/fs9mHxlidGPrekQn/QQMmtanRUj2YYadtmSLQNFgztSYyI1E+KKJeLanbb++9lxuyUd9cU
O76NWCSgd6YR9dbJ58MkUqgDi9qKNc7frYI+1ZERK3Z+Qmh7NDY+JMUw0/sUh50hWSboD6HSLWl5
cg3qPHsumuI56zT1NLht+sxVZoAbDSIyU+MoZUjd2Vq5E61WU4XodxrtRrSS9ShQd3JN/Dk5ljCs
saqIdfdVcwJDU4B/1+I3O5APxuS6YlosTzzX+ZLq5iQ3GjQnJ6wAZraKy/K8hhAWFe2s0qz6Y1y5
npR/lHHcz3QNSSw5796gdjgHVyp/beqmGpZxFmuzTw2fimZZsdqCHCnqxyBDO8TBQjAZdefg14Sh
EV9n0RoarPCLoP/BjAxB5r77ifLhC4bi/hcnQScYXlF3DuPe2FTwcuC62Pk5ISG8QGbbXJv64Mx5
vfG1T5sGgsHeVGx05HoNe3FRmeGKirH0EJGZNlzeX2MwC3RPP3RV5T65XjfdKGqNMSPFpHXKZdkY
WF5MnXEJMNejpiO3MRX9xkHHGTPk21BW7jQnX2qexaEjq+IHBI/m1tTVrJtuztQnWMWsJ+BFemO0
yGMWnpkm9dprk/D4qRasG3p/BiS5x/khQHTAWOTR0H3IufKYkmV8d1uzmqmW6bzgYDbM8dxNHuVG
DpYIT++dxEIn0B/QbA3HbNuDxEH5RJGyeV22O6YaNnh2WhVLj9eSYceLLHLTx2TaDGQWyDRcRY3s
egfHGrcyTUffN52jqmTGiG839GnZdJMFEKFOXoj2ciAinLXoFVeNewyJy88LvbdnqS8/RRbsKxNJ
hvVA+mllumk5F8pCQjgonAiwdZZP1vHAWuWxwl8lVl8snY9nR+pZlGRC6CCvn/BUrS4KmsO7MkvL
hZdaxtvQZj+sxEiuuVNJJ+ShSXobHfcRPg9TNPJKNrn6lvjND4Pv7I2XS4P3JbCAUGuCOYrNF9zm
u1MGiWkZ2DZIYsfCMlPpqm3pQbd20ZsccAvCYEgeD9wtX5WRByQ+IDje1a23Mh0Qlui9BT8cfhit
lJRNpITShgDgt6FE2DzRESAv0EP/xWVBITJVc+tVH3R3jdVJujaLvLn6Zn6M3UHFhkxj6V8m3+Ua
ZReCzv7FCotrJ/nhtu8Dc4+IN4qQ08aIz17+nhV+7c28Dr5oFrQ/O3Ula/K6Dwrni5+53bLW5HJv
s4A4e1ziPGyYZGkoOKxw3dbP5dh4845YJGyhIkQp2vGjWd1EFrRP+awpzfiuTBariKekM9fKc/5R
wyqT7Vcfrd1vth2grNJBOOOFEq7NEmUUVza6V8cErlXqfvvdM4Z16RUk7hrtqU11B5aedPXMdFPr
iC0MFqIjQ6TO6xqT6S7x7XWEJvk+66t+Y9rSzh2zdKkMzn6Mq3YmE/QgENP0qzbQzFXmNl98K61x
eLeDWZUOwTd0mS62UVgfOTcPUs54wCKDvnKkut4h/bpz4Def6DCZmcNQOKUDuPQIGEjv+eFVbBAo
U/ZShCr9VBVJErJiiW0sye0ox84alKPc5V96O78UZko0PiufoI/HZ4Sd5edMUl5QKbROaphXx8Eo
L10IlCdPwnAfOB+h3KQHGdEJJ+yHrWehgAK8P9MP0sltYCr6ZvLWgcpYg01HmmkqSoN5niJbD6ba
dqfGrCGuS4DadCkMFqXc+HvVaY5K3dho1k+IwwmY6DvsMUX4EeU+GKkB+QJRLzaQscDTiy6i7PjV
Vyb9KSraw3OPm9K5iMPnWsmqE4FW7qSxI8PXVe2LbKfhDJJFsi6D9odNJuSKTbB27HsLaqPuB3Nm
G9mBvatoRDS+u+KLAFx5jL4R1qdHpxjD1gmifHYrB6rVz4ZKjQHVpe0y7+3ipdDCZokNZr4WRVMz
ef04Cvqy3gj/zcmHeVdDAyXKpqX7267FqnXv6jD95hOoYh95+gOpYGnud9gu+s4urYZLMYTG2U5A
tXb1Une0H6zripkc1t863WgvY52QdsqQ+SyDt7HkPgwldT40YfWz0x8720LlJ/KdQ0GaaYYKVbvo
I8gzTYgVeSA17gZrPAJO3M6XBCXPSzrtkYa+JGpcQOKkSjS2GUSpruNZKYqyqicnSSm/RaB6MpzO
nspIbnkHIQslilbgjcfBJljGe+4JzGf3kDTZHBqE+ZRncjILgAmQOO//dJMbp2Icabx1ffP978zk
RA/R4PB62GoDZ//tWWehlD0E8c/Cze1dX6D9aDf428C6STaBDsMKfibM5BJtMpbcw0rLteI82qUF
2VJuiOF4F6cusk3GVH2f2uTlfG7/De8QknMZUgoIHo5nRJmzpRsE8kMzRhYuQ538lMfXsmQCOtn1
Xts2DDetjiN86Dn1eQim5IsTl2+qmx7lgjs9invc1oEzEeXS5qaF5brWGPqmcUd5A1YaJ/NMjVEH
t4qtYjIa4O7pldEVZKaZl0JIXqpyaX7YefKoDNgEVZksY1sjLTsjzH+yyjv5PAvfvJYr7PwoQ6Ip
aDblUJ9sbqV1pNrdujfs4SJbtrdAA1p9lUlQqmYS/kzNI5ksoOPczBezr603y0fntGiV6oEEU7Mq
4joD61KCjSaMxZyrumSV3szTyoq+FVk/97My/pD9EhOENIifTaCBqxbpk/04aqi0GGB5fadTyOkP
R7XW7SfbcRQe2SuiXMV74BvQO2252Ll6Z4En7D4UL+JBaVtA8Y3KBAjfhHukiMMlkZvhlDhmPmsN
41uo5N4TVMRhoyCcukb01HlmjY5UZOp9R8YCAGGaDA9DonfQfkp5VaZt84ou6k70CMwaxHhBfE7t
qmzd9NVGtrx4iyaEuVXIPxz4LSNSf7V5RnrCWQQI+S+bnqD7oAbDISXsO+sDx30ydJ1wUNnvJuxJ
p6EQXPSgBfs6PgYA9WDUlPWyNLCp9vguFyaOn1teLtJLE47+zG5t0t9Ta9XYOM4Y+pMsT1qkbsak
qOZFWgKp0PS22zYN0evRVtI3J7Y+OpCml8IJ9Uum+T8wa08hQDuzHBz1HB4fCguObG4xkRrWfRul
D546Ra6zpvpuIp6VBI3ywSrno5AD67lA+mmpKNGbPZT5grync0mmDZhllFTJHW1cU1IlND8qZTGW
YJZ8t3QuoqPjmEDzQ5LY97pc6k2ivzxYplFEt5i40sW+jX0bLDYx12nOfdsRbJY8f2lneXqUvAoD
gjFG+KnV4gOoi68WgMljoBnLzK8ekaAO5uqoHsbK2esJcVzLsZVjjqn7fBx8ZWHUdb9x4krd4kMy
nPNpE2zSgZALKINgk3tOsNDNRn01B/T0y77/CRlu9DtW7MhaPZfE22dV7WTLDoEkHpexN+7IIMx9
XTIwisq1jTwAYosLUyFW41kbN5LSOX957lcl/uI7KjIwNiYwmpwPhxGy6jzRSEeHptYvOiMiQi8P
FpS6pmlnUd08IhaUbETdfQMr7K8ula12y87qtBmzkaNOquDVrjrCMJYevExqlIs2MbRL5PjOyoec
7SbGmozUeIBglG48A8ebTi1Q/AnqY1dqySOKCsyrcdkDe6X3W1GnJEBfUJcFDirZF5YC1oeiEoYa
Jzsy+8HTmCXjNvEuS9Kw8/Vs3IHH5ttxyWAEkPoPDdgjJoLRF6ki7dBBwl22CDBvkqK3rzKGprKl
tix6cJqH90qsNGCN4wfNPPaS4ABmON0GIwELG5jHorBGdaH5jou4S/fgEQ13DJMU/hhK5rEGoejC
V7tKmZddmUtPbGdsI0aTWZMHevfZxAgAc0OfSR5CXM+4fBFEj/Qn/j8mGJ05Cu/pxW4mJ+Xm2YKM
fCHymdw2BXnpRYFC2HKYeomGsKjcU51/FwWsXeUlCdNoYVnleEFhyplpSt2TZdHGy61ONsy1Gts6
+Fe6iAZWC/rZACI51eRdGM1lAwP3WmrKQ+9YxaFp4l97MVILKHQjw4joNSBl0ee2y5OI/1Ust6uY
N+GxNPAzlmQjXyeK48KqZMPfwNk2tUX8Ph2PRmnyAkjCa11IEbc/j0VmsBYeuCh0Y2wChaQ0rKuo
q+2MQGOFbGloqyyTKpckHVFdUH/rUU7TRVYMpwY5oIuMssFcc33v6nPVa0JzMdnCDtV8b7zYgIkO
3HRVpyzQFdR5Tbv63snVZF2H+lvrt9HRb38QBC9PcTPkK8d2UYsJcCCqXEQ3xR6aysjkiN37prZO
fdEPhE6xH+lN2cRowkKvWorfXFRRvhrYW8wMXapfeN4r8zp0vcfCLnFqC0v3bMr8KYII0Z4g2psN
bsRqY/BqmYpi0yHqAQvSyfpsJprUnrh12i2kLlYvWvUQCHEm2Yyx5+ELvmk3yYTjtrDCSF+MkEpY
9apTqA8DNyGwJDaFrzAt8M1mpXiydhNwKusG+9VeRV9oknAS/Tp8rdCLNg9Rho5AHnrxorEUfVcH
8PUdwFxPim9WDyynZ3KfZE8oPy6BSUrXaaLuNpXyqsVOcSiTwL0VjTxJ5uHQhSsEXPBYSdteWmLX
Kq1jYLoPlZ59hzoBRiztuh33WjDryFRdjSwCL+fE49pwXABXpfTi42310A3JXG/K6skbhvIpS+xL
jpjwKfek8snROmPeDkPDE5aibSvumhRFuHBr92RkeXds88E9pdjLo88ZvnpJWG4D2c8hbnjRqxkR
myQOGWxEawSPGow8qTLR6koYV6WR9CjbuvzA+2MjqnurTQ+xn4FsYqEJQHL0EW8gg2loVbyAD2E+
G3GEgLeKdjiMKvM5qYh9AzSTF/ZUNAZZWecZr3cpsoznBJYSkFAlXopjVaf11ih8N8vbsQ3IYd72
Ggq/dGaGV62y0fXQSWOoqO0DRNvhf4miiknlEmV+eSU6px2YdB3Z0Vur7EUpoRs/X9+O7Xt3geCP
vBadNcgUi9K33VtrbFbNwoJmvxGd5aAD9NROaVhx3tGX5npdR2twoxvDctpz6w3WKgnG/GBH+4wI
3RNuX60id08Tk+YpKfsX8nPOMUNZYIPCA+r6Wt+dmzreQml39pYmocYi6mrlvRhhZt2qWq2LTjpI
BVfO1QDp0lTfkx3Z2R3+2qJ/WgbxgvVzgGE77iZW2jHFC8gTy2GMQR25i0Tpv6e50b7nua9ijK4Z
Z3jp4SZAN6omHXZpjOi5kbEKM51U3RFTb+eh03uvJaHjlYbOwUq0KhW2H3UR4y4ytWY6kL4qay9e
YGsvzXtVJN5G9TNEyzvCdmFilotKKso1yGXeW7Y3DjsHmwpjGRrWX7vxtKsrSaHO/+jwx66eKPkq
mthenvGAua33YvLxIC0PCwkZoBeNf9vVjTEimkqS0enn0BseRCkc0+xUgM4TJTBWxkHDoWcWTJro
Y4nIk9336J1Po2LQqa0mda1FaEraeXDlXxtd2loSlMN7NRP+fBe7gCmnTvf6WEdz0R8Cc/6pIfNC
eVa4ybC+dxZdiEew1jHRmv99OrdlwWiUivKMMcEKfvfwZo+muxhrpzsMSiofZZVwV6MCHAxZI/sD
YhPB5CgkNsVkKyT2Ys2YdDAwhh0tHIVEnfJ7L86mJHOLPe2nBtFZtKLai+nHNLI4DM9fDx0FhCyW
IyDq26gVsWVgTySlmhlI5kU0jOkuq4JfG7iB6Y7Id7oTe/eGe797w6d+/40u9+GBmyF4L8a/HyeK
9z73M/03unwa6n7sP17lP57tfgX3Lp+Grzzpr8v/xzPdh7l3+TTMvcv/7Pv4x2H+9ZnEYeL7UNoB
f0c/eBBV98u4F//xFP/Y5d7w6Sv/nw91/xifhvq7K/3U5e/O9qnu//FK/3Gof32ltueXzA61DNPe
galdMN2GYvMvyn80RZXPUSk5wttRt3KjR9mf5dsBfxz2t2cQlWKo2yj/rv/9rPerljtcaJb3lj9H
+nfj/bvzs5hh6d3pIbPz+xlvo37+Hv6s/b+e93bGPz+JOHs9jBej6NrV/dPer+pT3X+Qdh5LcsNK
l34iRtCbbXnbXnbDkHQleu/59PMB1Wq2NLrzz8RogQAyE6hSdRVJJE6eswz/fqP/dYp0vHvryxLS
k4o/+V826fi/sP1fhPy/L+V6NdS5tfFtUqzo3Cm9YEgEbHZO3xrpSaapOunGgzRLi+w1csISa/t1
fJbumgOko5ciy2YMwVNhdOY6aCxqq1pLeSyiFAK1dnxhFwyRrRilJZWEPfgW4Zdz5si0T5y+/5J+
affhidrNdTgAYWKObJoRtgzbBATWQrZ/gS76HlKP9L5ylfQ4uB6CzwN1vq6d3BoYKtNrmcNAKqKM
JEFJTnojRwHOFqiXm0269cT82QOgInPWQS0jlyrDkTrnUle3t0AfVslNY0UuPMkW9SXFjMQOO3tw
mIip7sIELVcXvhuL+vmhujdJGnBuH1PdI4ZT5FT3lZZW95rWGfvArICuy9m90UwHvwLZ8G62M3oA
k/PuC+SCrCgnNnaJLJHVPi5ryaXDwWhIagbn23pRVnWXOE+h5f39kjIsH4fxqvNgcQszZ7Zojn7w
1HqkiBm9oEAo1N/E6qFHpkT9nXB9p1J/NU/D3uLvdgaUG1zCRmjZ+xaTpFFOX9wVOBFP8cxTNnSg
Ktyyoug0h+mjcI5l5YS3gadFHmgYYS+B40JwRfLqNkMal2mKMydrDj3a7bs5t8hmqrdDmuXnvyfO
2hQeu1h5/GstObQK+0qm2zpqjYVWfYrQ2qwOwV3UZcGd7AH2CtBtrYO9D2SWc228i0PGDd6cXGcq
S0XoMvO2kNE/uW6SkjeNzJNsZlJnJ5SRzZPsIZg2HTMlW0ln9hYmh75pBjkFJ8woKI5GbFZZ9Z4K
vAy1sRDisa7S73pF0e6ktUdMbgum1lhLx80rwmVvmFVS3npwkbFLBCdO9k4pofQAr/Eau3gTLXxG
ZEgnYfuH05gL82Dq7rfFboMn1OHTygtOeXx1Lz3Li3loGIKqG6AwEe/67X3dhjmlepQaulv5Jiwn
0PlE6gyGLdc/ycYqChTrb+1iHRIba0FNCNlCEZuBbEH4ekL5bk4H5d0CZlWSMEiHVLkteJv0bsF6
hOtVgaFho8OMfjZFE8dld5ZD2Vuav2zU6UEby0ZsvTj+nxZYpt1eQx+9XQG1Xc7Gpx4vGVtEFJD1
7CFUw/whtnJ2VzGCEtJBvi1BgxqRWqFVCS+te6IUYM5Xcgz29NXoWOELQgvqTtpBj3mnZcYSW0th
S7mMnLvE/DUsg5FqDK89zmryRelyTjJKCyY3M06eIwBqR9chaaDyDftU9cZBRlDA5bHn9sIHR8DY
84LqutJOayBVDhT+Ak7SCzhJNwHqKefS5uhRdKWxFR7ZW2LklGbcOSPyTUuoNP9rGEmIyrJSqs53
ft9Oj7NnPZhtNrxUbLhPpanX26lO82+BaXGkBMCK1NkEyZs4glIT/3NlAVxNKujX4rb1V0o7HSXY
WKKQZdM2rr+2LC/bLjYJW86pqttm4LfW0nGDJ/ueH+8Nl6/+O9Bz0PbJEebF77fAjiruJoIxF4Er
/+RVnndi52rmK9mVDVzsFhCCBk37m7WmCnqsdGtnLJGQnfrIcIoYzo2QiRWNnO5WbQTAkrRAaTcj
jKE5hOrqHLTI5kTNXV3C+yx7simnjGrb3ATV4TevjuStlwaAHGByNvcyWDUM5KCTEE7U1mnuxzz9
GPueA/lwCuRUSSd0Q37bYo6y7qUjFL3/Zs/G/GP6tkbSv5C2LC+tVyZXuP+Ta1c7m8Yj9Qmp16tJ
OudqmMGTNFp5hIT2os7uNKxkTDOAoObcE2X43EuoDxRrZX3bRHvZTTvrpxvpxf6dTb5U/KuEF/wi
+wop03E0MojuTO+UiWa0NRgpl7HsoROMLondHP62K713+pdttEL/pCD6hKa7iLmtKq1yLOfIpp8o
PVlLT1VN6oFT5d6ytQfTDMuPLfnmUAXIbqeh+YGsR2t35ccgyFUU1Adw/WrxUUNC/t4a7Gc5Iy7d
9FqXPDSWJtlau+NCY1JyfQ7z0D/LXjaUX6fAtXdyNEyVfw4aIMnc3H+HxG+9xTYAM0VgxEd9QngX
x22yXEeu+NfLtVTrbPI2E5z4f8xbgl/nRioqFE60U8Oo2FezGTwqag0LfeWln8nefbFGU/uFuLZn
mRz9ukH8nDpJ+8XrE4504j58CmOXa6YVK2e7tdPzX+t0kH6dw6GG74Yv8UVTG+c4KCX5J2gHVi3i
OZcIeYnp2sEKuOtjoJdgEez6U5wo3jaFrWvlkCjnwDRLtvCOdZdONBzWvW8WmwzRVG2b1K5yXOxy
wjKUYdKWl4Z9mBMPrbY/lrTK+f0rLPONmOOINssefMuiECpF3MGBlXwvh6laZndelt4BsE3KdZej
ZhGEqG2FRgvP14gCl2ZE4wpSrYGD8z+aAr1e9F4tuL1X0hUPGjzWslsGGSqwFWm1d0a/KuytMcSg
3Lym20VaoomSg/BZNp0JgQRa949yFFQQ4CwRgwgbiIic+XcET03gHzXkvbUqbzYcOwbXWpIkVW3K
Y7tfjFtphDozvE6SECkVQdL432OWOUtMI2iXpCOOjeCggtWDQag0PsAVkvha+aFvUKL7PfjtqZRK
2eVUR1EMI657RlBsY6gc1vIyuFwViwlm3FA4FtvtOioc5uSTSBeXVdksSy2OZdqy1BJcINhEvjbL
ua638zO1/uPK5cT9NCfoxeiZE3DWSklR6vhdtW7gKgk7/WkUTogx3HWngcyWsaNiW+eoEXq3hdFX
HKtEZ7fWo3vpjUr+InkGjbkcOpzM35nBKISE1Od62vbUxzQg6YAsCLlztzA2fmeHxxyhi0vmwMLF
nqhMNrILsfjUrNwCZCdlqPWunfKxWVWG+hp68y9TZW+IBAfDxF5FDsmyU800AsJLlOLJpdr4zm8N
7WXi0HNtJI55BDWlvYS148J2H/goTpdQhanmsLbF6auF5OvRMqof1ay6bFeFDUxjAAisq4+zOIeV
jRlo5jFq2x9y1IkzWxkbUbrzz1ix5jJd9uS6WqHUR1i60vOYDBX16zxPaXwO92YNYEbaeo1qzdbz
vf1cFcpdSZ3udmp71ObGoFyPTaadZtmkDQCnQsgJrqThnUv4C7g+TkHWv/ZkyLtoI4k+54VaH0Dv
1CddhVjyTW1QSg7KYREVZ45FwrM0tVKVsMk4OrPVXFDw/9YnlMG1TeWcMupAj5EsfDdj1MqzZTvB
+baA9CyrzDl015u3tzH1DQflc5Curaj8yVFq+cwJVPWsKOlXzvr7iylGmmqNByCTSFmJiLLSq+ci
6jZQn88PMl6rZoSIR0qkpFOx7OZRb0ndi+lyku+nGoAjtL5vL+Cm2TXLLWr7jbJcD6RKVnbiFWcZ
DIpgPuoTlULy9VGIUI+Ty7EkxNVOb3zqmtq4OgrwWDl0AkiV55aqHDmsPKdZqWbiXPNAUT+9zul7
zbgqGTzjfuUZn5Y5PMTGD7qO2l8Ip2XkpN8zMDj3hWg4wtTuQz2ztqNQL11s0pGZBToJCSo/cigb
GRKa0fMIOvG0mGSPmtHRJjmzrMPZoXvycyh/317uFqlTa+6PHlhX8RZkMzomDOp5uB98pT1b7D1L
2Ab09qyP9cEegungam0LPS2mVLcNqlbkWHal9TZHTrcbDhGB4lbNNpzBP3dt8Y8JhUrNZxIpB61j
CyGbtA98UFdi3KiKfjNS7vLqXgL/ss1iRmd33utk6TaNVN9r4PL/XtpKPTdD2/OPZUtKXw7GBH8j
vCDpJkFx5rPWeQN3WhORTjsoPmvuB0iRnY8QndXXJkYy0BnT/HPuT+XWDSgvZ4sN0XOtrpxC1Tae
QOYjBZ2fLYHclD1pmwGiAysWHtkUbz05hCYNt2el0PIM4sZbDEeVZ+YLvNTdgxZm/YOuWf5mGFC8
WWy2WgXXpvT30jRQdAnLrKB0NSZ3PEqjbGKIIfY2gA7Bc909LI39HLd+8QA602GraFHEWTS1B+Ce
F6xiW71mFmg2Skw3MfSah5LT6o9dwyfUxBaSw0KJmfpfqqv9rj2bYji0IFipEPYv0mu74bdh8qY7
ORUE7H1W69WD9Llmue9MO32SvkhpVyBw0hfN07wPA/LDMLx4tvISwZT3AGCzORc+iFQxyqA2uPU6
L0WEQOubo3SMVlA/eLXbHWDS4nlEBC+OLlSOqmZ2CF4QJmPBsQW7LgCYssTK1RGRq5IwvM2++cIa
OIZiaFslCPydN4TwEKRBcS8b1UIaam4R0JVDBI1fHU3ZQE2jqsFuCc6FF8mJYRMmJdRzb6sko1bc
B6HubYeuRCDozSFnWANZu1hxIGMylZ0N0/aR17GPuYZqjOClVIXUHrJcaAVLWstlvLgRLoTwUo6n
tq0OjUnxcpjM+4Lzf1iegv7BN3S+b6JnJNcYDcB7zpRfLbFfDCLrwx9IBghHX7Y1FQyASckWb30l
pU4/9uAJhID2OHit8zCJhqpcVIBrsmOpFjkPYWY5D5bmO/t2TJzVYjM1RbtQ4XSWJjlVxkJjs2pz
PQSjyGrSqQVBdHuZxba8jNdTcdzDTXP2Qqc/UphNcXpazp9sHrk3mdmRjxRDFzYqyvbNx7FXmufE
dPaBqs9gTfrgnIIwXUdyaDrJNu2C5iC9UTV+i31xVA8650PFt1dGwa0C8T0bQkQrWLpqtHwHLUe0
l8M5rkBRaqF3lUOtBvGp5J9yI+zuuFOlt0nos8A8DFPDVkaVhqWs6ho8vxzmDoSdOoLbZsXX1i4L
lBagAzo2pZPvuegazxw2cCWHSOA/kQ39NoT43+EIHNcOet33f8Wa8ASgxUJsnqLyzuPjhuJdb9Oq
s3HuRSN7somQojo7VehXcKDjUYBbrXojaSHcZJjUzZPhtfGnIWm9+KXMu/ZTqXY/tS7auU5VPZaD
qr9Qlg48sm54UoxC42UE7bEJrMHfS29kst9HtcQAgEHwhPL3OfGBSSUiuCaH+EAJ+Ek65fy4+pG6
7IakJSzjL0GtwHAtopUSYv8ZYnnVstRNyk/tSTYUX6lW+DRYfflEMedMLkmF7HL2k3TtpmxXc9OE
GPUtvu2LvRFa1p3u6D/9DEGycdDS+6HgSsnjJOz4oBHvO9FIx5jn9jEYsw+tXf02iQl57pbX2o7X
t/jODk5xOF87SVEqyOdlb2naf9imzPqf4pZpccz3v1DacWOmQQJW2odxZzKpGBY1p3oT6jAG0che
X3JOspLjv9xgQaNDGPkXab+tIKf8FbfY3sWUcHXs+D381NRK5yGDF373SssU2fv73eQmuaGRx7rV
fw2UKy5ryzgjVKxtxVUFpm40AtaDC6s039qk3FmCW1qOoTaJAA8DaFxsw2igYfRuLCZ20ijnLE3t
OvGpLAflEeCg9dw3+Q+lsIaLHJFy1XfszaxNz/fmGeGQQ5QU4yXvXA2VHCo1JjvW0TfN9Xtpk02f
W5BcunqxlcNSmcHuVv18JGfL97+rw4+goSMq1LQOrcAi35ne1F2TpPGoU4mCkyKYX1mUxDUAoXCu
AzDoQXgve5bO3abQOtiR/3SgMkb22Lc+Sbs9ZzE0FCJES381AwdJco2scEPIIUady5xioyBLbeht
YRlbTxwY+D9ShEnOWZsWZ2eMHyPTyvbxm0naK7sOy9Xf3ZGKdqx80LfZ0v8u6G01afvvS5a+93v1
tgz2gJzcrTZ4+bVJox6iBSoNSmpMVpHdhz9zYJ4UEf3iL/PZgBvr06wV7cbX3PS+KGAShNxPP0x2
pd3bPKNt7L4r15Tuexw+tPMlNIFn7+qQUiKnccbNO6PsysYIAKj3reED1wKzDbZbny+Le4Livlt1
Ph8TusnfFkcEPSySa2heqlnxxN2WyzF0pHJEpYR5bor5ixzJZihN8aUZ6q3eTMWTtKkRRDD17PLj
xuQjms1RbbSVPlOYoD/R97NidOvFlmWtu5p6wOrLQmPy3dfQLr+tSjnYiTK5eCXXkLbcg1vWT8d4
J208HEXrSo/aAzwj90U5IfGBzNJT79njFd7MayxGlMlXTxMs/DtI0+aNHMqGHP5PgPIx2UnC0sby
7n1OvOUkaWqptt7DbNCva4ihqRMeJ5BkPtKMY6nfp6DjzXKO7loxknY9tM0zzw4nOXLV2QSlqE/V
3kFyayWNt6ZR9XtfRyrM6GCak7ZwUI07c4pXTVbHW9tTqruotDidhZr3kDqaccf/2wXw7GgfepsD
FLU3w/9MpbbOIEOhmLs3T7kZFd/CisJVF1YqyI4UZZvMlXMxYSg5eY1q7h2SIg899ZAbKFjUT1YR
feeEq/7lxHsUNYId15l671A999B5ur0uqgCb3XXequDZ/NK13kl6bSWB8T6d+IqjNWofVLCQxxSJ
m42h1/aFsvmfUCqEFFBoSHoL09IsNhuO9kOhdtSbEyHtyjiVPVzWv6dRu/n/s9y/XlXaxDtk36Vv
A5DytTi+bEXTiZNX2VBstIkB/F4Wk4wI9EnbdbrKH1TESpucL4cUgj6Bd7eOcrSsS5VMDhfIvqBc
6tQBKxcyy9lL1acUizpfobL37htO2KYmrw6FrkZ3+dBS/WsZ9iPZIJSnPB9yJXRIV8hiWF9Hq3se
Er7BytisrYEzTnb55xu/6juqVdmdvEzf1pVJqYxgVtUNi0b2RCNDZsHO2omsdTRnv2a9nO65okFz
PYb9d4pVThVllZ8CyI321Jf3hyryY2Rs1O8W37FD7jrQ7xRO8XGkAGnvufO0lcNmbPstQk35Xg79
eYg3qmXERzn0dEF+hdDFeeJS+TGAyYpyI6i3KlVVrug/g2vOoV+rVFf/MGr567AW+VY59BLPh4qs
f/XKYfZQmtspUH/28+zB/GqrqA6lJljfNk9ARw/sYGwNxRL+M5tM6dWrHMkmCzNBZKH/jAcjz7aj
c9RtEv2kDQzKYVTj1hMP6xTGVAOHQBSaSYep5+bNy0/NpERJRKe1pW9LfYB79s3tVZZRbuSKt2Wp
rF1Nua9sW6Ri1n3aFycrydAJRC52M4M//65akDDo3ldlHqztrIXRqavd/NlIjO+IeGb7MgjA6XRB
cZWN64/tZXDv5WBqqqrbLE5DCbS1VSOxNHbVcIDQ8KOfVxQTerW+8nRHuWuFYAinAcF9nsK2ZGnG
O3tZ5YG5GlzIJ6O2I29AmJwFA21/nHuULjm+iL90OhyVtuV+a4eAG11SwhPfU5fRDW0PZ0ThfYMm
6JtW9vWzaUzJiUclbQvF8/At4fE4NbxvJpk6TmpLFSysrj2Zs/tTzmMfwO2bspPHkYpHziM6k/tu
ZN0oydTx2dRs7SsVpWh3AhE5yq2jbDK2QqFTcpsSu0nZRBVln2pbIRCeOy5Mw+XsXEvP3shNqBsL
ubY8WGt+q943SazeF43/pY4C7ShHspHOOPFXA7Vx18Vu6Lp56UpjrpCqVBvvoz0b89X2o2nVq4gK
zpDMbT19dPdymCnWh14v1qixookhaGtMLQ751PTwInvJHGbNSnaDwE2a1eJS3ZZNS62BDGfKu8DX
LrJ/K7O1Pdgc5/ESiyYgC5NvamP47BR2t5cO1Ld8pE+i4pNt5lQclnXY8LceQA/Jbihod2IhaiFu
OJdbI5h8buNbUMeRm4bWF4RYAjMtUdENfG4a28/QQWMUXmqFVDF6rrN+aIV2TwNcnrt6bBzaTNc/
qL3/6oX6Lj5NA8pwPCe4K2rpgu+zk+zr2DR/wbB/bOKOJB8kDWwf/aPdOMWDTOSnejWv1CAPz3IY
aGG4rVSoydzE+dCMM/pIyfzV9t1yl7YjyUfPqT8Le1Hp01dKZqFl5SvM8c66AiF1KtQx+my6CWTG
XvPSTbBAZlH/U5rdbAj3pTGurOxgs0c7wdwNU7PomX8OJ2UchHwh7lv3Fh4Ct0I6HPLctzl/rXOL
1pAXyFfLmoHnPDrUQezr3BkuSlAMCN4jZWUN2n2HlrmJmC826U3UcbjIpqjzF2UMnH3SxLZ/lTao
QcDQ6GW9kjMAmUSkp8WqVT4nB43znxLxV7S+qUkq02GXvBVz8Qd05pX0WlH8pWjU7jC3mk5Vg5gR
hS0nQaUdUaX3FiirwKD0sQGYfWMbmyRQW/Y80JQ8hNQthxh7pU7sXQmfGWzXuqZugqD9VZak8pW0
QieQuhcqK36LvfN/Rfa9G14dUgD+ZhMMGX853Nyh+HVZRkZLlfibcPyf6/9rmcV2k49/m5FbMKvw
2+XdROLdREIeWkYv79UK9afAzI2VpjTVhhxD8YDCWP7giB74AgqY7Htpkc0coiJXD7bzLtRL24n9
0OE25W2FsZoyLmN+t5Uz5dKmq/Z3E7ksaTKzPkTxwjJJI0dhvJtjK/BWGvfVa+kOW00O5bysTAuO
M1VzpwaUjVPm13eXCETo8s7kq1Pv63DBn/v94vDarj83JB1vb8NUhQiYskHI2XnMSDt1HolS3arc
x7TxzCu4l5P0qcJUDA5EHcbE05EYSkdbdsO21jxvo8c8h6/ZwfmrBr9Qg3ZuMfxR723Iey5yFa4K
3SNqNosf7F97hNXl6rjJwY066661ipT7a8YRqNaoQHRgNriLZ9O6kz03qI1j0LbPtzg5JRjS/+R+
Ph8y/hkkvpnh8JM4tI0RrWyxqoxblhK40Mkpi9PtJTW4MiKqsjaDOG0c+i6gBK8sD3KI1jlCwBal
SHLoZlB91N0zggHuGX0J59b8NZQOaeu9ONqVUxjDPAj2z4iHdIW+Tf2Ixlz9GMWceZmlTsXXMNV8
zDTUmby3yWDugu0mHWDrkEMZJ+e2Mc8eJgnm29y/1muasN2XDbXYGqrnZ7PoXxuvc84DDw2UwMO0
RDHVb4eQLK8QQoCO04qbot7BXQ7nBDSDlVYFG7nCu65cVkZLjw+DCD80pJFmFfEoxDeRxCwzNOHb
2LtQMk2SbbBQSy+HTN3cxlShupdb1OQFMFjY4fd3HktOKsR8WM/ZflMnyGN4yvOKWfvKeaaqkOcr
GispFWSYOfWD0EfXTslYRpeIOlfY541TnKW7gBznIXYoq5rLyjpxZmsfAnN4UoyBKmtYkVfG3Lc7
NlDT14QsAvWn02c9gBOBb0i7q9P+Zs/ter7Zh0x/Z5fxM3CSW7yZdsoVVUUoWUbok4aququFum6a
sD1uyyk6zUJ7d3CQFtAQ0Ns1QmzXYONy4BcVbqQ3gJr14tsJNygxt8on+0FVokMnYpE+cE9u4H+E
wnR+bOzeWDU1rD1wwSHjYBnfDK1DHiPoI+jMTUpc9UZfpbGX3PVRmT6juHRfwSb+BZhVvrODRoFg
zSu/eFQykz8qKfZDo50Df1QTsyslmvUV6moEhCpEgAa3vpkCO4SgiJP8+qrVCrm0DHi2DJYx0iGH
sikd6tj9AEWeIBScL0ug7CmC0rkYfizLS7NcZLENYfS1c76kYzHvaqMJtF012xQtKmzXNgiRVmuu
ow2PUcJlxUl1GTuDq3jmxemOBFK2+t9mgaWKT4ZnbG6LyPVuQWbSf9IUoz7ERhzdLY1dgKIepvVi
gR4puoPHEq2EObJeSEkGR2lbQmSvKd157Wuaslkc2uQyjaxpsLf6jLpD8WI3o+wWNcgO2Js2Rmq+
fxeGQyquK7tvbp0Mp8Cf+pOnOq+NtMmhdCzDdyFxpaSrd+O3ZZTZN9c+slpr6V0m/9e1HPHCSluG
BzSbj1B7zPtodMJVLSi0Wpj9oQJwy02peMY5Dz2otyTVVgJp1DXhfGc9WRHJXr+eVFQumaMW/FGm
WT/LEOgHIpiVEGAKgtI6jKnj8PRYK1+GQTtSOQcbtxqOHH4J7nJhr+bqp5HA1BHFoX5XtuapCbvd
oPSnuLGK72HmNtwlDeVDFJvVZmyU4cFWrWjvwK1xdpGeWHfpVCJtp0N+37bfssaJPxil4jwUFBLn
0L198DmPeSmCk3TJBuoHIM1qg24g0TxXPDaNuUJz90eFVvBLYujcPw1lLUcWYkYvzsiPzE26zcSz
9sYxVrYSJc9B2PXPyZjFGzfz232a2f2zWhTxlSvgR+mUzRj4X12eFi9yBB2Hs29MajdjlbTQmsVc
sZjnhK+LzU3a7UkEX6eu5cBvLniGESQ+PQzZYE7EEOaTrdPq+yqFDSiKlIGb8G8lHimMo6UNxM4W
+NLFUTXlN2ReHCiWyQIoWcgp05g8SKQVKMP7qs2SBwnCEr5GjKQviOP7Rk3V1dTy1OFYbclxYaKu
wOqXT05hFk88S1Mskc/5Xg6lwyioE45j506aGquvL3rrvNzixaRAEXKpAZuedOrjdD2Y7ffYC7qz
DOEkw71vZ3u9TNDUdq1ykbw0mrlKHB6CkzLqLaiCU//oZcp9XAcKmyWAn3dIlvV32dBw/q+mFK34
UHnuDYeaBTSK6r3vawYfot+sKyvkiEzcTFM9gds4RvZHjGQjnYWIWML+z7apR4VvbCjuTZRtYbuw
E7KndqEb2U5x5p7HMazu0Sip1qi0Zj/+54iMNcY/1+i0Ck0SowgOVZK2z82kfPZ5j5dCjOq8Cw/z
MGprRTGbZ6MY2+ck/aybafIkLRYaIygZWsNO+qLJc+7MEZ6koGkf01gH1lyZd+xNUebO+v77wC07
tJT4c+t4xq7xjOhYJKp913ExsAfXP9fc5mrKdemOs6ds3RIAJKrvLnSYM2JLc6t/mKBeug313tY/
dL3vvBsuXhn8r7k5ub8DnLfZrLcX2XgqzAfcdAuoHH/bZE/tYLwgFexzCpILgOeUIaurwiy5uRk7
gSaNO+eQ2cZ8mkvYsSUpe4cCEvck56XXZuUw9R1Q/VyPvqiVsYb0M/wOcBI4WOR+0J0YicQSDE7S
Q+xqRHfWoOh3CQwyFDfxM7lkQbm9Oe24dY52oH4KKWngqMf/WDRcIjx77vY9AjabwpuNlyo0mzPH
H/1KDnXIwR+iJkGkp1a6tWF80vSye5a+GoKFRKnCOznSyqlcu8gCcSl/gAPHPU+JkqwBACAvMtnT
ta9mY43cUvjdMZwdT0rWp74tYRXRYciyJyX8WApBMBEgZyZCmKQeYXSSM3m0jr7PlbXLJ8f6NAxD
ue+TbRhA/T2DGK7/E1XoHE6tpny0++F7bdXJvRyp+sema9UPQOq6Rw7XrmlaoPzd+Zxk6mmwlkM9
H7I9UGB7C07vc0Z9/LGq7XwGZa/MhxLUtZ6SGlJFY4UjnFNvvTGDKYPNwLCTDtloZWrf4hwIP86Q
hq2X+WnDIQryR10DA4Qf7pwcFa3R7dgZ11Ny53WqzhUz1Z5gah7WSdm4fOhzsGqc2oSOyxjXpRsU
Z7urKvfWzfyyOGuuRQraKWFkVH50BuzcJNwKpIZGYOATd6nCGJDF6drhWfeFZnhmxj9S31+Teux+
ZXH/YEJG9WWe+MGYRlU+tF5SHvrBJkeoZfqdEVfqJtQ4sIez+5ucNLnHEhain441ZKtQzesPeY/Q
eu34/aoOUADnfLCHUZTfXDOZ9aFN7O6FnITQGgPbLr11EQYc8pg/pNMpAu+ZD0a6ZIPc+Uf0u72r
HBl2464NdwBxJpaGuvifa0lnpczun2tFCJ6YhuZdTTFZrhXrL0GamRuZduutLkXdKGpf83Xvxv2o
uOusg3GoEc/WrQ73xwwfzAGuCOsl1WJnV/V5sm3Fs3Yf11DfKlyBezFUR2O+I2vNuS8jRSv15zF5
lBPlYo5VHlHwGLjn4UcgqKJaK/POci3VGP/9SsGHMoi49RiBf2sCvbWAjoZJtOv6pltJj9dXr245
vMWoWaMdwXkcl8lxyc4igD9opU0Gl9EajNtZt9E2A8bKWWDK9VWYfEF7robaFCHLRPcWnUWAaxUt
Ps1Q5Kmu9sVSQ2DGbefvhqCYvhoz3FO/zV0F0640q84/zX9Ey0VykdP7I1qawzj+j1fAbTyqbn9g
52TtE9joX8wp+NHb9fQDkpAnBQKij6YeWxRXWSqVmzXbn26eVzICmsXd0HtUc/phCaC9+2TE2rg2
OIG/8jQJ86qqtMVVjjtw44PghfKGHzxaI9tVmL/yoLxDV8b9Mug1akcVWW2HfOq+hmfn5DSdcul7
T9/OxdC8QGw+wCvXjD+K2hAXHvMXiaE9rMOrLvfmlx5gC/wkKhgv8alZNXCPf9jRULu2Zqm+BC5c
sINlvcZHCEUt8YtdxPci3neIl+vLD/TP+OV1A9b5K16+nz/j/7G+fP+1eP/OVGxHDlBeDM/6GRrd
8KODBXpOUvRh3BWVdBGE/1Z+IGWg/0A//T9jbDonSG57Hjgt6wB7ULzzXX/6Cl8bVGy18snR4Tyu
hB3x4ukrjDxr882eU2h3s4v42TX7A9mTdpUhuHJuzKSuV2mm2OdqMBwEPHp9Iz2ykY5lKHt1YzDl
L3cRd6cuHMfDYp+0wSJTFqrPyDrDy5Ql+peybz64nKr+gm83Uxz4xrp5OIxo1KxHaFh2aenVUPvR
oKdVX+RQ9mSjDByXB2bbwITCLUmhRKuc26tsktJrr5Fo5NC3RmsNxUu7WWy12ZHHluNAmeOdYQbz
Ss6TU6RjKmGVpaazht7fUb/0s4HUWx18KFwruvSDo93sUwzFyZjayGmqKJKwNzDv+gH6lyTNTpXT
oaKegubaeznC3XC3KxcSvdTNOZQiz4bgv8vn5zFie+MVbLec6Rl1kPnZRbuAktIe8UVho+xmQtiV
B47IpszP1h8obpue29GDAhdYBszHXl2tg9GloiDV76TXjkSdFSixrWaE83MHEZfYDfMw2a4N1fA+
x+H0SYOX8FeaPDgwGQYr2wYfMYs6QWj1t13Kc4teADvo1e6rToXbsEd5LryDAkpsMY0BKV+YuMaD
+r8IO48luZFsTb9KW68v7AIOPTY9i9AqIyIlM3MDoyporfH088Gjikmy26o3IPy4O4IZAnA/5xd2
ADJAQ9hNLYuDbA2kRi7yrLzUXTnczhWesStTJLxnA0AgOPywhlIf6nkJM/Guyooh31bdyJK5q/Il
xcnhzoS2laEFhdKP3n3x6nw5FKOB3m2hrH01DQ+x1k8PtRkhOYuw3G5QTXftNEG9cQYcYzXFH16a
eBZ8bLJgL6J2eBmdSFuwAczwYaB3KmOeKBjgGWk44FJS8sT4ccAE8s8m+6PooLglevRoAZ2hQXXP
td0uWYtQNYk0bhuxjyfO3IRnj+hdl62iQedP0u1ZXTMHS0wKfm0VtXgtlNlDvI7dCwW36miALsEb
SungSwbBhos3i7KBHZE5jriXBxb3F13VkDL00S67xZEdMJTiWoPcvs8TiCmhmJDd/muKEZY9ecPg
9SM0IdK5U3US2h+XoU6KsQ1PxtvUGmHKZTK12UrzMEKuAOPcxZPQPyHFX/pq8yk3hX92EPNcyLAa
Cxw0DOtVQ9WSer+zwYId3FRMQnGliBmurGb7Kq5cZdVGFXukPDM2U6elFyf2s9shxeoEY2gksC2g
KOccZOVW1fFhM+t2vKR+Z8G+0ex3JJo3heHn3/O+ec0rbXgxbLVfKyKqTzi89ae8yctVL9rmqStT
b0WJPNzVWji9kF8ARuNXkC96bXwJnPZdAWsCTZCW6pusb9L+0cga40kFO8XHO71kOPNcg8l9kIPK
+SsD50Fb2CFKyyJrt4o6xJvSQL8P7svwrHfuSeG5+9ly0MHUB8A5YYjrJJRMdOmGvvlcjlDocjtx
7geUxY69Bg5gBKn9uST5prt28Qnl/WTn2364rRuzeZtLRnIALr1o4I5Zd6g6IR5FWL605F23PrmA
XTULvzaupj3NiKNNXNnhAdNfSJCIWS0x+xJfBuWPUijjNwCl3P3giz8Erh3u9CLUd07tqfeNj7Y3
wmPTN/BDCGgpXyvfScDd1OLq29hW152N5SxQhyyvo6M7K0jLgzdO6gnsT7oZZ2jFR+x25iAy7TR8
oW495jww0HiLbd0gaP+4Du+NhREq9mplkQ0Hf7JJLf5+KtvyIAxjOKjQSP59kNooKmVnvx8OZlRy
FQCMARghpBJUQGZ6qHVnvwrN+6Iaumvkfo4MHVv1JA2ykz96D7LPdhvzPig6dVdlYFJ7KAXRMjYD
Y93llkYNa277qMwuuTXnyL4x3DXQeCycbVqi8jcWQttNFSVpyOw262CNik89gf/GwLJrr3UdAvtX
+7NsIXjbXgvLIcOcxWItY/Iw6yngVaCdMTLhUjLWeOI11ZTmcBthvorUP5ChmNAS7eBu5WAt8I6Z
8Y+lsO+p3keXRHUxmQmc+1Qv7fssNZsDntrhQjZ9exAX3BRJ4XXO9LnW+sMgQLoobjztGsUwNiw6
1DcAiMifKvt6UO7JPHX3g13GB8cU7sL3/D+MIp6XfLOHtflolaxNGupmiwEF5WcRR8mq9sqa108w
AgAleGfXLFhsG8q6mlbOsQ3Umopt3l282a4AidjxsW1BCY6Gkr76PrbNto1QnWWhLgDP+77w6vgL
Ln7+oksNjD16JNVipxaYQURAM+wufUIuFi+sNrLvWxJ/63EAfghtXNs0ZQ0bA+DBzsqEfuxY9O79
jrfRUed7hGo1O2Pq4zvo39yKrCG+YLXIY5FdwP04m5mUfjE9Ym+mkh7BkG2wHRPtlUF7xT8hhnHI
j9pGyLYJ7PKboY77IptF+D0TxnA7YXGQBuPC6jT7ebKwxw3bik21X8GQFvHKrf3qFQQSzhB6jviw
blevRbJgL+S/jqqVn5ASSZZyVGLD+dYTB9uReRKSLysnyZBFFXV3Nmuv4jdtVVihlsqLE7iQIl2y
E7noHk1fWarjKTDPXVKEeNYM2UFgofRVL7JvpmpGb6oGfDGMHHxlNYu6a5JMAGUtpC5SvzpLux6B
aL9tOWWhL9S+7i7OTCOTTFrJuAWL2SGH3z04Mx1XhvrYR50l6cTBdZLicYK7eMBkuluUVdztBjBx
G+yR1EvchCH6FdpZtkDKAkyZDygXNtsYfWKekL4RrUu9FwulSK0H5FjEYhws771rywsuEI6/4FFr
zYK2vOpdmMUwR8os3GR6zpOy12MFcFSCp6uIbIgZjX1HmkqfVj6EK9aJ7enWLDtPbBoTQSaHsjQf
QxRtnFhT1YMa1/hsITO6SIRX3slDOhdvKt754RaMsx3qNcZJdqqpgfoIObJ1aWLmkTigQhrDj86J
nm4sBen7ERwYP+PcuEadq1+DvCvPEAxRdf0rVM9nDQqT3jDax4/4ECvG0qq7YqOFsY9ONIadu9vl
uCOC3RnN26XkhbEcbU911f+h1RPa+kOQf0/Pde8035XYbBeGU46PTjW5/KVGf2Bn6676Jv/CCsDC
RYMScqdmAZUwKHay+dFxa1K8it06u/stPhituorQ1V7JYR+HPCeFYWRXGTGctHBWw6i1S2G42Xrw
Dqrwuwd5CBzeWk906l42USrXUPxFiWeouweFb+EDMpfZ1ncc3OXnWTKGmibsdS1yD3Jc30B8iSdv
c5swD8tFkG3qyRtXclZfGd1DVakvWJLmJxkaHLxmuzo6y0lg93LcRoJdQYXirPUk4kYN50q96knG
IsvP3VO8KX7qbwxL9w+klbUHbULeVY4Y7PoL2S31sVadal+Zdb/xGryC1Tza13lh6pi8CO9cNvD9
W9c8oUqChCteAivTmEWqsCZcIQNb7clbOq8WD5ewsI2XINSiUw8GbVl4lvOqBzW3QrWK2GXn5ovp
YX+SOsGyyUHMa5oT7+tU107g08JtFEX9JW+aYo3aqPpAtt5aGnUdvZRlqKEvk6JLb43vCoYQX+su
2hexrvNsc8Zt6E0evBIObcDN2c1Gwe6GbLzlIayfjG+emTjLZnKnYxl39nOYWOugmIijv7LVJnRT
zUwf3jJBVrpD1tUjE4ELuU4JZJ4+5sDCgmIoLm0xVfde0H+W0wtHWKvURJZdUL2Ow/SOZLO+d12g
5m0xdGfdtrN1gNvuk1lqJhTWLPxcW7hHyy1P1e/Drrf+QOTg2bTi/C3M83Kp1pp4yIbR38gr9mw9
ble00W09K2mP+dRg5U/lMJhA+7Xwsxl0dyIWbKK4Ygaq4ptGxWv8OnvP6CJw3qxQ5/PoLf2kp4Hx
GPTAMPrEfut1oCwK6gN7AxXpR9VP2EUiUDAVaoahV3ZD0fmZ0R65c7RLiaID1doux+yL55QhBlSe
s6y0Sux8l2bfJYgl9T2uyeRrwFA3xjZUsAiXvUPMDi0Akr2UvXoJqd2GWoi3n3lUXOGs0Cz2vyTB
moe/9qVstQbTrlQ9mWGdXEbFyGaq2vA0I8yKXOyr2hqf2esXB19EwVoCy36Nh3NcAtF+jResF/5T
XI5XhqKiIpmaOzWJ/E3qagEW9Hr0HHS6sm1j9A9sL4qfe6EUB0tgfil7cy1R2HeMPJHmXtcVuKkP
yd2kzUWcpv4i4R6G0iWHvkem4AP9IWPUOynH/0B/KIORHGRMAkRkR21SF6gBh9o6QscuDm13zqRT
RlYi8VY63NlrYWF5Urw1OF6/VLOAPklAFM7mocl3M960OahGmSkwxtY4yzMxnyHofxmUKTnI0Ec8
z6xm2/+YJTsoiP851WvMn2aJYPpWTbWxE5oWXdo0tlc5dJ+VWaCyLmPy4ENt2InCxdUKEs+lrrqW
BS7cP3hexrKb4o6/8McU3MG2btk6x9s4eS3PgzTZzMSVn4KK6lkrewLv0Jp1qKw6I692FUK3i8St
Aww351eIeQV5bXmd2+z5FYyis1epp5F30lv33po0mHbaUH1z9e9FHg1fzCLTl7wN6YXSsnkIMAjb
COx2L4EWm3ik1fZaSV12llqXvVhqBzunFO1umJuZWSG9HDvVQfYi5tABZQr606iG2YvZpu9u1Ftn
ON3ZixGxledXdWgCvjZqwqvWk1q8geFD3igwonOkuOkjzKGLjJtOnoPQgDQ84aj0ZvfFanSt7AXb
d+NY9OGf070UibEQFfWzbiX/cboPqOXNmvLbdETYjaNvu2JppzpoDD30lrFLtifWR/YCTht9qttX
F1Gj56aqlaufUEhPnehTqwfOgRRPg6dNEX8a2LVuVLsGLcVnsnAVq96K0cNhTq+C89Dgzj6gD72r
RyySFH/sVk1QmC9TaP1RJLhTlMk91GSW2DMJA77GIrLys6Mbw0k67Uo/3jnE9x07DvMvi94foarE
s7BPIw8Ia9Xuq6R8iFCnVrdwApqfmnjHtHusoh7KVs3PQVzBMPTcdKUbBgqI8yFN2/cEuZT92JUY
B45NlF40FMeXkW23G9mU49S5Ix0FRcRKz24XqIZq5eoJKLxOH58GjyxCpNevOBCWVMhHcwUaaU4o
ILiNJndyN/BQezGbZBGbcfNq6JZ68AZHWcpZvi/aZWpiEy171dcReb9XEi3hKU1wUoPj3bB6j9LV
WHvFoQ5Va0VaM9h0CU9wNAY6Cx4jOzDbuJ3mCHXXAHJP4IfIknRU/+OgTvf6LJOzYu3tLJq+4vmO
RtmS7GP07DQxyCy8Ur+nNUg9z/oWAUMgbWxPj3qGDe0wGP7RMOGzIRURrhUbzr1Z5fgVTaSbqaaj
j2h+6bkLUxr0kbbENmE7eIW9h7ttnevQLVfumIjXSpgX+UJGGOxiuJBYw/EgLdQJqEHuRRd5ZtXl
N0UJbAqBv8TLqnExsMddPCX1uRsUNpydananzqr7kzxrs+jPM7s3laMaAhVnwEf4t6G4o/e33rab
dVWsgsRkTNksboN052JldSub9XxAd6WIXmVnMcNF8nAxJk7yJItftmJ8ZqmU3cku/AOylcDfYis7
WYIkt2uVoasc0oFychAL/4qJnbnCqAloUwibXca8+Yy8+1pRBeViXApv8dIT9a6jeruQIz4mJCHS
Uq49lKA0/7pImPJfcUJEfuaXkXE5K+4cY+XG2JHLjp+uzgsalzBSi3u2Eu1znTl34diBBJlbjpY+
K2ronmXLrvNvXjprcoxp92zj6I7XZDGdzLlZgGdelIbTA51gpopozVL4bndo66l7jrtgXKb45O3l
XDLeWEtGxrSTcweVG/bYB8b29n/QUBjxOlwT5FyHItem1dVkI3v72DOBPs7+eiUWnFVqYaHY9cWL
Z0W7SRX2u2Uo1ioB/AB5KCie4A9eb3FUOVYx+/mTOmTNg2OIzzIurxOONeqcbjNdrQzudddMzvvQ
Ghp326a6BGHsni1hWqQhNDQEm3RY1QO2kqUT9FdYmP1Vmen5FY/JSXWBnP2Im8IMVhQuTVZojJAd
vqlhVpGhwDKH/EJVXIRdx0uGWclRxlIjjhbcMc1VuW8iwN8aq/h16YpxH1PYfOrz6b6penyCGnKB
o113T5YNGRGHgFM/t26hADWTCv1Y2Yrgq+FlnvRH2Ry9KFv7STBuvBgMotO21iaTzB018NpFMZ9i
Hr8xqi6YlzDE2pndo4HrLVZNFADCmXG42hRvU3c6ZIWtvDXcUs2UFTlb6x0io3y7QES+Nam7w0Qt
f+YhUR9RiJ0ddomjEfR1xPVG1R7NPsuD1XgNylI7hiyzjzo8GaclQy64aS/MfqgeMiVzd8EYDdsh
SsanVAxfSf1bXyOL+wh6CZ/ywkg2DsiLA8n08IoELnIyVmx9dbIHSx3aL43A4tf2rOTsaoAC6hrU
q2KnxhFthHrhse7hNkdTHry4N45zYga4/xz86dSVUb0t0w31YTQf5/7G1OKlO281Wd4vMSTwTuSv
DWfV22q4ChXFXrVpY59x8G7Z80T8WoKi3HW6boOvocM3awCjnTlAUuRmvZNBKlrOrdsMAsgmrtUt
BpS6Vq2G3omqW9MD3rnmdjaWwsJrbFLuxsN3zF0qbBqi6cF32XAisnKWLTmB6qG6GuatqqoUbcrC
tl2WSV1d5RCPZ9h+yjVroaMG/GDOB18gvuFnsbuXTb3zk3Og7mA8X6Hck9avXkzUF/wFxPkHlf/y
W+DHMXZJYf6owl1ZqykWAwWqLHvbm4I9uyX/nLghfkjkXh4Dv1QW/PCb965M/ryioAby1xVrdLO2
7pSpa6xCxc7QYjQtqsp7RYj5e2Xp1TWASYDdo/siw6Oukl5JJ3frzKMKW9+aItSe2G1PmL4Lk8+a
eIc+7moAy33Amap+zdKV/DdMTv1g6Wx5odPZeQEXOxl+buJuqSwoQlnLdJwwWuqN6hQpEE4343za
zVZA8lBrpY13CGMKBFCahQx+jNFR7t2aRaouw4y0o3QG1sS4yxoKVRG/yYUJRvN5tBNBHWiCB+zn
/rqvGuelseZvUP4JYzH37PfhH7cWoM1dzWpvFRht/mks04Zbq5ftfU8JV47ndRulBHctXJy60o4n
ldd3W76y+WuG6Ek7J24NKDCruIix/0SI9t707XiBtdn0uQVJyhMsTe5FHCeUT33Yij+kGuWZFFy8
qTLeethos8r1Nh/juqhPl6GV6ssMb76+zfrrOB+S0iGP7hff2xQNENmScd0PYZGWI2tR9Jdvw9yk
Ki+F+SpHfYSbkQWOKfJ099FRFiSwIhsAo7yafL1a7TTwrnoWfy56f21wazgn9YDPVTuGDxlYnqWw
QKGOFQCGPsjLd01rXjC9DL9nOtVQ0XLXdbVt1moFW0DDPwinxlRKMb/rY6C/uuUYkMFJhyfRx8Mq
K0rj2iEBsxF1VN+1AkaJ6I2Z0Nl3qw+8fBcM7dIpXCh6FMyosPRBfSe7a/igOMP032s2iNuSdDBS
PHmMTVx+P7UWPjoaMK5MKci9xwLzN4wm+bTD5tCCx3uFmSeHR+RZ9nFXB8uq7vMddylkF+vIWAXz
DVcemiYqgls7NqusWug1TPJ//uN//9///Tr8H/97fiWV4ufZP7I2veZh1tT/+qfl/PMfxS28//av
fxq2xmqT+rCrq66wTc1Q6f/6+SEEdPivf2r/47Ay7j0cbb8kGqubIeP+JA+mg7SiUOq9n1fDnWLq
Rr/Scm240/LoXLtZs/8YK+NqIZ75opK7dzw+F7NUIZ4N9hOeKMmOAnKyks1WM8WxwnyHt5xekAne
Rfeik2z1tWc/QXsHb3Tr1VlZInl5kR25GKBWlTm6Zg5CXUaXrNtGL159J3T2zpQ0K9lEazBbVk4a
nQajKF7bFYjq9DXWKQYlk5Ys5SA17rqVSyp0b2Thc+Zk56kZqqtmeMXO9fNuoek59HEZzEoHulrg
nWSLlGp1rTRlXGe1G6+cMq2uud19/vvPRb7vv38uDjKfjmNowrFt8evnMhaooZCabb40KOeAqcvv
i7Hq7nslf5am8HoGpiibTGsjLeajTn2Ro9hNJGym2RH4Wva9mDkz8mB2WounT/wdaF51z0dOPIrb
w49R5pwp+RFSfctAlVdtl4UfDS8JuhWTR7lAtsAGQ0YJX4ImaR+yyYHMyxhf8epzZBpkRa5//2ZY
9r99SW3NEcLVHU1ojq7OX+KfvqQC0OPUsVX8MlV1s9GMNt0YrA33pDGT56jPL44RqZ8zJ6XA0poh
+ewgugRuoixkR+EYz2jreo/QjaNDl7rjOh5KbPaq5hHzUSwrpyR46Joo2d+awVw6kPUDlYTstlUi
jGeCpIWD+aNH1hhG9NzjHquyj4qDPBOKbt99zJWzPi7602Dmy9eVIz7i3gCcFelAvu9AOY5FNvpH
G6Z5fmsHOjaWvFtb2WvNQz7GIZAX3Ga4csZHdxKlmbXEdN7/L3cRIebbxK9fV1e3Nd0U9rx5dnTr
10+oVrUaPXPI3Z0Slps+VV3cg9D/cVwIlaQZ2JdijXaOvKo7FY0LSb/Lm1e7FuFRT7rsPjSj7F5L
cP9MetfYy9jt0MH88IMCQ9J5nIwhbpuSu+jarWy2o5Xd94VwSKImzWaUL+55BUXdvOzWUEI8ZDCg
KceGnjWLoVLQZdZjTksQ9aRInXoZ21pxcpMCHsxPpw2Cw7to8q6eWoN2jzLe8T4xd/w2rdM0lPF2
6PXwkkeJWAMb7e8jfhErjBjjJ78jRcUu3XtRih6K2TApb0kQfFFUwOeKcE7oTU9PcLEeKkNrdhPA
KNKcbXwV5Dqv8gyuzDcugDLjj1DeIHIYNemL4U6Dc5tQlD7MzBRc6Mf8poNW6JGGCxV+jfks+DZZ
eRl/Jq0CMdlGZMlXS3tpmD0+v8KE9jufxfaEVLs8rafQvQVlE6C5cWj+MGNqv/4SrHY8pwOTtdsE
QJjlwY93hjMqe4qbMQrWSq0vNSfAAgAS/QkJfO+UKE13JN8MAZ6WjFt+xRr6p1NAzWvU2KfDx5jc
ZdG2km1LWF8iw6+3Xt7sQ7UIngO1LVYmufdTPhnO2aU+vNTnZHebzoaSifnKIybfUD009hhyUx/1
WuqVlTXeYPoSmT94PhZ9DlTOGcg/di551hq4kewEfBtd+gq+v+lNxdKo0nExqhH2V/NgvXEps2bh
Oxjv5jS5vXoGLfnnIcswoGGva2/Zp05iUXepeo40YHnItm/kOEv7ro5NcLGb2LkbM6zZB88K3t0e
1kc8mmw3utq82gM6bm6uh+9Vl0M88pwEfIyhPFJmOhud5z2Tk+kWbnSgRjSeFa9S/XWHdyRlTWBk
bllcdAXeAJK0WGenU3mUsQwsJ1qXWnEhU/HcF2hHVOxA/TVbPBI7YDt3IyLF/rowWbQpGbgIOU9O
kWduEEGkSfhrPq41OQjCJ/xY1kmQ8MZGYMvWxuQFK5vl8lprBE9uVOPPsBzyo+lV1qW2hXUZI9B0
f//kMPTf70u6LlTNcDVVNzQY3Mav96Wh8tLG723z8+B5a332UdDmA5m3lm0/Zybidh7YtL+CpTME
q4ry+E8xOboFHXaMc8VAbWSeLdvyLBiQlVenlOLTpCMt2LQbst8JW0grPlcBtz156IYswi9DniOr
oKoI8TBKtv3KhVXkd0c5R8ZvQ4AQPaNn5aOoU2vqIjcz+Gw6Rtd//z7J5cQv92/dsnXXMS3H1YTh
yGXiT09Ys4xwN1as4rNiRNnSJiu0zcsCb1GATG+diYIdunYvueO0R/LJ6BfMcSdCKVEtzOmSTIp3
9U3jW19YIz617F9YTtQHUwzqp6gsFjIeeHq4IxtabGRTy7AIBcHxRNZOPxnBUN0uW2oFC/JGTc+T
GaSbRGg9xgtJuBGO73Dvje1PPfJG8QyK/S2e+kujaPN3f4yddY8x0D5Bd/FTqOY3gHGEVuktjpt5
+ykhnyyBvr+Nz4hLwLAbKhE6DsewcvLHuS65KrLQ2MimMjb5BVbqLibfVSC8LGB4B12+j9q8eMQg
mwpLU38fR0Vb//2n5fzbeohnrU0hzOTzMgVljF+/1VVZ6w5VzOBzF7Q4QWv5p8mqvfsoLe1zn1f9
ojHb/m1oA/ADvmvBVna0ZzRyNlhi929mNyRbpxXh1jTSZl0HIF108CVHbT44VNaOsinPZCwwBbUa
2z5EIs6urHeQdFH52ZR4IV8RC8QuduDm0pdqcfK0sT8VmGU8N6N5CapouiBKlD+7wvxOvaO5k61g
TlI2RVAfZTNtw35ZuXa/r+aZpc9WzZ90eyt7Q3Djaz2t6o3vivQQzJAzMJDtqZv5RNasHd8um7qv
T6D2gFrKiOz7GFX2Ahlxh91CVqM01Ub9N2761lzfS4VFfYzc5gPPsWIXRzXJlEQlhRGrDNXjbh5a
N/7O9iBn1u5o39lIuU0L08jtu7wyzlVujvty7pC9Mq41lv1fPnj5wf78MxXkKE1NtXXVYLOm/b4Q
7pGi7nrX199H4Ver3CpA1JpKfzvEfOFRI3Ff8iqyNmwpojurdKz7dEJ410ZgUbaogycXszOAg7IF
nk2lunXuGeEiq8HVjD1SZvKAVlR2dmzu/X5jKCxG8Rx3UJ0i1TKcO5bE+7//Uv/brVqYusrXWVdh
wuq6rv22hIwNs3R0LdLebc37VENqvmu4y/x0GHrU+eA7aizkJnuRIi59B2qkXxmZ517LVOSbmO09
RkpokJpZ7h1KJ7QOKhCaXZdM053XDdWmwJr5Cv2sX/T62ByLUCMXbxT1DtA1KKFkWjte6u0N8HsH
eVaoUXc7y36c/afej9jHOApr8X95pP3bj1+YriUczXB0050377890ljATezZx+o9StPvWXYhPe/d
DVFkncMZyyPxOaZI4xWKR+bqIybP4tYRJw2DrduEEo2ahTyNphlErJfjRl5ADpYdKNnM2Q/vOFK0
Hv+EencoDJTBGKC14vR3N/i3PFWHepZqGpN1Tw4U3AGEUQGgB26YqC+21DGZY3bYane3IaC+bk19
HuKjubJAa3ZEBrbOrlWdPgnHNA7SbAgn4uzqq2azMxHRhYBFUx7k2DyNb2NT8P7OwiyDducrw6aP
RA3d12m1RTuUdyDlnfdATbCndwDjkSGx2cSar0bju+9WbzdLmAuoi2i9c60SxFjF3IHYEOngPMgu
IGv8SzF5iG7OHdnIGq/xRszAzSC/awd1Tg/REU3FJwNA5N//TGz5O/jlHmCxpnEBttq2AwhR/z0z
gGRloqFl+24NIMfLOiT5hbvAOlJ6+6U0vH5l1rW1C+am0oPhVvUmu5O9PLpx7yUrPBam+ZSxxJTh
0QI7xcPtC2qg9kurgf9wckNdyk5XYMPi8VPhMPc6+X3Q90+4E5VnszTtO9MPxbJFWfkLMHcYVfr4
OtUFqD9cU/ZZ6BdPlVJ9kgM6JasXVjs298g9xsfAn5J14g3K5yZcyAG5yNxV4Qbj0SsyF594j0f/
fGn89J7YB1hPrGL03aAruJFJ4qWTWqT9/J7PF5mjrapF9f04H6D//BmrMqO6lwekUn6OycEfc5Wo
q2/jPmIiQimJNcUv1/r9+qUNKojtpKB6/mjb6jmAE/KW6NgLxeWQ7fNasV/7CN342n7rGjh0SadW
qDV51ptdYgcOZZEFfAeuBIMRRM6IQ6+EmlBn1rXLBjSvE6ihrlvuu4LCH0IhCT8T3ccuGrp/BH2u
GvsjC48+eHHz5tERYF9EXr+4EATuJqNxHoGz6eveRdwtxI34cfSrDps7fI8ipCuWLFxAmA/tRY4d
Jhy8kkrxYK0y1tcohlX5lCxk7+2QN0vDjab7hI3jyRw0fSt+CKVIvZPf5E8+RFYw0p62WDFfP0Jy
wm/zf2v+drkWRt+qNIW1kHOlzMrH9VIsxw5qgaVRbjfrrs/1q1loDQUOXlafz4Y5JnvVwhW3s78f
l6MZvnFVamzejHG3JNxdnvq596y3lnHrIDetnVyJkJe9zjxanhWDDziFcTE1okmHBDGxFgNFrUb3
8pB7DWIGXpguZzTNLdaYxrS3sxkuPI9r54PatPBbYnH5mBrZrXIWU7vso1GsUTd6Nhx3vLfVqV5q
fVdvZVMehkxrF33npPuuKaZ7GdNS4MEKpCfZkvFidPe5U4x3H6HWjNDPb6NrppvN1cy+exql4jrB
0YhU6/iKrdd36o3+1VU042HQgnMz2sOrWVo6aBrUm3BI+XlUH3OngVp5HtMCXD6MwWU06mm5TPyz
h7TZg6sqw2PtR2QbKBlu/W4aHkU56qeZf+i4XVaSn8QDCpwLSEHGdrniQEbh4aTFj4JnBLr84z3b
5eJRHdJ2bWm9WMvm6MbhfTaWS9m6jRhLbWn4QtnCWCbF6JNLQNjLrja6Z+jHUHSs/vpsh02kvTMN
q6/3skMekh7Y58Y19VnLqq8WcrTsaWz1LkiK8kFzEc8uG7O/i21HO3stgCRApOWXBAGyFFnHT3ma
ZtsMPcWdqebFM9Zf93LAeyh8+xDYtRKiRgevw22Mu8FxBnJP43CBApueIQMsbiM0VjJHJTZOHyPk
ML/IcFGzGpDJhuqwWK4csggB1uSDOczvWVIdNR8R+SClmViNt8+yXl+j1lCirElCxx689IuOgE4Z
W8M3jIoAFmOp+dBNPvI4aWPtvEgdufc69m1Iwm/OteyvFkVlya64Zlk67nkepyhWfGphemHSNyAA
WOd/Hty5+RErUoOPcSZabkC4uYuAWu4rVn1LqRyQVja6eypAzKjM7Uug8liWigHTmDzYaSlORc+7
PBU9is+oNr5PzkxZ0pThnKqk9AzMRITBJhXk97JotPId3hDoo8DN4dK07RvUXCvJyvcJkP/Wq6di
K5uJOBSDBzxsGMvdNBr1Rk5GEnKZw3P71CsK8k5ePK5lPKjDXRNp5nMxqd0h6Q1zJS+jVfZZTUgX
elmPdECL7mRiWv+fs/PajZvL2vStDPqcPcwBmP4PyMpR0bJ8QjhIzDnz6ufhlrv1WW74G4xhENyB
rFIVa4e13qDDFvTHZx0bY7eyhEHRPN1i5P5F1CsB2G3w3cLYYPycjMdw6a62krxzMOxbi16lbFz1
xiTlCwL6rJmlhGLnMD5PRosEQOUm+K15Q2Ibj6bcWe7YNvPnNmgS3J6i6asRB/DWa/WHFuc70iQB
IEzptYAbGRPQuVbs2EOXNPdmKLL6JQmyW2nstds5iHIY08Z4kwOb9yBM+JskURdtX6nzd5PaFqz1
xrBZ+3Hq1ugnXh1Dyn1XU2AI1nykmyQPUMmPn9VQdthhVbV09gdFOo8WOmCJWh1F1Xu9OJMHf+CP
YsH5oUEPNWk982LbejRx6JqTq51GyPbokv845VoKotmRbpyiDG7Z4diuBoWDTCx1ZjDkF0MNb0lR
nmJZG47aqOhXuQ2MK34hySLLthZV4pABtMGmZewOpCKJYHcsGRxZCR+HBMAt0JcEFEkXPaLUYV2T
vmK8otH0k/E+0F6KKooeS1mtV/aU4XnkjO15XA6lGiPvkNc72c/bs2xbHJYz0Si6VbpWegYkvrWo
+9CvSkdsL80HSDvKqVbl+Tg4WYWBThM/zCNp8ADwxUuEb0ar+y+9EUauj/QU+dZgXgcgxt4ugsBX
beJUcQ2g0kdLRThWgZHWI1ip9TtJb2/eiqjK66epQR3GtdY6fLvHNsfAoC75mcRGVj9WEAXXGIOF
Wzswq8dcQ86SUd3CLYaiWukYidoFopdLMbIsaxeiJe2Jot311YEFZvxWRFHROcJLBH+0dM5mUz6r
ZfAjVR/8ZJa/AgX/HgPRfB6byneD2rAe0lptVoVthrew/4pNPIzyeZSqkSD/JB/SiS8pNUskVvDz
8UxZ7W5g2CY7mX97U5naC6Q8YxXUk8Imu/+hKOHwyk9DqtP0NWZl5yZYI3yqoilc1yUQ4Vc7V7NV
Yqb8AuTYdE5Dpe6wWeQHUOrmp7zKtUPpT9PNUqrakk8qCPNHUMCpKynajIipnD1agQ4kOpDqg2h1
lBzNRXTtgcTTqvbjgMqdM29EkaxxvB0I6K3nKc8e0aPS3ayTkpNTNOFVVZVXBsP+KQqzYlfCs1mb
CFM+BYWjEPYrZVRZaHX68KSGbXHX5owgRoCwzVJtVXp9hM0sBtT+qUXvdl2OjbwVrTwsqNyndQo+
i1sOw6oGpvRJR0bvag36X14XUmC2Ftdo3bhRsWc05b65w3GsAJpcYdmVmNElQGpxZddZ84Rc+hPM
JJ7PePDIeDvf7NkHqLVcZMA92Y6hgVX4clFog9TSsDV+msP07SLTHjy7Lu1vwZAhUGHFzV2wvFKm
hn99JUBwzVNeB0+mFEgvWdX/5ZVg9e5myXQZSw1QoksyXqToxaHO2s3fbPKWWEchkvVvWXnSaKou
mwTOACD9Hufpcr8MJRk+hRWHGsKfXXJU61z9lKnx8xzEzRXhP/VTqCUgWJv6YaxY+gyTvxKd4GJj
awzU+u2SsJ0OsQ6qSBQXwOQWFTqNL45b2KM0rNAm0XbijkhEgrIoE5J0S+sUxdcEC5obhV35gehP
dCkKP9+FKT4LrNYQ/jDm6BQ4aeGGMVvKIhphl2Yjzlip+SB6BOMTmm/9vWgPsR3htduLKEUKU1E2
yelhcsJPduOYCKZo7MZlc+vXmrQACe0T3FLoQUuxkfJ4lyRxDN6IopNWI/KajrUTRb01YYaWrXoM
7emegfiTapv5nZX0+V3ClgMkJpmMvuS34AUxP94oz46iFcRId/7zN6hoHzMPSybUcWSDWI0JS8j4
EM6KLUaTqrEHdnjjtCVAOGtkb2cGRj9DHKvFTDs+d4asH80656Hib4Vo55NoNifjxs+/qbId35V1
kdxVmFjv7cRoSSPGEMsdtERlhIm3jRxJ66ko+89yz8TcZVp7DRobtZVy3qeS2n+e+2HezQYwzhBx
uM+VhvLGTAjsYuo45IAPf7sceki7txt+OsNyt7KDIevYZnUesCf5NAHPFpc35VwcSrLoGHDRrVrg
FLme1acM9OmT/fM1HadJjraT657oFRgI+imMjkdxDzSRSGpOK8mOR28kEnijojB3U2K+EDC8Xd6r
HANMjDYi2ibqxMHHimejo677dilyzspJr8wnGRPdU4C/4q7QMvTelrP3uv929ud+Vuz8vJ/zn7MP
d0kix9gCnSbXKt82veRv4zCKPDZo87JLm2+VLEw3RtcXq/e6QOnmVd8p2lpcJhp6Xa08PbP67Xud
ZdgIpk1qtTGG+Qc4cOQxG8XglxfIe0MjjDUbA0rVTWTfof9eeGYeds9qbzyAHwsB4UhrKiAwyXZ1
0aq++fLn5/u3hL+msUcgrWbCQidsK9r/kjDKTTY5kdqGzwjVRMnBtHaNlj9A8GpfTLvbGlOjfJED
2/BC1dKuFZr6+zqczS1k/+JUoH7vFgAHXRBWPOTLQULWf2UmIEFFUW3ay5/fsvYxa6JZjmFpBDdN
zdZt3fgQODMVOYhCslJf5mlcxc7cABHhoKclns+W1e7YJifuIPs/6+TRwuIbPztXzfT+2cqbI9Q+
4OYKFCvSCJCnsmx4DsDru5mRyecBzbB7acquZiYPz2XNF6RiKbPLwhW06TLI1fPU1oQ2Rx1/7SJl
kjcdW8E2kRZxJg6iI0iFAd+qqPgbqIZmfxiY+MNty0RE2bR0sqLkGX9NHsGiB4mRL/YDJgOmkVbF
ifxMsBh5c2oth0wNipNfwjkngL3/UC+Kosd7X1GXGgVaramO199ykw/93ovv1xYOxB1YTTGasPpw
pyFufgwN5xniADGQRp8waLACY2PrDa1LF5ig3ghz/kZUgdYa94ykM9q0NIqbDDI2To0d6Tvk6MY7
uawGxDRujLjgllLPsxnUHaotywXiJpJfhS7wieAobgLDbLokWMeJRqPpkrVfDrpIlBxTYoQsOYEx
JMtBnLWNXrjILHfrDw15hla7Kzqa/FQ8VUFItu5KCzm9ZPZCLeofrNScLnwgd13Wo+61HKrxGcZU
cv/WbhIaZZHcnEQbIBY1z9tTkeJ5Y1YtWq5BqODZoMmnVKl+nok6cUiW1g+dRZ1obVrd2hsB6jTD
HJRH2ekIPkzpraGUJXHxfx9E42wjeL8p9Kk8ivJ7sxwjaUzSYCRJ6+C3K83SRltmXmU5yOBXYqXL
LvYyDwOjSc5zm1+Ht2kYkPwGs9YOnMLSurj5IMGZk0kEVSFu0leZfGt0G9EmekXZXO9RXZ1YqCxz
+X97VaWf9pGv/3zVOBtlzx4NIBvZPKOgi0FjiuTecwPiB1Za6VwhbtpXURzUSXpWB6L4GgIMp35U
82uWt1/xF9YuqMrrF3Fm+jo7QFwyzKrU2SbOgHBEQ8w+HxuJplqL4vtBXFGj6/peJZN8cDslQSal
HaQzQCDE2NTc3oSyKZ1F3fshNIPQC8ooPRA9To5oeOEAuJyJQyP5U+GKU7JW6QZt1GvchekpDnIU
sOwyX9t8Das6Lut1hswGqhLoQRPkGiG+da9BVaCfMfT5fdMStx4mVV6/FZuuu3WwDVI13S88I68J
vVRljx8dnUNn6C55PJ8I/qTngBwesqeG7fqtrj2No2quO6OZt6JYYA7o6vOUXKuwCT7VrFgUJ9Wf
0nnqISz/cpXZ32SQZFhutjFxAbX5xq/5MAHue/LNot4WA9ufoghLFC2jO9EBpbfJtULfvBkjpz8a
ZYGE8OiU30CDLjewS8le5QCnjggLqTfdpM+uaAAqdkukpH3s/aBEXQZB2SQHvR7Z6kF0MCo0qSWC
Lr2Nn2rpJZmv9w+Dw6bVR6ONnXO9WUg4X8cVwomArBIIbCyZtZ0fqfonvQGatTTHdgKa22S/kg21
ubZDYzws4GJ4X0jPSaF0rITi3CivcgvxLEHMCMpkHzZlBi/XaY9jEfwkbKhj/4N8QnmLB9p0qauK
9BQQzOdGn9dK1EpX9Bamu8khrlSCId0luTreqags3nb6SbSJmlqxStBJoemJIrGLW13XzQOeiuG+
iTRtk8hK8XnKm434LMyx672wnZtLllak8CbDePt4EWJe5XmRPysaP2pceeT9GI7VvYHhk7gyVxIk
0EoDTkIDUEnSA2ftjFP4Ba7G2xeh+ojsDTYanRpeHVc5rXLPrBFGkHokL3MdbdOmgicHubVy3k4m
cYKT0NvJf5om+f+nz+8vwX3ypquXZcH7S0iBavzNtKz+PivjTKXJgFx1SzOdj7OyYQStk5nd+Kjr
s31N0u6KfUf1rHT4Y/ZotGxFMUe2w6xVAmY1mUFv6AhBTsPKLwKpT/h4rNLLEcSDJCjFQOL/fSbp
lsMqY4q34uyttTL/JjWJTMmv29ZlZUVa0rQwyAVCpH3c87B3aKoSDPWDXg8Ib6K6K9easrN0xDjF
2Xud81/qRD+nuOIa6k5SRlYKzZh0HxGcPvRzReQxdfxDr5b7KZ9jbauMvrWZOmaetzLuNBv0jNFE
GdPnvmvTldbU1qFyEBQ1mvvYklJWZWa+j8IoY3imGE/9D9wXlRuoTBqkv+iH6EUEIFtrNk5molj7
DxaQlqcSWOWmb+zavKRjXqE1F5VPasf6owlb/B+XYlQWq0Dz64cgm/Vbfn+s+RaAzmThvFQ4OG6G
7PTsxE+3IUpO14Es78nyx40oTUnnXMVZ3dkyKmP46SUW8tOuqJTM7BkFLX//3llcT5RqIy+XvvUV
16Yds7Go7Edcx6NAgyWrKf42iOSKtcpQPhECtkAClOlB/CWx49yRudQJ3kb9Y9/mRHj5i0z8Cjw4
5SOKW7llPJdZ9DWM5+x7NMfPel3oLPtHnwfUBgGKOeTD0iFinniMjIqhbnCAzC3LpbdTsYZSp4Rv
Vpm6xtM13sT7wqpWutL33pdSKJTiuQA7bjt3eraxo7nasx63H0gT32papH0tDT9BMTHQLpoWlpeg
apiEloYunC8lP6xHR86DvRXV/aYaGHCa+LtoJ/UcrucUS3q9lRdvBn9Yayz/L2nKumJQnPKr6sRP
sLx6ZP1U40AiV1qJej51L8Ye+POipbodOqvZWqUjfQ4RrxEdUvyj1uqg1Qf01eOHPCJAs9xQDvTa
s6fZPsMe1q5N2ZOSWRo6n4QvSlbSreo3/nHOsmplZoZzEw8wXNAl/dTURYN8WRk8GuwNykCZnnrL
Kk9TraOfNOXTEzSPaNNGWg4in9aoRFhVwvrpIlprOE+Wnj+hsjReamwT2JLQK4nmeTsFEmJIXTQ/
tXGXeDL2N0dxkeUE6w7ptgepGaQbK8dJVrwwvJe95YT9SlyE6WK6an3b3CNp1pzrGG2WeZoBdjTL
rimKtcf3Ij5RP4tV6ddHQkt/LYrWqCbkIK5tF3elqAoI6WbkHh2dxL8R+oco6I2fp0x9/eJPXfkH
BRq3tP6tTVwh+cZaS0wZTMg+yX3f+FyNTY1kB4JzAFUJ2SckaHrV3KfFIk3nlzK+UlZ8LCffuE9m
++6tPnVMom4gie129G9ZTb+I+oYliZc1CAJAWkpvsrZs3XCBmkgTdi1ZaOtXc66GCzhZ/CBiZHX7
DmAN4rxrK2+tw9spfjXWQZR9kjFbbDfRyGGSRQxHP+cTMpZNhVXPW11VmedInqXDX8A1S12g3E5A
2n0GC5avoNz6OPpWD8GdFfvRSz9UW5yKi9Ats28ZBuGxW3ZXdsZG6BZJjKJFML80k381a3v4hvvO
j7kulGd11kdUwRC4Gwl7u6jEI7PrWxaSgik7CAhsDvOQ7KOn2dsEuZZT0UmcNVqLV5RtZ56ok2oo
M64Uco9M3IMMQrRFv/NVNL9fZw9Yj4XhXKx7PxtdB5lzuKZJsJbMSr+wx5VhsyrKPnfi7gxuC5k4
I2zupZC1sj3X/ReU4q5+AFrRlVZB3vdv7KZoITUJZpNgMQVBphzDGeTPwn9qJ6wpTC0r3L4eLQBo
HAj2QRMp8axzgpiFCGRWldvfoKDWH4Kw+aws/mzi4CxM4i7IzhjES0dRJbqaIaKQPjqnq/e+Vojz
oGKEuzSujZWqTsFVzdoZ9ypzwpku1c9tLPdr1SnyB3yxVLi3WvBNG4HANKyh3T4pVwmyPt+LMVkU
+BT90YkQPxR3qgPl552KxaBVMyV1a0q1cSa0VRhReLaXQsoy9JwNc4qw21BFm8aSFl8EWqxUj+Eh
4s/pgYQkahK3O06y07icxUqVnYKybncFDoRvZ+F/6j60FkEzrGWo/KAD5INDbBT2zXIamrJ8kAwO
oigOhmbn5vqtE8qGhorRBl3txFS8Qimjmx7pzdTW0icgP+rB1rtmpZpQndHLQBksJDoAXS27sVMN
H9alAT20cjU4nX2ogtD5VKedl5r6iEcKFIl86KeNKIL72uMkZzzg7ROTLoYAlqK+3eHnykfN6ruI
Gv8Lpu2RlxWLQJmk1Zs8jfITsrxgmZHd3VZz0N8qzjx5YQh7XU5JPmhLhClYYk3tEOl7O6+f3qvE
mV0N+ipa3AxlDH+UJLNPOJLbbPrhzaE0Z3jqUhR14jCXrFxcOIdYRNqI86EYdFsTAPMU8mEI6ZZI
KYjyvJTHJgDFJMrM4v8uB1n9pMs5ml+5/FkGP5zVcv7KBhHRztxgvwTQIEx08w6ssLkJ7TI6mlYW
nDt7SThJbf3YFTnqFyj7vnTf0jQpXnMVDGldq/ajxLAHcCBtz8FQq4fCypJtWnXVHbtOJD6yKv3W
Y7gprlL68hpMjFYA93yPoXX758ifavxKTyJLqDuWKhMWdgxDk3mcfo15EaMMe1su/e9GscgfzFpw
zIj1wYF5VZug+ZYl8/qz0SFzHWOw7iXReVKxxlMaaMWSoUTXTh33OCFh+Vf5Giuy4hLFdbPvnJVm
ldE2K4vwLszv0qS9FlqgH2TJ0A5ECzB0KcrUi/oOBIwOKYNdk74q5AnVrzGVGTq4HQxaND433ZOi
S/qqndBvI27XbqGfEE7Waig1bYithXIwF/CNJcOeQlD6s6ogrpVrn+MXkLPazVw8YkbngPRBwVgl
v4lzlJ2fZMVXtlndPUrOjFFRQAITrr2xI5uaeRArpaMV3xP0QNVbHZqrMeHE5ffQkSJUpI+SbJFy
RyHVzfFp3WQgU1eDjz+VHaaebyjFBqqbvBn8VNvMxvdOV/N9T6hlbREf9wyETDdEwEfPqkvW3ka3
9+co3cHFBSszgxtKjMJFohdCJx5qUsRbbgpyPImBhnNWuaMczfcDotGxhHvjFDLnQ+9FU0RNrDU4
JmkN8K7cTJqtukk4kLpP2molI8iG8wNaMtKgfk0KJPt6M6/WeeDnriRV2SoL1PIuBg0IpEA9I2Kt
nlu4YIkSdTgyhB4KN+MBwLFzxMEQ4fMGIhk5w/A+gTTppaNKyBFfN0CIVb1Hh2+FHibJ/Ljdz+jY
I9ZQuuZIxCCeu++ZXGkn4DPfglDbWiFrJrMq4tz1+6k6EA0P2iA7ZZr+aYxN7RC0srVKDOR7WbUE
Xqw4Ld6RZkOO5YFdXXaCzJ+dKgbpKUT0tYORUcd+eR/q5YNhtNnBiEhV+/qR8PUVWSzzM2PvPrQx
d8d33A7zc6GZ8VMtpVvFGgZMraLGK0hH3uqA6fpad9PQAv1QhhjA4aAHUzZ2+75vz515mIFBrBc1
zw2mvucutedzWABQkSyy4lDYTqWPy6wMc21jjbpxKKv4U5H5w9mfCMomaGbYSu3vukm9tdmPugzJ
9h7ZUkSh1fFeievuIg6qhXLiWOVY8IU1oKtK1o7a1ACV06xTSTb2OoBEWU1miHy/hQ0tYFtv8Ge3
lc9BZRufoGm6dhgeK6LYBymTxv3k9M8Z/PGzro5gozW+Rg2Aq6dqGAuzowfcCH5y1dcIJPizrW5H
VrKrTLW8SNK+y0O1ViOV6WUax7OcZzct3EXc6cHXQpJHHmPS2lWSdxihZ+GagIWzTQOrWCGivDLH
4Kupav3fDGvKrzEDRjWoAJqhGIDBoSj8RroksuYUCXy0HxnyWgcUAM0j+JEVruYxFkEp6kxYh/hu
DkvVJXjo48OdYrCt2vAFDdv78yDrKL9s/sW7wSUcwVbHUUh9fmSSj0DO1Z7H+4fDmhgVjq7GTrp4
6e1wodBM7WrWncQ1Y3RD7NF+1aTke9e246kbnHlf6Pa2ki1W0ASxdqxUxoMvhcCf2sjaKGGFyvmM
tmHXh59BJMmXZg4vSWMpQA366Jx1arrt8IUw1mIzjnHik1REvquW8UPUVfeMqc46KIcMf63U2Nay
9hSl2A7GOhpiupmgYbaEu+PO6fi4kMTpKlNeK0G/z7JG9UJD7r0pUGqcoyxILUuxNs103QzWMYCI
hAtB5mYj3oTIRr46bRRujah9VvMZob+yuCts3TmogXIYIukepar4U8Iz5Cq28y0rkK7Tpk4+ghLR
d3nAcFZIabw1fLU+xsG6XlC2XfdqTPqVpxNOVp2upwE109pPupMqty0ITwcLAbk8tlXXntMMc2Az
KDoP9dzETWQ7Imqh3CDlL5FNiPDNbKb59c/fv/LbHMuTuDyPoNN11bLsD3NsgW6nVRlB/iO35PGm
r50SsydfHzyyDPdNqLJIL4nxqsvTWVZFeGvY8d/wY5RfA1DiGTQsA6I4cTRMkT5i49Hmyy2ndvIf
APHUp2ICYYibktVLUNRaSyIMAY0fVbV16fPJ6r1RvuIkY21D1ng4ByUnRU6SQwLupIv6CR49s92f
Pyb1t5/JkiwF1MFvRSMH+TFxqkhWM8KTnX8oRfodG7T2BNwhRY4tC4B1Iq0isrlqUp9BRmzZsgT7
cFLGNTFg8MJDYW8iQ/2Gkn93HnGXRUtlko4pJPx4yuXVMPTqaR7w0fzz21Y+xPb4aJHqlmFS2qri
LMnDD3gGJWH/BRDI+hHV/D7kxPjqdIO6wqkPVQ0/qPa5ZYIpmdtPRrgm2r1HbVz7UtjjnrkOFizG
fcza5XCR+tIlXOkcGmtK3dhGzB/1f0/hsWLtaCsPUaXI6yksdggqyau2CY6KjViDj+ef2WQrDEfM
/RjMzYpQo70dbIJjQ5siTJJhsImb0aKLnT750phvrAH54pDk7rECb7mufB/pkiDqT5Y5kQAh7wrH
Fw/Progbt4qnb7lOMjCEQugl0tStp2C0NoVhh2zcin7VxH0FfXByNkGnbcLCqG+1oc0g5afWesTo
auPreswU7rC8M4KBcNjcQhDTqlWtB63nl6z0nPgrTLqwqb5Jum6cq5QFmSThd6vYOG1W8N9dK44m
gkf+A9wyZz/o0WvHQgmaj1hsjtMezdpyVzYt8FvCFFumWOWA6GyEyu53WcMHF0UNre4xoiracG8u
ySmd/Sl2kRGWjKG+b4ZgXA9ofnmOaeT3DjLmO6fvXgy0BzNWAaqyU2CQ3ZQNS7sriB02RDJA04M/
nRy1THZhNSju1OvRTHgh94wq9Sa8wm80S8KHtUL8cZCdMHcJ9Uu3Uf4518n4Y92gZEcMKllM5coq
GF5R587um0I3d3rfzF5LzFY2lBsU4RdfIOh3xdw2fzNTfWDQvD3KOnoSFvFqB526DwyqTvYdfpeW
/8Oso5DlR5+7iSU5mwTIzkaRo44sbd9fTNPoL3qgYIgZB8cihTPP2LIZ9f6+Xxz6oPo9ZHwpf/6l
qb9iv8S7I4AOw0dRSd5b+gdypyKraZ1VZfwyYqaICwY2vYNc3PKcFNi8T8NOtTAeK0mdeCXh1k2q
NK42AE4WyvvljJBVPOHDoaUbTTGbDRgFIn1Rm90Wcu6s5TlUN/OyPcmTIeLrT7W1nhnY5hXhU8uQ
8zd/zm/jnUVywXAAHCimav0mMKOpwzwn45C8DFF3BTas3CsOcPcahLHnM1Oupq5Ob1rU0MBJ9J6i
TjDSFFvxWoMBW9Jw9W4apfgy2h0I2sTSAEHG/b01PDiF/W0KpvIhIOf/d2AR5+Nqhg9eU8nEaJrt
6Awkv+4YTSVqsgbLghcpQPhmRlJxKKzHNo1ZKiBfujFHdXRDyS/2cHZIDwGLvUdt+MZKnUOumMZe
bKZ6WTtLzQheL9+rA25ZRcd+R8Gfwg1AV1rt0Jw1pdzHBA63ih0sgiUQa1BMcw71MMuu5jdbrIG+
TyDFnrXEBrjS1uc48+stseHkIetrwmYMpm03Pv35m/uAYBMPoq2zebNlQwXr6nzAy8xZh3LCmMQv
dqY2aycxA2ZwH9p3Y99qUZkczVEx13ClXiYJo6huPEhTYxyzsV7DXkKAeAjP2ijXJyMLS/Stlc8W
xvU3mi3tcSzspVb/BNkXN0jIGivQi5FbNWnvEVRB+yQOqsuc+186uWOM9tlUwXN99OH1HOsOLfI/
/608P7993+B/WLSoNg+pqZgfxoR6yIzGDvL8JTUMeQWSdrjABnYw2u4Dax+xzLxmUbICJ5OfnTm4
19vw1a9m1Utk1dikuhOcxaFwCO2i3IPYgwGyErpV3HXJLSOvvy/t5hkL5vEkEe6122wdSfUFQ+UR
oQrCo7AbLzrv7UZHcCji2do5eoCnfSrpNyPpvkuSP0fWnnk6xc0SHwdUDXJHc43Shu4qa4+V2a19
cvRaoitHTMnB8re9jNIuLmEduJkcenxpMTUS99r5QRx6HaYhbhPkS/KDLdZ8Z2S5O+mmhKlJhlQK
BJ0rsg/5qV1Uj4LMqbCwRxAcLA1vzOikT9KUVitSFFfwi8VFHR/ado52bDkD4vQmpO4sL3EZ7lMP
ILjqzdojS0Igns3w0pnd0alqvHyYfBADd0kqJteUZbQ7A2hdxzieuNmiw28aNVbFVX5hze4cbbOI
jiSxCrdNdGOnhP54mOzpdYw6laxDrhz8xdHVV/OXsKuQuiCO6WIaMJ5KXDr8Cl/KFm2/kZF9Y7Dq
giJHwENG3GcJherGEoHre8vFeuY49jWiYnH6ydRrPC0XB17VJuYGZghujHJswqk56/0rCfr2mrIY
cpER2aP1Nmx1v04+AfQ/+DUx4mL6ZqdScGIErzZjgKp3DbTOjSe0I4iNy0djOcCQdnFoLU+BX35D
o+ilhge+UwrjgrCzfqd33bizUFMd0KW9qhGQytHIvuddfdZNVOlbO7gZ8Nm6QSzVa5TsDueI4tUK
mNrNC7F96ylXZtOdSD0cc1m9jIai3k9KuJ3sMrkZ2GOieTa1O4Yl4ttDOGAhFMKkBa+3MyNC/8iT
srYoM2cdszI5gnifzkFHqGq2neYmwP/sb1b01m+7CstUDM1gMrQcBbzhh3G4x5mSp07vXkzsY7wk
nFjFZfCybKdjDGUFdLXtigey2ah4uZduHCB4YirBKsSYcWtG8/dsjIxtmiA4HxsIj38h6mG5yGQ5
+yReIlTsnJjOTzhEQgZBCo8hLjjDzXATMx9wf/FNV9WgSQfDZK+UYEK+Pxumk9x8SdJ8pwH6vEMi
oMBAMO/OaJAYm7hQXoVqDqyRLd4l2t4YyQEhX5Y8Z02frqCOMYt0IdsQXmvIImMDJ0bdQh6AGxpE
xXFAVCtZ/D7zpu7uu1hVvLl/yMh8obs2xms5R0IpnPOX0QZpZI59uw18EkrJ8gj7dXTp4346R6Zx
085l/baH+d+/qMY1QkXue4GsGGCw9kPxfx6KjP//Z7nmP31+veJ/ztF3MpLFa/vHXtuX4vI1e2k+
dvrlzrz6z3e3+tp+/aWwztuonW67l3q6e2m6tP23+t3S8/+18X+9iLs8TOXLv/7x9UcW5auoaevo
e/uPn00LLt8yF12r/8jrLS/ws3X5C/71Dw8kXf31R/H7NS9fm/Zf/5BYu/1T1llQQAM02dAssxBC
gW9Nzj9lkh0WqAKUEByZV8qLug0R6VP+KSuaaXKl7MjsHokDNdiW0qSZ/yTaogLFtghsW8S3//Hv
P/+n+N/b9/bfxQB5G7/Mggb0Idu2HMexbMJeOou2X1c9MhO17APgO6Z1mHlW0FWHoUmrg/Gfs7c6
nN3Yuk0RrNRBnItev7UhzD2v6gnv57+0L/cTRXEoFBXmhh0Mm2BwbmC8AV9qhvQ27K2W3IqdH5Im
BBXfNA3DLlJ/OBJRGU0QfMWhZGYlxiE61XkMsFJUi17pr13/crv3Pu93EmejRN6vRiWl74gPvTd+
eNVBj6H9vzeLsw993t4Z3G/ZzZwR1dnlPYs+udI8oSXhrKW03ZdWjey+n9eHfB7qg0w4SoaY56NW
LmrFwTKbX8o4e9YH0QJV21Ukg7XZcrWoSuFYHZQHcf7eURTF4b3nW/flwr+8wH9r/lAX5MQhmsQ8
hyRWEb0s9+93Emd4n50tuSJtBB7mMGpJBeB1ORUHWFk/z0RRhUk5ezq8grfmbpkGZwe/dPGRvX+L
4sP7UMzF928HGABNpsVCxsQhyKt1uzxMy6NGiI+89mhF6zgMeGrFQ1pkxPhrpZTfOoo6ccnbdeKR
Vg1JA8WnXMRzOok60ZwpyrHSwmQrSulgkiKM0ID9y7XiFF3RG7Ozho0ovf04lnckiv+XvfPajhTJ
2vatfDdAL7w5xaQhU16lqq4TVpkuCLx3V/8/oOqWuv6ZnjXnc4IIIElAZMSOvV/zetKtCZESPurt
pLdDqAuVXNC+ui/EpIznIf9SinQIoeyTpS5AKvKbYEHKvA/3pm7ZvbdIWuUJRetCq8qT9rSv9ktP
moN6tpIgiE1aZmaI0PhRbYuhmwcoTVOLFswgTpaNLuK2Xfx1hJxFR7Vs5WOrzlUYEa5vGpIbdfOv
ttZWWpCb5e/q3NbhvjANHv6+puVyHSrbYm+C9AQIVduBvR1h45lYQxM5zcb2Y4okmSVK6eMRnvRJ
NowiHDtRhjHBMbK3b6uaeJgNckcd4lFMW3P2JmlUAK/aVpFKL8OpmcezUUDidAzUyuWb/cZK4AP0
Fdvt2cYQ4/LE5NirSC15pWqpBXWMGBZcap5SfXHk4O3yiRcsX21kEPvbu1tvtw9bowr35r4AKvWz
mRXNjY2s0sFwRB32Vp1DIVh1dHrl7RnhQ90f1qV72J9CCr6Jq+F57N8mD9JymkFEpUpLWOuIOUxX
ICMJVHVECyxRuPowT2EsGlYp+GR+nZWGm2/AEXtF049aN1TftOtX7/W6FCpuPCDe0Iqsqbdf1P4/
0aWW+mKnnvZN+3/o7X8VHdZ6LMMczTtsE/Lipe7K+PDazLdrXtIKHbCo0t1Oxlwbo5lzvL19kWW8
OHMTHyaEC2Blj8dVGjqERtm3ryF4Gqh6np/4j2OQhlQ/uX7WnBk9NFdqujZEfb/D6XT4bqO9nUNI
t/idYL3Oi7et7m0ggE/4HTG7GPU6lEaNWvS+GqUJI9a20e4KpKrb+JrHahUqZVmHWR/PPJg1qnha
LOIWSjI6mXzWiT/JUtKFOLN3FHD/XOxNe3VqNOySH/v2YYh/t8cZz6Nq4JWwyOmGdl5EBy1eb8Bz
9+G+KYl79SjM6jRn9kfk0Onv/7pZGw8gbvavNoXOLUKUav/tDl9vE8cn3rqOWiFUcvUM/iLOuMG3
u9yb+/3Wet2E+jgekKCMjiJXFk/WR+Htd77frgVOlFvdl/sGoNyeaU3qKd0e0TBDGRrUFMvWt/d1
fztwaqHWbWKFp3Xb4P/6C95eW2eQjkWiKce3TTrI+4bAGkMXiR5YY4h/WyD6IjzLECsqD3xlBfbh
0MjjfQqagcCgr0J9G7b3JtMN/DX2tqHoAKfWMQ0wn2HEH6SGHmxbyJiL8do044FSpvDMUUNDRqWa
a23vPGXYKSysrAJ0MDIf3bwo921RuXyG9pYeVGQtLvvCzDNKiJVMOiLBIl2DOOcOCqPjDFYo3Ncs
O+YlxXluPrfWk8KcAMtLjMmqZu3CuihgCzHudaGzLcYZFXYH4Qm8bZXNfURNeeG3F/y1rTd95JUO
fK0kVnyzbvmp7f/+dvtH7ouVqVnuNstE5aRxDA8bTWX1VGukv9jeZ0j/Re5Wqev0lWDE4/HtL/e+
9tbsW1MJKnkaYAEI11qoF+6LOFY+GtgGeytOGKG8dZ37whL0p2/b9ma1lhTw9tX9mH33W3PfpqVx
clQX87K3QAXSIe/Hva7uW9+d53XVVibP7On3zGWUDm3XXNWy6MIZ4+JQxVPyLHcPFYAGsIbWZlwP
X2KU4tirDAeYd4nUlVrznqFgTdewBVKdUtJr6NvG19V9P53KXVSsJLLzLcO0jSdYehfkEyWucl/d
N+6Letu9r0lEzQwa25v29pm9OT5oEBJeT7Lv2rfuJ1rMbczKVKRI6s7EQmhvi+0kb2dKIpR7VGGU
0xaggP7cdld7PLOvJnuQu21Mt7W9mRUT/4S39n7gW/N1d7HHzfuR+4fy/Rfzds79+Lfm6+5fvi19
+4zhpNWxH7Aa++uC3l3l64Gv57CaFqZ9ZKtemzHoV/M26HUTg97ejlTcYOMIlsu+bV8M29635moz
ZO4H72tvn92bw9okYW64e0OPLQbWfRUa7rp6+8EIdLJ1X33d+naet69iRJS9OM8Tb9+7f9/+kX91
8Lszvu3+5RL3D787/3YX+7ZZ0FPY4gRti0ho+9nui/WvtV+aGukOjwHeANfAweo2jDVbtPG2AHOI
K4uxfN83yYNgeHe20OztkF+a+45/uw0aTeaLAYXX/Thtjxd+Odfrt/zL/QOCLBCemg2JsV3xXze6
X/u+rds7qX317Zh9d6uldF+vG7dbfTvGUGLjPDa49kzaaRLNRnz7efb94U0Sfo2U7afiIGXmU10j
LTbmKARWe5AHk+4miQvr0G1RmrHFZtYe8u3tt8XrxhY1dRflAdy5fjmIRDdj1H7K/SR7e//468a9
LS/5HCgl1HmbmkViAyupJ1liItuSmc8hZoEH64OmFVDAKSZhB9xqa9DUFhLMmmQQ3G7D3oxD7ZMy
44a3NDgN6TI4BKWV6a/4LelbLDnsseS6R9qgYld0DVpMZxQZL+nB0UNnlZFt39aSpjBe13QxWkem
+qdkG326LX5y9qgqLU0kSjS19RZyTrIHWFWl/y/2iI9kahMmZU7IJbbxO94W+0ZT6iRvVDudHLHy
qCZOe8jlGIadwKhMnvvlOA62Ec7bYiCXeRY9dJW47sN0m7Xsa8XYndOUmAHEoRz222JC6TrsoIsE
cWV8xVV0CMdtSvS22LchuoQ/rqLB/oOvDnWqmQKUiSQGijWBRmAantKkn9bWtoNiH47tbSTeF91q
jOeqQutniyT3J2FscdX+YPa1fbHvyOt49PoxKj1RmFP4ulDz5NSt9iHa+8Z+75nXLf0wbR0jGiKs
7lvlUtwueurgQYKwmmPCc3NJHitwT5fTrwcrW2+9f2zfs6+Bxa41/hlkiPp3i+LvzX3vvo2aeeVK
zmzAwWrGMHKWMTRT/B0dLZm8fdvbjn1t3h6VMwOlpTbw8/+7r70txu0d2P/n+7a92Stb0uet/bq2
Dg9Yf1Ckfp0tbCfcd+wf3j8nYuu2N3UFkCBDLkbVZUhsWIZvTWkfIpN9stdt+xtkFYjz/jo0EfCz
InlxvHcH5Zo4CtEHychU1VmrqDvNy4BYBQqtIZYXNsGRQm0BbRCQ6xssdrKAZY2bcuy+GBpysf1g
n0CtdAwKiHQxV2EB9hYYha7b/igP9WsHDtWOweWtDysUeQ7qcUC+sLSXMKfQP2nVFGrbFA0xoCl8
aw6rnhTuW3tf24/Zj96bdSTnpz0F+b9k7X9I1tq2Rnb13ydr/T/yL9OX9o/3ydrXz/xM1loGuVrK
v2DtDXlLyFL//JmsZResLNIYlGh0dpBG/Zmr1ZzfwOGpBuAj3bBkTeFDf+Zq7d90NMgNmfMBsdvS
uP9Frla3/o51IjtL+KKgZiCDErO5vF/wVlmKM4qyOphWZZteEkMvZpjNAWIeEenGkKGiGSCkij2x
uw8e0mgGDKTlSRmn2S8aC/GnDladAcQVrc+OpIFu8GsBBQmDFdQvqQkXr8mkD4CaxJexTALZxhsF
fRgVoRC1v3SQ9PIsQcu/khD8/Ix7X+f3Rm96nUl1T9hE6ZrUy77SJF9kWIPHzjJvN9zJWdQq1kM6
yiemXyay7hqrHQdiqf7IYGkfdZThDja36FEgDcay+4SW6m1Vc1uKRoI2/0z2wvYjfTjOM5bpy0Ia
zkksxEpAWQPzurW1VgqY1WRBC9gDyZik9tZIhj9qHHHvNJ6wbbjIMWrZ0mD03hgl68Vc4mO56sfa
Es1NqxhRsNiOaxeEcIO80kX0zUHvsns1jj+bWKM/2WKoSChdo7Row2JdFCzYnwfk2ABA5gmJi7Zx
NdIynp4y1s8NMJo1lnFb61yUVRxvVQ2UOdU6IFLOnqLY+l3Uhza/oQZen6e+Q0dKV/5YS2vyUqu+
VRBD9xx6QPo4SA8gxNy2E5+HCs6TRKk5g6la4ajuLaLvA3MKCgc4IeOg7Jr9gXfoRzZVFIhrYwbU
0sPlorBlKvzvD7LavyBEkPvr3Nk+kqSXxDS90Y6/GxIIxTIqEldJ1Id2VB+MDN6e42SJPw1ogAmq
X4c7/AxvcX6YfDnOfjD4+bkVrgAgYlepiptBpG6hm89RBEPA6szG69oFkja2dk7aAIYzDNdoFqDP
JlGJkRb3CV9kgh9whdXfUIvVSEyoD6WEdSkgYIpdN6AkSjeZy6dR9MITkWx7jI/ePNVY1GbliEVX
d87s+EG1i2u1FFdD/trWxX3dZCGqXyUzlSgL0pR/SrbEnx0zOi+1eQsYba2yc65pD9mSfW4MANBW
VT0NWREAqM8p6kbe7K5FP3u1liR+lMmtX1jSaZCX0ROipIZ4R8XkbtaiILJS7MEi7nwc0Gk1etWD
UQ/3SlEOxagyajeAxQc5xgM6P2mxVAfFzPxpqGr0P+LKxTmtcetxPlXTpB/MxkL2q3XwP5nmM/R/
P0ZMzVNmSH9kwDBjaNrSrWX0D5DwQ5lodkt4im4iFz9S+xG/DiQs7SZA7+su0qWwx40MOwzLvFns
p6HtJmhfoNFRYLLW+slE5P5RivKDMzZuqbTJi1bnwYzFGT6REWKV53wyTqAybBJCfXPXmc4pXZ6W
ReuCfEZmFZ2B5wGHkNxsgzyLPLi24tjn9eTKTl15HS5NSOBZQawx/UgLGe+BpnF8k+iyy+hqsnYU
5/orivPRvXGr5UkfOpp0a9HpHOqtb5PEClgBMANIxI/LNFdIUYyPhbAkX2XsR+2rQJdCxXE17LD+
Vay29VEQqH0dz/dgMpuHhuD9qq0YXqi9gydMv8RBopVtUIpaPxaABF0FKzPYWI9UmvVTQagsZ0uH
WaM2udbQY8yYyHfOuDoHRMmmBvAgVp9PVdKsEAt3QQVsdvviR57CxOjXuERfUvlmCYDp5GGmp6hL
TyOwJ5n4RpHc2FHurUbJMWydbsflQdXSS18qsHE1aPp1EWEnJqNsNwrg6Vj7quWTiAlBRpW0sYF4
8MUEBntBKQnIrbkEKL3Gh7gm15/P1XCpVYwAJi5Aa/r2AmaivagTGb9eWr+P6O4n0XLAluEFuUqb
vgEUyWjYRy3u+9MyiAdr7uajo4CGrCJq0KnVmhdVpf5UD9g5Fi/gooeLipQwKaC5DqqceVkhy1jc
gNrQyUlCTNzq7n2TIRGTe1TUk3Nuj8cqm4zjYE8znQ79KKnv1Yf31nplpKISo3U/VKsrXErm0oWo
XbqIvDOQhFXvpdIwLuUoUGaQSslL8qa4AH+XPSoViieZ6MuU03qLMEd5gnkIKGmRL5QJ4MmtBQYQ
M5DPxsmuVql9dIY1xb/Rci7L2NQnzTFvqlQ23BQUfZC0uumLXjdfr6LdLmW/ngbiopVaaPmxpein
GfRk+3qVZYJAZzZAb4SvV6y1GkL7MECL76uNMM82kFmnWsPY1J4rWVN9aUhOsHBUCkfqw7xNA/LJ
HZNMC02r08J9rVQVLdQBXLmYkspMescfBToVh2ppyCmln8acrZhrbqQrymEqtiXyot/HpZ4Fi7Pe
5P2iMqkry7OSxx6Jtfk4SetNg6b4K7bqfwHofwhAHUUjJPuHAPQnwuD/qh//B3JgKL6KL++D0dfP
/xmMUugnPnIQrjI33MAWcv4ZjFq/IVFvO0SbwBW3ePQtGrWBB+gO4SGyV7Zumex6i0Ztmck9O5EZ
VFV2/RfR6Pb17wQLt2AUVp2uKYaqA22AnfZ34MCCl4uSLLN8khzVxRWmiH8Y62WI44PMb1Yp6O+J
CFKbiE35w+gStxufBjmh+vhdRcu9k6NAkCuPi/Q0TWCYTrK4g12v6I3bi/t3j/kn7OG95yH+AP/i
agFUINrH41Ed5ReYQ2UQY9h2zNXOcqgkNvnIor6XLVhdkf5pceprB/QmxiTasE5SIT8i9erW6+1i
j6dG6r+qgIlGXT2teEzFUxboeXQjqIhPmnledORJpsIVEKwHYh3nztL+6OrFzWY8pyOcA24busQs
ijxwd/fb6aA+etG2jSMylDP0pvq2HYPDvdvXKXFe55LrPk1O5EH35tT2oQcZWGtXexz2Tdsh2ymb
WjluV2DXE5TC6TAZ5CHtIZDrbzpn//OiGr30t2vaLnC/YGowlWwE8Du97RjB6eJmcaPJ9FHi9wnv
XSwDSVYTvbDesN5NkYeuD+Jo2aGLs0DY8t12TFKYQWscm4SPshujPjemItlsh8ZsS1VvaUrf7u90
XKhVLG8biIhNC3aRT+vCOclF9BkBpTzYziGq0m+SmhJh7DZ8tmGOEi9HEOL+VDg32+nU9DKM3UnX
0HegmYnpoeHoql8y5Lb5d/TyD9Vu3XjjfOl3RnfRK/KCHZo4nIDv2K+LL28U8oU/b3X7vk6aXWBp
x57UaDmetl26RgqIvzMK3V+7FFXNBsHv7QY4j14PlLHFcXs8271vX75vx0WoKbPDtr49wmhbZx+m
Xbh6+Wn2jE6Ht2jliy5TBWyTDkdb3eJ5yceCAHqg9BWDNzZZH6v7FIFbhGBkwevQhwIvTMLKYGtu
B3fKDBzOPi0ybrgStSNwc3o6Hoa0oJ8vL9v2CHrnOGKIs34WfMd23i4bDyIDYsfptlOorDuw6Ers
w7erMpl5/PlRGzWzBhp8NqW4CZCUYX3b12ynRdl2C97GQ6aLHkWL/knOR4ijirddwfaxKT+Yzu/o
BAWIIZ1GPEdGYABuOlZfilRxHex+ddPyCnB9fX1lruXJWuJ/GeeCsDh7nKXo2Ymxxcy1+nPWoeSC
PbKzaPfoXr1MtZn6wtDc0iY46CwGYeumaYHPEWD3aeZZiQpUGcmxcjMEWZrjBOnAVW37OSs/YVOK
HrmIGkIHe7N5m76VeuwXyK3AoOMHg+bxfY56Ixlg3rMhgP7xQHbWq80uGKqVJ6jd0YnFr5SF/42h
/2EMBfZm/CPk7kQOR4j3w+bPj/yJuDP032ArMS5pQNnfBk3FlH9TdfKNOhmUPVHz16Cpqr9Bz4KC
YchAqZFvhRrwc9BUGE+hkNvwt5BmY4/y3wyairaByt/J/Do2YD/dMUwVy0ybTOI2Tr0T0URcM19T
I1af5DqVTvmSDycJZT+CTeUmE5n0MS/xY6yn8qL0g/7BRojHVZ12CbOido6jsr50qF/4OerxgS4o
W8urPpNOL/w+I0CWZZITJrTF4+h0TFl7pLfrvj9Pg1ZA5zbgNNhSedWy7lnglSH3YID0XgoX0ieh
HOWTLyG50DtMSS016oNBgZsJUpq00tQRoc7mZ9vBaAR5IhR8HLKstk2xRmxiOmjNo3NYRmXgQOy5
p2RRurJZ9X6VzNkhs4eHJh5TbwUpfxhwDnX7LrVv+iEO1s780JSJrzrdU1PNJ92M6mCVegOmpRHM
Q3xaU1T5ndjq3NJy61mrLgoQ7QPvUuvRC8bkenAFiKxRdhN90u86hMC7FozAwoQOfYMBvv40EO+a
X3tj+QgUo72dYutB1dv6buxb26VkE0xNVjyglp8jjGuRF0sdKh69MB5JL/g62bOPnR39aGqk8czM
KQ4zAhtEOXkdCFQDmkLxs02kTnWGJZDxMjrNKbTpEb08Q49vijkaEZdqfISSdVjg848KAZm7aZA+
SUK+7yp1fSwMOD5D1sVPpWgPvWXOXtLo9c2IsgfUViRroML+mLjHi0iYEfaOeduSdvIjNJ38GGLo
qVlXBCVBNdV9gipQZTX30BzFf2BUbanQX19k0wQ5Cj5VRrF0Z1e8e5FRugIPGXXmU9mQsJOj4WRQ
Gg82LU0qlWN0NpS6D/jepMjTz7JR+jitUwsDmf8qXjM6TMkldHd8c6qOUzYqDxZUPr9bR2S50ER2
4melqrGoWuw4tOrxQWQyyKIEqlM+4+atlAIZJuU2V7L6DC+K/Ahc+HmZvXhqLKznV3g3jSV8TapR
dXRgr6VlIEtdd1sV3TFZIBygrgB8pM+/WXX2xRqRA++YtiFT8EJh0XhMaiUY1+kzRbLYHzteVQc9
mKHTqrtUWR47HRCeNiDMacWT+tzmFSkTTSbngyfb038IYbeg/u9PXAcqTCdk27IMTfBXpG5NmjeO
5Lp8spps8JMFBSHA+ME0JtqNFjN0R8bHMk7iu/yKNMx4SRfpnvLH515GwioT9exjoxKj/NN+Mwbk
zCmXAGZX0HJeNhpFpt4IRaSH1FbJpW0LQIQAiWJ0tLt6UsKUEjXor8GThhQnn7Q6D0lnh2L+uk0x
w7weP3aZZJ/SXCCrRnJHFlaC4xYJAilymXOLD2pdKReeUnmVVA1DwtgK8xa1lLiZ7w07eon1WT22
TSlCEzMu9Amn0bPEqrirVeMx2V3zvC6PxbBKRx2T03olC0xFLGicOSWHUP8u5M6+NyfKoqZdnORV
+16aw3XayI0WnRtJKti2o9J4TZlWL0s8XfVI81HytYIefRNfQ7EbsZP6kKS1hVoAMmjIF5MZgDY5
TKTeRFKh+lkkOsaIyplx6DaXV0G6CA6q1hvHRJ3OpKI8ZaxM5BNHIqvU+USJ+VuFbHqWaNG11j8U
XSWeDH08Zz0FqLwjeiAddkyQFOltyfZI66sIWaRw9wbmLIUzHKns+V1ftnCHu9ZPc+l2xGLEzdLV
uNSm8sEs17tBnxpmX2R0gEmqKNmI6eCgA3ESokNRLbEK3ublIq8tEbQYbL+um1OTZ/rtlsjZ/KSk
xGYkGflJrxD4L42Aj1YD2bIAtNhTPJx1iVSXg8LNmMvzobEkOyw1VB5jhUB4NXTjycZ5mPrYEi5L
fDOORnHkh/69NzMVCOlI5lF1BA482bcy6bpTgT9DCOc379Fx4L3ybANsj7pm1waCYpJCcB/oTNR6
LW/wsyKPRhI1aphlNh3OHvPyoIHbugfMWpI1Mo4wP9ZgWAxMWzBSRWKZhQXZqW4obEICaty4zOpT
WSAr4hj9DfO4xV8n+7OmCmau6D4elBowqK1mJxj+JOSM7ihFxKrlpGIaQdkIJZY4C7XO8CY11o76
CktmWSHTxll8TSZGR9Wu73uz+za0yfRa2/sbD+P9TBbKwN+6AUOGDkD1mJm/ou2kd6gB7yMINcb7
Nx4t6THNWww4MR5z1ZK42bFS5EqN9bw6mJ9ljR0u84Q0hDVQcxi8RLLEmR8LYvKZs1xmsYKpKfl5
FeX4Erdd7SkM7+cxnr9TrjCeRBHiLlRDP7p2iM/nBpBV7GKPUlsbQVFT25cwGAAF2N82dv1pdvTM
b9Z5OE8GbzIy88KbSDhd0fETTDKPCTYqlhVgYon4jYpEsRhSJi1dHzBPkAJ8uv8wI23AIW6w3URV
ADHX0XhZyWOQyyoXps7XBnXRQ9Xms6snEeefRRoYsgoZ3XPU6OvMXOhUyHpxaTvo/NVMct0BoJBb
6k0z0vdPEshIqEfLtebrXaOngEIFjHioVhyvl+EjpmhIMvbk+rGXrMIfZqyTcA5PXa2UjEuzyC9j
kXwea/EVzwjnqDIpoFCHtpDSkrGPlWAwFuPSUbxJenM9lE5jBxaiAJ4jyilsITynNZyllR/wxXSg
gMcjc1gR9dM2b9JvplKrXXshy1A4C3GZkcUXEW/TojmFXDjnKR1AdoQihMy6mE7YKmU3PQJVfkve
1avITVztOPsOUMM8NsujkJzkAKNMYkIldY9qKg/XvDGftdKD315cFQzON9vf67Ba8f2+OM3j8OOf
By9zeynfwt7tpaUuakMsNamUoka+VTbfRQtTo3RSvLbRYxfNju+MsXOJzNq5rL3anWRdfanb4gQv
f34cjW/p6iyQ8g6KhDATwjrNFznSjlKZZ6Bpc6JgXPV8oVbqgQLUfIXs3IMKeSQzmoZzb0rHrLUf
JCNffrfLroc3hs9rXVjgOhxZHHWMLEXDHNKw1dHDGIHCit2OWIoW801T0ZdhZ74eVjFjuB0jCAYY
JDpyGV9NsPmX3kA4au7WoO+0m3F+KCPLvmLg3aHHj6kSFFf50YjyliCaf5rZyhjyRf5qrcoJK7re
IxI0r8YU9Pxy7pGpLkiq59bRMjq/EYN0+OcHr/+S99oevL7Nbcgdy5oFzejvD75cs65Vkth6zM0V
C7xUmW+bmt7zkz5gcl/OznqUdVTaKts4MC12HSm5VJ0YrjXoW2/RpfSxqG6RI5OCBljTAeV/0x+y
+kWOZOMyNjGAcH10bqWebPPaam5lK8Zt2crkrJIc6209O6NVm8MyrNFDrzrrVKk5cwIDj+V80bJn
RTbu8sz+vS2TiuphkgDMj8qrSSbMZjh/olzV+aucxwei5LOkd1H4z88Isvn//3bqcNZh6kE53NKZ
f39IU9GKdtUn45EYkREzxWZPKA/dCiCpTUaZynT0yQQiDdAYsyd5WGemK+lIFgvbp2Kkq5Nwrjhm
3dAT+86Tt0QFYa3exH5t1U1QZo7iU4u4wE1Yb2SnHGB5F+TWypJaAM5JYNTFjdWkHwGX66equybF
eJWtmpxVnSjnSbURwYqHQ28WzhGWzNclQc6LXnF9tpzObWfNOdeafFkBSF3HsfCVmlxGK6frAR/L
krpYMfuKnS63uU4nlwncHSWB2z0FArdyKj1s+tKmBlgJGEjTgNruMrl2dpvin/BJUgzjVIqPozS0
VzHoCPBmFPhIIfnDkujPsoI6gZat6Id2FJcJJOhIwhjRDS9Fn+IO5a7RTUaUp9T5oEsymaROkTyn
Tkl2NsYnc+JnOTHXCeYJXkNrI/GkV118mgpT8cGsKZfqjNJbTp3MlE4SQdO9ok8ikBxKe1KfFzdT
u3gYYArSlua1GvLhUazyQeojTOn6xrwFJWT5qZCTq2OITwOA9msBu0yrsq/qPPdf7AxoQo9lQ2NE
9qkgJpwIxe/RKf0+dpi0wJHukRjxy4JcpDK0+nEfgXTcaDd52mslN7eQMO7ySbHv2kZqD4ilVYGu
+muZd7dQQ8+NLJnh5rlUWZUSUoGpsDygbmNJYZ2YZxkfohctw1PbXMTyIEC9tubOR5M/Fr2tfJhm
6Kt52/nlLC3MOiWScyr6kiNIiUMv2eUlta37vv5QqAjBNw2zHLVPDqrhzIiZ0fPExVGom58hbOui
GYcLKiNIDefTH5YyWL5cwSeuBeDDhfzusyZgZknJtbHj6lB3uUD/k6aNRKlVoKZbFdV5mYni+Ekx
7VU74m+q1nbGY9fxECNaymGT908a+NZDskyRa+GR6y5zLN/wcO3XmtO/DYzozH79FQPAYTqq2Iax
J2w2vv+7McYulWIgCdk8GibBwVw4qV8bg0UReMXVzbAfV5OuHycn/c7KpCc1wThQbTDmyae5OS7w
uz0lNYkomN3NmtFetFTH4SG6l4oSpbS0fDZQ5VX79UFW0+QktAVrQj1RPzh2p3uCKo5rj3J5rNT6
Gctm4yh3jNt7P6u1SMZQvESVLVr4T8TDdIce9HdkUx/lXHOeYyrEFf/mWzBtKPkpaXuISKCA/W/t
AF372lNHez4S4SKP40gDwt9KfuimLvMtiYxqpMBumxNzpQOPSJMiK9NKi32RVtuGSF7Fp6FoqKTi
4cIXx+WdMWgXaRERU6fNc6+Mh98tHIRS2JRACJC+w3UmCZpZNbyyfhjLHv93qUo+aGvTnDLB9+bS
nD4X0ZOJo0fAJAi/Piw1z47e5edBUBNqIno32Yof4CbKNxE+qtg24toYmcib2C2ZD0P72JkYCiWL
ml3Nhjh/TPTCjxcZysdgfdsq8Y+QzcEWJSK+WBq57bo6oYAwXcglY+oFaYvMjWP5oCUa+DyL9NhD
lujJIRw7zPRcYTByiXJA6pcJ3aysRPPA4A95Ph5Lgj23sIroVm0qB2YO8MhETvujnbSF2/dSedvN
GXmNSXoB8DIGeHTBi1tAI1nmwDSDoKOqVArR6rMsJ8CnqtFwo4jqa1SlCJOZiS80BJnXYkJnb3Di
Q4QUF4hAs+XVaZo+sOsB+rcD4CCJ049JGhfuVo/18wHJhRJiu1vlDnPYDpHd1FweeA54PWffJlT9
nyqzz44G4pOhAAp9Z4JT3NgtXj81xTd8Cxlxoy8I6C9UZfhFxsqUn7NKaCQUowtWGdmtsEVInTL/
gCLRVxI2CtpEtPrGuTjx+tg0uQb23lSf87KnOqbooFHES9FJ+NDKHen3RIN91mb5we5k5A3lwuZf
6GSPSG4AwKyYfuvZj6idvu5G9OmLqklxmHTTephxx9SqByF9F31ie33b2lTwDaoe1OSPCwAEH4yz
/UFf8+JIFrEJpDSvjhkWZIjymC/o8Zo+fnXdNYs1akwoYWkJ4+/cFQvUu0I854tae/1cpufYKD9g
Gjschw12XMvPo9YS8qCzA6erODXtDRCN6rriW3Xoq/67oqX2ZSnUzeMBNuWaiUOsJOJWhlL+MMX9
GTaVeYh1qaR7rZeXLOK1IzhKcEn4hPcXLw/mJn5hKKW30ItfC1QZTnr5ez0XwL9NLA7V1LiCfkc9
Zq5WVxrRj6719mlAz+GQO42EBJWT36wDbjlORHpyFDMxmdQtYTykH0ukyQObGMobbKc4FiVeBWU8
Jq6hKsmnQrEaD1kwC4JVTc6h/U6eQr1N4hoTUSGAw2UJGCwQOkd91DuvF8pBxL39fCqJjR6JVs5S
uSpXW08+pFEvBXWMWnHfnuAkpaTBjOJi1gthIPMnSFl6dCokuzsobfz/2HuvHce1bkvziQjQiRRv
6eW9Cd0I4ZJetKJ7+v4YP845XQUUCn3f2EAgMnamghIX15pzzGEqW4ml9ihBQBNnuSPCZrPTV4hj
VFY99/0M4FRtX+kiC9rGfqvKc6kmGUSqWRTgz9DhVFdHMrtO19pN2Z0Q76YbeT70noI1W4aRKvQ6
yuZh9gmhqFrQvJ+IOk2sYTAIPxAIwYsiOzUGr3jH32nM1Ak3XnGNitMcCQKyYZyHVp7XVqANz7XQ
leO2axMEWwVcs1ZVKWbhXvqjpJD9pGMGW3+gvZIZTw79wpAoEpImJjcj0jtcK4mIBSx2RAWuXTsn
qUhWDD40Y8/DUi1j8d1t06KvwZqUf2lJuGbSY76uDq9dUIUyYqWSPU1NqmNSaa5hXCWjft3nYOc2
Mbui2Yfv2teo3f9zUv7/k6X/22SJCp/K/v9Mz1j8fIb/i5OD9J9/8V+DJQlXBqIJFEZIyNGZJP03
IQM2BhMkuBDqlIMxDZ3+y8gBiwfwcXEia0DLwEjvvydLeDzgxmBorIqpYIHL8f9lssQs6n+vf6aX
ELkuZkzMuJT/3Y0xkfC5melPbSsNccugO7ewXQsWb3lEQ06IkIIgIZSb5d8X3MFaF4fQozYpWVO8
r2Tn79u/L3GtYBIUT07YwHDLvy/jJI/tpy9/f8zBI1BFpqGbdnLkw7xFrzt9QdNPAoKCduT/9TPh
leFWUq1eySTI/xMKRP8tGUDwxw/Val5MOYElzEb0YQVxivDup2+fpYxtMcEHlkqqRqlBOBCqzCmD
Kl2Rmudrebh/qngqGU257Y0OAD/M4PBCj7HqP/mMOilpGCh0bjPPNiFWN6++T8giymJXad64P700
kWQ6fVEPyZfBecu2hagi1FRE+JOgQ2jBHUu53gszflQ1L5T7WODSkpTFcQjAcASdawri+YV0qoUu
a4AMYr5QZNDrpJ5xbE/KWaKAET/9fVtXNd/Kk9BHwVAxwRnK/7tOYRJ2/X0XRbm+eDY4BAbj8u+L
hBrOE7to17eYJkdIS4JJBp8wiE/6AK/zZ+T3MvVYobWuNBHNPuMoWYU0YGzGOjgqOqVnVyyCgP5O
1fuFGqinLItQ1TM8+ROi/MkvpE5RLQEA0VQmrcr/fAkmze7//HGYZDD2q4sPPWFTbjLpe/++iJN2
6+87fRJd/32HE5fm04GaxqQ6/bvyvy/69Me/nwl4Fck9rGGoAen7P8oa0m1bN0g8mXnpCcsmCZYM
RiUksMVWeVDWEvb6c7O8wKvGTbb/qUSb3AIY0zl2IqJLzY/EVLJbymL36WEQbWUFeRyf06xMOJUk
2L7fR74DZDcUK7viDTjKdq25g7hr2g4jExeCJbyCZCqPzNc9+SfZBEnd8k2IxQQRE4pVJ9Q9dg6L
tx53Sn9Si5+cELvEryaHS8Y1w2AWoS01S8jTnYXLVGfVIj7CJrl0/tAuxi/xEkIKxhQDk5EjnHXS
EigSXziJ6CtNxKXeEjkloApWNui4rpJHaLeswpej/cZ7wKYnLMDSRJRHKDGV7+v0Oimxq121tw2R
hI+tpNBPrBGH8d6OVBiGXkxfCywUGn7Zw5+2mrnZ9SaOAlWwLYyv4oeBAR/frj1HB0ouQObAadbN
qQX7oNi0g9oc356KUs9wmB8Nc0BFM1rlhyKx6iM/Lz6g0zifyQID2JWwzXoLpkjxAXudQUuKy3Zr
YnAnM/9WLdHByQWHBnVZa2bfekOEF6U10ZXwDTO76hsuiW4gYGD4usgJJP6G/Z00RxRYfLqT/ZqG
64olfjKJmFi9ePVu+9CrVKsHZpWXxOq9j0q/eu3li3JDxiDN2EOwScBByq4PimhCOylOz+W4aCvs
lhxlbiYBtn92csRvrchNSOYIL5m1d6KTnrT1C1Tg9vrSL6+r4aS7uMNWwNGxOKs+DCTX/pATP4jj
NSIEjyqPJnvOjtR+44pmJBcc3zYpcv39UNpZY78Me35W1sJdCy3eDMtW/VR/+3ME+WmlLYtFsyBV
tQX1kG3EGOkPBlgBjwMhpN/YpkPijGI728gKO4WvXomLIwkGItEhyU/turz2e/nBTKy6Ix/sEFQV
ZrueF1tu6vufli5VlJW5adREeDuz1JVHCylIqa/A9dC6B49q5UQLUXPyM+0buYo0U3MscyH6OZLT
HFQmff+MZWq1EJnoBhzdIiL0n/EdnkEcftUfZTn7jH6MA/vOUDvaKXDgDM5wkRgvzxTI2ZSREeSr
Yl8rXo+98e1pEzptLGdMODNLo5HevXwaxB12YAXHAZ5mZDB9yp9ZDuPYn7MeMuALJ/wpMTAFjLd/
2s0b2fimYMx7U0kmYULvthuo5g4J3bWj0Dun5vOOaXTspJtuckUwy1VjV+eShmAVMU4Br8W7+t9r
dIerOOI95SjNvVY+2DueA8Nss9d+6FhT/YgFLt9UazFeyJ/DaOUMRk1OsJSX63Mu1qk+JKZpfvzT
BJ5mocknufYohTafef05nmNX+sp/sSQltwQql+ai2GnZonCgvg+X2TogSY/HwENKuuhcou0RHswu
0QdKE5h8Hrtl92hjd1wUe7I6JEJanh73Mqzt53NLmHlxJizn6b0aP90L32U53d9OYAKOX471Ovco
O3gSCf4ITBy6r4Q49pUtwojqbENw57wPNK1wALGw6FczWHAJjTiBQOYTNOscsygrOxCcACzNDA1T
In84N5XGEwlwfjragcf7kG3iL/Q9xndwbJ7L2U5X2UCUX4ZtNFJmiHN5f8/bS1xuEskzTkJp9wKm
u+azsODdDcJaFx71ADu/d2n8qm/p1NyfG0z19GGfDGYb2MG1g0CXX2dT1lHl5xX57CArXiNdASlF
8VD3O138F755+zaJMWweBIPhnY+1d5b+QkYVW8SmJizsexFhKG/xtvXTeHq2D7n+xUvQ5OktB1vW
XSY1GBundOoxE0YN65nUIeIOyxeHxA02C50BGmP0huG3GRtmbXBnoO48wvaGKj6Ll4iG8n/pgv9a
s3efKIoBSBNT9KjNluF3MFiSeWY4dgjSe6Ju5C22ylFjjZtuYT3vyI/gbXL0rUQADTQREE6C71Zb
k5iaZItXg8TbhXcoZz5gqJw7MNnyCuDXkZpN2xFMYFYvC3ggyhY4zSZQLXZcrPReNHZpktwIyr1A
XhGzjdlqfdATvDGLVfJhLJVlfNRWg69uld24e17mS1Y0rN+VcNf/VM9mIo2maBV3LgE6MAFGQmSH
kvtStoCJdho7EjzAaPuST7JhkxtAq/w8pk53zl3S3F2D42FBEF5UIMq4Rs0WD81O3QwkZq9eTuJe
8XDhDs5+pPBbDd2n7PeCqTB+yO0pbaui/AJxDOj7iDAB1zejevUUrfKrCaD7vSyBFFDB72dWkvtx
7JXkagQcn14Xn0eyDGcbqUWObc/Tjfa0+PvotYL0gLIMEm5Cm8jqOrIRXaaX6sxsF1bmnOrWBIf/
zfF+vgh7tfQkjeAIk46Ru/QkzOo3Sg5ybPFtiEhn8ABVCnkFdkrWwOyNEIq0PjspnbJ0YmVlJFcd
71/ZytEtSWb0rd6KjfGRzc3XgZ8OGACvwlUvbOdUGtb8VhY2l3SUV+1oDuvem3+pt9wmJvZIjsIw
bafNP0G3q21gLCAn4O9gt55sG57ivB7NQfDaw+gEe0JH3ot6162Uj9I/aIH5+q0e/bYZnfmu4DWI
VV/hWg8oY4dvjEA3mZ3cRT96nqvcEiVrvuIzQmqFUg1pfHRqEf2QU0+5atArLF5zp02uUHwaJOLW
W2Y6Yncvs/LEL+NDvL3rW9s51aVN7PaQuWli16eBFObpKjxq9tngvTUPVhyhqJuXZsUHdZUehlt3
qy58/vyyCMHLQcCca8vB0faOlS/qc3fWXiYrtrDHwkXFNabb11K/SpfxN+wdJfKz12a8VEvagK6A
S2eKshN8v/fFp4o9CUcryC9ryMb3KAHJxg37+F4EJ+Gs/7BwKk+6iM0NYsPsKikeXFqGHDQRmkhE
+qmhKOFKPiX6mWvKixUMJfyqPXZkBuTezFJKsE2XEXSSYEtqrsF9sSxBzEao1usRH+ANl0+3fjsp
ejNSFhnhHyNyVltPa80aaQ8zas1VPlMY0AQ9fDp1uct/OKfRoAO+K1dGTaGX/4yO4DXbd7NoDUt+
Xuiqyl1zEb8yezTuuMyLbvJyJUrP3qrrTRFAGnazjup23x6rYyVvpMhqj0ruGcki+Yg68x2y6sv9
IFtvwy1PyTdvvlScbscvGDSeGMbey3LPnLXpnVpzBP69vpVFW4iWjPnr3QjlnUIdG3nJfx3VZpHq
uP3hpmuz4OMHmWbPbbJ73riiNxOpES/AYNfmHuhajHF3bxv/ZpTneAFkWGMfks6ropNeQAXw3z8l
mHp3ZxSLewwjLSCv5UzadQs+c+yD1HU3KkxTGoWaMyShycSgQbVpy+bL2TueL5VuMmB6L/D2nC//
vujhy1iSyEJrWT2eCnJzwM73cnyjPv/77u9nf18CdRKjiyoVxrwKzBSgclVAElSaZ2xXtdyZ/3HI
+x8LvL/vOgnfj7/vMkHguv5s81K1jr0kbVc982vR+fvf/UxpXv7/8V+rRYEfvUZ8WDPz9XhulYlw
L6uAYDFsg81Z/ce9o898T79QntMeRwoftRHVXiYNy1ebNj7BvcSvYK5jvLBp/o81oTI57AwpHmry
noEH7M4mv+FF+RvJKwyXxA0tWs32SPgkmK43w7SaSVdrRzqyfrOH8ceT/Jq6lO53vsDZ2SduvMXH
DB//L00y59AbUM6ZwhZ9MDxz8WPGSYH70Zpxfx1DQjJpJjetiH+OJcSuoXm8qKpt35vW1C35pJ2U
zSC5ebwScGPTiRMyZd3Jfl+3YU9qDLWoAROWWt8pbtgEklhnYWT9IX/QII0r3v02xpbZFKzGh2J+
GEL77aof7035oOsMOmeu2uFoA6Jmc4d6rHiZ7a2Mbe0jWIp76aGdmi9hsINfZul80OpH7mEHKCc2
9x5TzHTmyIkp/7Y/8Z4mtUiPpG7ZswN+Ue3oJ+FxhuGx2X+93NeCwoPZSLFu1gw5Rp7Cf4JsNffE
H35DV3rE1H0f+kHFRArmuzls4x+KYjq9TrPIBP7NH2VgCbUVk3+ge/gWx3b5S3GJHcJHAPYB9ccw
5Wt1QhSATiQs7Jzdda0QNOG+D7XHHUELUG4ykqGpYkOX203A4bAfYvPlzw7NEh/bzlS2gwRU5MDL
VWDnMpn8ISQJbg+eRequif0eEi8ZMGx5aPsIAXD5R7wU0wW7vj9d4r+Ig2gIHmuIZkqtGJsPN1iz
Kgss+r7icOqp2lvIx4ki7iY4373Vs49FaxJarchKFtpiFM1k83SrwandaKn4FfN1unoP2Q634IdX
LRWLfLaX36wMZMxfL8kUTk3oZPx7nx8chSPhwslGLSB/cL4f6Z+VFTiKRBgUPWG8C1SzlazZaOed
w9ha/agZAh2JDGet6Bj0/RR+equedPjUVCZ/I5HdlIP8glmeZKvLYKU6AWQRG4po55VHWGJFhHYA
EMbkRxokSE+p8IqwjI24gHzZ++9LvJvltn4rl9KK4V+6yx+kUaEuR63/Azvx8GwdnYiCC5ZiAaQD
PnOn/QJwhuUZooyltdQiR/7BCxvuBRN3OnzeB7MtiLjPk7yo/P7G3Sg9wy2I4DXnHzIKjwuk12xD
9/KeikA/eqiFa9AIJOzBU/bXQjpSnB+KzKkDe6Jj53YKyD2zngwGwbYYL/iqBN4FwdvtiUtXj+D+
08GZWQBmgnR4v60nYlmHWIwN7UA2/9erliJsZtWC0abxTfFHe6p5xWICyyRzhvN46MzoUMo/xACM
ILJoyP7NCRhZ00cSj9Y9RhTin+GTmSyCbEbeXISH6BzBDc0Q4t335+wr8/XMgmA/gk7Gri47T5jW
6Xl2c8Vrvyh2ETBTTxHj9whEyVYJrBe24Tzj4GC31wfGncHovTFgFO0Rc8YvqbClFRyKCW+prfox
raLH/BcUAcLgiYWRJCaP4cTXRRt2ABUQ7jTfsy8WSXgf8VsXrPKhjPbsqx4OWboNYxc9Snx//7LF
hR8FqT5Y0KfUaqt2X28ZuCBzbm8F7n0VmyTXBTix0A6otkC54n33gGEAlKERGEcJNrvhlkimBElo
4m9aOfVjKNw3H1q3IY5s5PgOsIy05v9q8K/U1SMze8CYg/WaeQKwT4DX2cagmdbt+uuJYIClvlHe
ZnYlJtKLdxhKxPA+b9nDOA6zbZY4HYFIkpWmhzQ5P9mZbkFuhYnVElrQbep+glnYQrV42z85ewGH
gvVTcNFDzBAKmcxTzalxAHQAJyjBUNfjrd3ny9Z/ngaGQkxvzPEArIW2weHuVj/JgYckUE76jINz
Myq+MnezAX/CpRG57NCKXV9kh+4FJM0vsby4ZAesvstN0V1BvTiJnrN9aFAqOBw51ZfuYFtDX7VS
bjy76MCGTbHT9sOeEbGGuI9daV1TLKCzWCquAsHDnF7uEBVH7mPZLYbLtFPEVnjizvPICbc3kZuH
KIbvyPPOw/jFqVEPXgwRUIHF8WbnXeWXZNPt9QfERQObRFv87VX/zSOXrISv98xOFFdEIxwus8Kd
g4RGbq+bOWWEsYcfxWPI3gWOmAu/f583N0Z1xEPLJjD/sEUROqKXISlc0Wc/vYIUYncmWVGPiyHM
UebGS9J3styqZEei+YTSWg5LcfCAsOa/HLUwfqOB5Li7Fq84odhFWVhRt9ERdzPuPHdH+bfhNp94
3DCRyIhVbl2wuxhRvuw+0V13Dr9QVW2ye2AcTKasMqZ2ZrjNF1BRQ82sibZhAvgZwlNgEnCH3Zzd
h0e34Uljw57c+lFfQd6TNml8gX2WkqO4ICrRLgbGhywnsjzZtcjWUS5UC53ujD5PrUA0jqcKR4g8
xlGhv+Xa+bzVU935PBdavk4b0EnlMevJ5bVTFDMjETEkaXll786z3ZvV+BM5tMfuDHowXiOZo0ln
dPZ65RPUi/MBdEyxs9lBTtN7ZmcpsXSwWI6M85n0O5k/+0qpU9Tphj/xKSv8QN8nEZRklgJdJcc2
c1miCgnCzi0itFLZiZD+839V4BS3SQ+k4tQ1x1q34dioyPOmT37COnSNLduv2TnalQlwSA0lr1Ly
ipj//Er1ycC2uaW73IoXDkVAQUJVSEA/1MEi92KipfbcFOWmXoJDcFF/ZpT/23bVNkCbvVkjdjAD
39hJE/ZrS9/xPoBAZLX5gnRPnlGVA7Ywcw9cBNd88ZLzYEIeZ0ncul9qL6TpDcMhdHh8+GpgVTvp
a2gdgMnxq+ejoJw7NGcSUubXwYk6eyQw9lCzkUxwdEK3mC8Qtrjdsb5oy+wzOYqO9igJkAhxfTBh
yQDov7sFlpYuKWyVH4yW5JI26iqvhdB/wxapvcCff7L9qizLC4fkqLriiQ/2+Z6e3fqXWhxZUkMX
VzAZ2AifHOnJkpTy5XxT3Ml3CP4hTRwqd5xfGni6MSR10QOxSbiH1nOZAITxI3UCVkUgyzeYTral
53/oOhM3qj35bVeFXb7t7tI5wTXjCaDA6zj43AxvnpmVQSExtX8hOzABtLzMzAQjpVKr+JumvOzX
8j92XRhweKgKu2DFKmtOrx8VSor5quyelWASC35ocL35DXmB0MJThRjSJF6ODD+6X0JXlvG+PAY+
q/Wbi3yWbt2sAUuLYsdNxl52oVK6ebNkI9O2P+bXcqs6/SryUhfCYk38pczyBNR5/+NYNlIrPcsX
Si/8fGhKlula2s3G/UDYKhi5pdgU50f2qErxZclFDyrkdj+byoyntArmawS+IdHl2Ofka1q79sv4
4uEUiKIikNySf+TG5vMz6013fS5fO57e+tLfhtjmgbL5+H4e6XlcV6f6wqYYg5+A35wjygRHXqgf
45dxg+szXJLAyh6cSzN1l7634fDNQUP5/1wrj2dph9pq/k11IsA6fSEUW4THjPLhPDsUADqnROaS
zZTltpbPOJOlt9Z//6b0Pct0l2z6g3ifVWa+IEk5W79WKpFgT2YnhKWY0MibinmLKS8Kx9gE+5Ki
xu8ddZe/qMBnDmQYV3F4dtaRo/iG+9obq97vj90dX901ye0FzdKWEEWWbrMDEmdQEbrcDbS8MoWU
Q3VBUof0hZKhPbFH1tO+YaZfZBYOrU/5HiBOmzDneUngC0FbuPLYeuFUpccKxyguWs88g8AMszuL
kU0zLUKfmZPzas9Hdw7C+8a8ZTXAJHMSw4Pak8PzOeFk81rN8RB6WfyCRCFrD8qFLe+wJvSh2w3K
pWBjTcCiQBuWb0pk2U8lhwKxcLpvaVktm0d3bmuXtBz53luazU2nYib1B9bDa0fXR2F6zLFueaBP
X+QXOr4VA4EFjYV+maQOm3RbYCGClzuu8TwjhAV8iCCtbPqBD1GLtSN8Pv3u3v8TeXs47mzKu9C4
7+/m+iRyufPTAwGTb1LA4Mxc5yvxC+Bq1jrqTVhWkhce+2tXObPGBbrIf2IqJK4KNF+jIRP9BluO
0Y1HxPEMAAA3ueFOoQGHOEFh1ozxkHD2lrxuREt9A6c8ZqElrsF9MMoZ14qDOu1U3gMQJUZQFOM6
6V2AMcAkRzV5tLyjaNHdow6NkGsMFm6SIdj8GiT9m/BzMK/myG0rnyYyHIA38/3EA51YLRihpoZY
0hR+Gkv/p1wZeiCOzAJvxohN8qO9Mm6wmalZFhbq6HJ+qd8eiW8jK582GG+W2MfsT0f2nNiIrHwS
7sWXmb7wB7NAFL8LU7KCO+JNUbVGkGnid4gNnqLEzP4oDVjJUGmYPAX08ONx2KVYAE6gVL6ff3eV
z1+mL0gHxGdOsmHXTul26Pd+BlfloWa2uC+3sGKQqTmyWywzHh5KZQ6SYDNziMn8fF9nX806xh4G
ouCnCJRcTdtv8i8fzOxf8zEnMj6wmfVpXr2sV+GGGWvwTznHnnGul+iWaPiHh0p0EHfPGqNpNsoR
Evpwv3jSkGQdn8J+pO1HJIbX7HNZifsRK5nIDN/L/v58rXpYTxoPk8lmHb9RBy3nCYahUPvXKnDP
iGbBJNVKGl0Gm9F0Zl2kL3G0XnNfMjyGlkrgQUcmmlSYeyM2Z8kC36BZajEmqsz+7b0CLPipI5iJ
zq3+bcE7LY8qRTncY2Z0dwWzQ+zcsH7p7VpwOBbq3p5/Uhw/txq8b1iuC3wIHVIRmGAx+uYB+H59
wD0jXpfd8mUcZjPMwq8zvyKbzR3mFDBm/B2+zOnIshM/+8TBM6jMVLQTpsHpjgFHRwQQjkWZT+NS
OtBU9W2MxM0kf/chs49R3TsywXQ+d48KOEGvaY/SdAXj3MwOMp4ZpiRjFuFynDnvTbiLZ5u6XehO
xYGoWxg1Bh5b9pa3S2Uc36mWs2L96pkR5T41mvGpX0jreV2Tn0BzWOrZOrEMZ/4BEqCbA5vRA5gp
O/TrYMv4tDlD0Z/rtoFi5EwPz0DR+KggmQGYxLcS9iMgVM47cITf7nv+wSEnz+zpQGp9g2LjMSJ7
Ck1OOJiGbK7tqduqv9mhpMRZ6N+5Zpa4zrmDvHg+1w3NgTe7KzZr4sUJy5OUuMz6+8GNXk5T2a8B
JTBEW4ZUHqPD8GyXlcs0mXmZjqet2XxzgCpW/DNc8rkDuZsyLSem2havndPvBLYjmckUjqdx2ZmG
4sSCqSu4AEHDM0fWtWCGl8itT+gmRMlJ6tX85YcP7MHKfXHJc1+HOU/UeOJIMZgd9l4LKd4P3dWI
nWdO7cxGQbHBpbjvrwScx9OAd2zGgqx11ak3w+a1mJmCD3TEWqCyK+z2Ai47RHZBwXTS9ziYznYy
lpimelXcyq1vCtRxAT2D1V5kyapicFsEBCGEGCtuiXA2x1NwHU8Qat/KI4J8yQUyhmCU5ePQwmBO
JxlvZkUCAS1cmrYIQnesnA5CSvjQtppTL5PJZMKq7tgFF/GlnK41+uwJKrfwRnkq/qB67bBnYM7A
qHu7mm4DWVJuYD7hqGuGp+MV5MJhjHV/M6a8SHthke3Kc3rkUMfUQ1sJNvZQPwyMsO6OKlNZMHAg
U9NPTqK6i5fYpzWQfq3093kTb9hYkcUJ2//j5cVL6P8OqI7yCdjdPMD/McgWrLdkyavq8XKejrBo
LtGJt6PikuMw5VAWIZmeZOMRXWWFm2DXb16eDCsYUGma0EWhxaKhtkvP1ZlHsz+zyNjw5NKdnZQ7
qg9hh+2XtDBQJsvrNv8QgTCuGmBM43UoLF5u2jOTtfTGZtxd/L6UVZU4kJIhMY4c0Xz2lDuZXw9+
SH/VMHNxh6czY3vpbD1x82QZzxeoKqfALX3xJuZPd96qN/bMMlxYZGQiaAmr30RowvwBQe+c+HRM
AZJbWlDK6OQAbqUNBwuuBoy++PSQZk0f7wwfQWI5mUebykf1G52yrx5V5y8D4QMvz4qZ/hZ+xiby
upxG6Vavqt9KZIlwpJv6Or4U+OAc5+L07hT42kyWgLZKkxHgFGkO6nfm7vAea/oPyrCbvHrb+kbb
QROyMAg7Mjsky1D/mcWOTba4SJIwg0KcKuOVtmo/h+9E4hk043/MORbNturNhsT62Ou6a/De4hKi
UKQR4XUI7khNc5BdfaN7IrMRkdoWJ/uZN75t5W1TbmTM7Ca3FHP4im40Fc/Mq0IbJkTN8MR5L2c8
p1B6vuarguCvQ3FJ0RC4JCmignOV2KvytZG7Y+eTXys5PAalDYtVPmP59SsdESfU33My+CxoERdC
LUFvc2AJW77x+1qX9w5mtSGVyFcujBQFOz8JH9qx/whiX1rIMw+51ndNifLztjkpAOIuQrBoLMNj
tnjRB48toz5VyxA15i04sSlo4kREm6lOgUZ8F2znm85nzlBoljFpGqzSjfaS130n+4bhm7B/i7hA
mcVF+VAZ8kSnVLWLy/wLxvUM8Gf1PjM8GfExxM7Tm0fmcOY1mkN1EL/UVbIjBhEf65oB5x8fpb+O
j8pTgmnUWgM0gIueGDJjMfl0YL/Jd9nOTuGDZRecRMBma75j5FMMdrb+/KStTkAY/N5LqMF+9c5s
LiWgkBXyi7jG6KSy4Z3iy3iCG/CiqmUHJ8H+vRBICefp/DL4N8b6X8oHaqxTDz03GyfcBWajJ+z7
GCszuIU35aS/w4mMpEO9mirknoMXIoAJheQCYLlqttlO2wrYHzH9KniwVpFbHYuDsZjt0dfue0/9
UhgYdia0kJXsz/Zzw2nu0Y1HN1xG9uuQbjub6eLQr0R0tzcshRTKzoONMaCHIEt2EQ8Nug8PD5gF
YP6IiguePG/ifWse7Vbj3TK+/Zkg24BbzZRytMMVjuVYL0a066H5uqh+etQCZz37V4Yrni+yfHOw
ugX3+QcsJgwcofbeMxN6B0Q3li/EG1AHhogYhB4UeaHtKDGT8mwsRczzzOnoKdesy2KZXvLI1j+1
L372lkzlly2ChSJ9xNBpqOxv1Ua2JSq2iIrILuV91zgxk5rBxIwdZym2bN6hGngKnW1pATt34bRE
xHN1gPcpQLCjo85Ayz+p3gvl3FIkjY4kewq9+8wUv8s1rwRZdq5Y4tuqrt1Jg/nCg/CaJsHzlbp6
hvbs833OzvGK9cnwOkeQA7INEfPUbIRlcn4vYFFpf1N+usajvA4Hu1tQqWPouuESOTFpEEN/fmOE
XSbWayN9gOv+9lRV6+D6Wk8UscCe94/nsDB25We44NEawVPvcEKY2+AUirnjWuC4hz7nFAY5F04J
H+5a3Wta8M5WU0Kxnf5eMt0FnVoGVxgdwlo7gAqg3H4+OOnORJ/PDxDLDtBcD81HeRMJbzOz1C0+
2bEF5GlWq7B8lB0nCCeNtoQ1pJbQ0ADCLQpNqdwEpUVYX2bqe8Jnevj1lMfVYTjXp9m+W1UEMS4i
InSpbK+VxwazQ0EorIxzGiy0rQiBhJMZ+GP8xkYrsCHF4GNJ5qgpuHAegVmoeofQUube4Bk2O8G9
0u3+yqy7usZX40JT2sxB/E3jEtAGUX456BKXdwzasJTRqWtBjPmpYVKfMFId/qF6M+7xmYah4UYG
XkrT5JT7aksiOFdKTfCsnVymUnayn+aTTjVqvXhrPJ4nMkbYEsVq0WR2KPolzWWEZdrqVWxj0de+
te+EVG8+Kj7Eta7bs8RnjB7d6aned3VgHOJoDK7EnU6xi/PWvvvBJzM/YVe5VXgw35b+Kew56TJl
lwUfJRwWhcWl0k91vjgQyuobr2OUHjDdeYZ4IEBPstrfkvnfjRoi4nx9SDkwFmJit7kE3z25Pk9g
DovHh506nTtZ7neFU0pWn3jv6pa8mNfYHE0lcJoEW9ZnlVU56DJzV8ArZk3Y+UKI2uSrxrPSB681
UFbxc7aW1tG0pf6RSU7hdV/Ra1HXoADaaqZZYT811OjM1WzakEdhqmiCzEHhaGAGiNDnNPjNb+/J
q4gnqJ1mC7NzfUugqAZ+mK/nTyxD7VC1c8XP0w1WFNCo2PlQ3eSQ+HSaNkv6HpbhugDLGKcSlu4G
3DKwCMgMOatwYzmg1KPI7ZudvpgzNm19RYGGuuacZiyNRypKTOz5j8FoK/2yhAShLeW3S0XCBWfp
XXpCGcVHSKAQJZcttyUOFYYR1Nby9PGXspPsCjw/hBVicAKeo2QnZ5sMH9EcIjuyWHskMrdbdO3+
NSznTLuYQeYMJpZ9u1FSnACX6hyy2HWYA9e8fMoS6jJqIYoEtDkVYAglO2U3GcPR/8PemSw3rmTZ
9l9qXP4M7ugHNSEJ9qJ6haQJTE0E+r7H178FRmbGtfuqLO3NaxA0UaQUFAk4/Jyz99pb1ko+jjlG
q3d2xc5HVIfxdQLRtLGwQ9E8fDUe3DvkSV2LNhYrGDYhjPUrNkak8sriIyAJfjybAF2TFxZmYKT9
s/XZ310H+901Sme5+XMXDAXil0yK31qA6wOhEyzdkRo9HM8drYD8Qhw+w85U4e9cwMm3DNxT9l1P
kPMBpI2XdTTG4oYzoRQ05YgsAmQXDN0SXkR6VomifpikeajqsyMMasXrt64PqhkSR9PS2r5+T845
D7vLT1zvu7WxdarK3bVLBGAWE12tjdG3HBat/fV79fJAteTTXG+uKYHXr/48cH3e7x9xjI5gMRH1
7aY3GG9dn0TAjs6Kt/yi61PhNFOYxCo59mZa3wb9YYSw0xjgm6bO3+u8WGlFzq4emmLrB+1uQgOk
4ius2po2Vu5Fz0k33dTBdD/6JFwEWCIheevmrZVHtwTVfLh69qAb4kNpfbs1UsMgvGHVRQmgZ+iC
Nedr59+SDasDjpEE66WvvsANbsfpSER8vk6CftzNbRNss5i0kIIOgpszakyRxU6wbbCOSkoax6ZM
7tCJpnp8EVHymvXFcOgj9qc4Trj0WVw3rYXmXTaEEWdQatNo+Ci0Qp0MH1kUTu3JMTw+FehUvEem
1m8bbLocg7RGh7usVfJEPirTDdvEi8Ys3tG3pc18Mmk2Tj294wppVunMhqPrrQzu5A6fIBujNGJk
GaHvNFFbNNAGvKlD1tgMXAgTGGPToI2HtAhf+1gdC9Spi5EEuysztBKgqAlEhBjFLW9IvjYxkyL5
rhBeuhXwjwiR12zEiOn6/iaw1M+GxBsmfCj8GzIrZublZThoazXb33FmfuQu/Yw0IvmmAFFj2igT
RgftS037BtPbmkRGSgxdyg04ExY8oZXOyhJDTsV6m4WI7RAETvm3M+axNzTM3qIH+Gltg1oM5PU1
GHqz5MFsTOzxaxG6KYyvl6ju8we/SBA8gWIn0Dz8TTCxwyLf5dlMJ65Js2Njfo4TmeCCwD3WwKmI
ow1vudcQy7eSUTp75He/+lpYHsrslxajfPBrBOv2mA4YHE0CYs5Vj+khkvQc6jaKL/CrPVDXrDVp
/hFVuC3kJS4rRAqFg2hhbqnIE/s9tO12p3zr0w3nm0mlNKUcifJYM7f4ixnz8RcFBr1NFVrjBWIx
qpbC35sLaSjlVDvYeucV/YghdJpRc4cu/WBmirpVvFQciZ4cJH3I6oAjCnFkwmIWO+mvegjrE5SD
23mmJ+JE2KrjnPPDH0INnQZOVRiUD4P9zhJY/jKy4Du2alprKde2RNKiUhyyLT00VYn+PBPlYc86
Z0nMbsCImzfhcC1YckWrlgFRbVjCU8SXrwjk/DCrjFZXHb/aEfzY1kfrbJePWkJJ0IucvnLPVFWj
bxjEXNpi3X3sjIC2X5mYm5qlLC4z81ZS/avhDlg89DYy7gwVOBvYHKhzU9Tf+a9BJN0ZthkwBKVv
3MUKqkWkG8I0ImaHLU3sB+POB1y/rhDdFspAZ4j/fGxTbYcF2eSCWvRpsZ1M+OC8Af2SGJN1Eyiz
mS54AEZuj1H31M51fO4iNipZw64vLxNMrh9RMx4lZm6EiA6NECPYG6YDEYQxRJQM31kKhzaJgtcQ
BzS5QKkkazLZQdjq1lGdzDvVGfm2cSZOE5SqQQ9+56uejYgCOPlRz/OLkdyNJaOplhnimEyInzuO
4HBh8QmaWAWDz8gVmyyZtHvbIGy9UJQwyfil2drbOPJZ45GdPDElHrLsz6agtodZpPhoJ/3WMWg5
CuMFegTX6qsEaGLgEmuIbbMcDa5ZP4yZMN4S2o1KZ1YJKU4FIZGChjgObCLUaHHBaRyyV/voPe0c
yKepftIJC0IVCWfJ7BmQjgG2BB+VSDRV965sV05HyEShMyaOK3YOrdS1TV8V9RZ/6q1qJ09ZdrBJ
HGz6fq0/4rdeXMT0DHECww0DzLTt5hr7jR3e5jJQF011r7Xqngt4uUU3F147EhOlCE+i0GrCS1ZS
gJoM7WdTWxlaQrOdas4eypLfy/qmhP8g/IA5RSWSI1rECrBiCK1vQ1rRYLskWXTbwnnVEtqUfhYz
wMehIOOp3Tfj4AkrfXbHxa5gde+tQxy5ZrMdHqzP1Mp+Tq3l7kCe9GtLowefeaFlqw2hQGwdVRaC
W5fytiuQmgOQTzaOQb3UDbS0APDuALTeRyWJF27ovhiFltJppk/BaYZSroEtaTgz4XHBovRbNwH+
HibOQx5b0OO3fYDeEBhavuZq9KJ1D9PQvDQFADVQlr4dclCFsID0yV/JWDc5TtKXiGykbZib8gj+
DM0xlBPGOGg8pEtnxGk5FYFxtlu3YzOdM/joLdEhgdbWjZzIiAgDfwvS7Dbx2Y3aplF4bj0fOhmW
ntWk96RuTIBSaI86UDIM8om1cEbYMA+E+GaTj9A+pcdoT+Y2SxoMIvySkQqnizdg+G7zgEPejpt+
My1t6oaNuBHxmbpaC8uuR7siSrmyaprL5dw7azHR+1K+xhCiNX+kGk2DzDnPUP09o0I9UQxNi3Jp
3pdlH5PMh5PSDFKvyNlCuhnWvjigy1+afrfqAfsDJ0CjJaKICRolDMKTAclCAJ7f0ye4aHZ9r8tS
eCGh4myWKexjg65HY1H79VxhVzaDp9B2CbNVKTNMgRYb5Ug19f2qsppyF+RI+MjYuUxEY5OxRmIV
s9iO+X5kG2vF0r8Na4wyCcyCTWCb8R7ANGLqFD4WAnk80z+kQ3dZcHx7LQ21gjxyikTx7KYNmHEn
Y8g5mLQ/jOxR5fGLqIK9HFmQg64Z6MNTjGi52nQBppe8ifEtcTHJahtuoaleMuMy6bXJhbzcCyJd
EbAnOLba4pt3nJLdcX9Yjjm8Tp3z5afZ4wgK5JKBoT4NwUEfmQcoKxpOpoLmABQDMUxGF6p2nbOb
Zx+mj/WcbBTUAfHdGDr2UZ+754Wzw8HKtobdXTlApcQF2iyJU7GvwUNm74WOi0R1MKSMIYzXLGOQ
BZmMFAYyOtqIHpaupUS4VPJbT8yXoq4koVcaKJ3pHBEzsempXzZm36abUhq7PEG6EDYPs20fIgsW
aYSoQclq51QBrcIAz48eWO96M1RUX62XRiNNLEgYJfkxVj1jGGN4UGZq6wopbjte/6Y1g/pSTPXF
F+HbNDrh3hroxmymODPujVbbB8RzrTIFa6qye6+v0f9oDZNtQ0uJ8mnigx/NR6MZ7qq0iHa5Hu7C
iO6VDFHxF3GFDSnqMCsuJZCoUy9kL9D0XKYj9xIMcjrYHd2XOi42iejdrVYypE/DeJMbN5bI4rUV
MF41LYyMmvxlDu2Xo7U8LbhDBj2d2N/xhpXP5IQ6h+oMNMR4nJWF71auSohIJ8JM2Ua/hHFkbHGA
w6GVxzJimGP4HLVyNs9DaDJMqQQxYWiFbFUfIpMu/dioijrnrgwyDLcTVlLYFbZDXJ5TZuRQzja6
q+FmdLlKDMx+mspaon5QQw7di67r8SFNia5hV6tqDJcI6ivJRx21ow7GlLQS3L7EnVT2YbKrE1mC
wUMZkw6jwjWpemj7dMPaGlX7bpOoeM5cMJYu5Yprlrt+fM/NG1VG5warsCdshxHQBEMxsn+E0nxs
U8jbHa+VtylGTZiRmkNB8DQFzmdk9uZen3R32+TtgyQT+5wZLGX5lLyZifiZtLyhJn1Sl+y90Czf
asgu7Oma10xFzDW04gJuG84RBffAmbvJrHo1tS3vQmQKipIUS5P+qGXaBjTWLdSKaSV3VeBoW6fo
IZSzc6ry+Uzk1bc9ZD4ux08/obPjJ5PpsRnb5m05XXRbXrJQGCDZUClsDVkiOS5pqnVUvSz+bnWv
uUxU2qhoduWi7I2r7uDalVgHOvovDJskwNDECNh7NjhEKnN6McYMs6ITkaMVN9JzzepUaZkHfP0N
7A9klxT6nKR3VOQJSqGG5tsEhrXGWvCkMTQbouYtG+NmHeoDuskhsXcmwvzkZPWKElr1J4t4SfpS
CpNJnvHVhHZOC/R6Y0fo00y9Br+OVKOODBaYL22e47Voc/7S+7bCAz1gKQsleTaWiTl06ImftKYg
3vo+pd6sEzgVWiAyOma1fBrFujMTD5Rn40lyo9ZU0fTzHTCnlB0HXVh3oETodzXbRJuOAt3EmDEe
chhS6FSpSJgz4LAI1CjkD5zJ7kNTnusU3FO3dNzQCnLyoHEqAWmGw0Ev1C70a8bKU9je01N4FqS1
lEYm9rrPByhkTQ9k7N6TLge2Zjgeu3mxblrt7E9MazUzQwVJu3FCLG1a9xbV0FGa94PGQCyeXuKg
21+z6u0QOlIWAPg1OdmV48XDD1MKYx36Elmtu/hlmxfM3eMJqHK0ujXy3AXfM0NDNToUsWa4063x
vu8llXfNZsbXY1qhlXMhCq5E+BLczP6yWZYcnOxLEeQ0Nxzn2caBCulP7qdTdzXdqPgkRX8XB+qG
P3xeOUBLV8QQ4WHvq4utxe+JnoBzhI286TIWvyJHJWgnD9CzKq/XW6QlE++vtnzuYE/XuvRPynfT
H5oFvioU7SluF59iRkAVNPGF7CV2KSDaYdSYu4wuvWk+SgMgzdpM6vRmXPp8TSkudfjZjeaxntrk
BMGKo8MxGOvUAS4fJK0OZUUw6QytZ9y2g24fwvihgPPEZKP9CjU0FTXNgaql6HGZq49Gu9FsvP35
wLtb0pzZQrmKOb0YeIuC4sKqcG1N0whHho6Dm9Q6Ol30iFZlDTdhYW9L1xyWVgYeb4UoLlJ+51mQ
uLAhqfzQLbmnnTHnVNvGetBRk2t+6ew6NC71gr4pDAtTVf1rYuk13XA6Z10KbhMADyJG1EeDa/ob
w/eHS5OE+76fb2ZNJafcQfc3zuXJ7dpmU9Y+2kE/8szYv4fLQmt0Vid9Ge+YhJKvjKx5sVKbEZy2
sYYfcxBoBE+aL72hI+bqG3vFi7JWfJ7h3hAQqKHLMQ8EmaPnHUapFu30BCF7yMRWN/E1TC96amFF
1eZxHZcoqyB6rgKO+mEutO2YA4+kCv6BNKPUavU1V49wP6W3rPo2HygG03UTXVQU4Q3Wo3tC1Xal
QmFYTtW+SdJNJYX/qNU4RICzMpMlOiH9kVr6tp8PeoO3QujRiW3hPR2TGbHFsMs19YuF8jsE9bW2
c6q7vBskZ0C28RtDrOqWsIZYpWszdwrPilwKWsd9yoHurmOLA9VmWDhQw98qFhvMWfbXHEVoQhC+
d2Citsoa3nBQtXyINfBpkz82RFFdlfm4FVXMnEO04f1kfTrBAxaHkp4U5L/O9exBvWstw5RhmR5N
r/ZA5ZJazbvSKOvKbeMbr36BtxQL1lFr0XmkXfjRajSFYpgBcUFOhBrYVsUMKZuqeuWUo8HkS/wi
mvFW692wkjrCU83KFTJ37VO3hse5ZqbRWpekLpACNA5yPomAbEi+QzvK72ak+qpgVFYsdaxJCSfZ
w5VDcCZFeusMtEDGVJ79OXIezZqByMDwaqL5FeiRvMAC3BQmNiriZ+JjUo7546xrn04pw09qm2/T
55SW1lPuEu2o6c0317e3zKL3YrYBu6zbourqPeGr5hiM26CK3gzQgFjEu4ELamRg5gVbvutYGs4Z
Cpcpx7ffKrhkWbUzAzYxNqyGWic3hiTdM0zYoz2kzjqX/aevYrhzKMULn93J5Nc+rut+Hxqp3I4O
y1s+yY/Ud5/zOca/kl4XK4ZP/ngBnvrmyGbYzVbWnKvRcJh3CQLvI61AkFN99IOxW8qMdVEDbJ4s
Yz65LjirmH1LMdf5tpf+DQtdfAKHbKyCMqe54cinkshm+NujQOqJKc7sXrl4RffJ2E5r03EfHTtw
PX8G4NhUzbOT5xtrqozNWFTYUgv90WhZ/3Jp1Js0KHe20MQOjaoqsT9Br8u4ztHjGVn78lGroY7A
+cpq41gXubW3UR7oqd3tfMEm1MHJqfs5q1Cm4Udgl6RFBT55Sr2e3EneZQNaKXh5EZBSlsfuXmdv
cQwK4yvKhHsbxeUdoZCdNyh93LqEg7EC43jJcjbyhuVZsQnoWtv2U8vM0s3bi/45IDzJWPgJgcmW
wJJkk9kNUwf/B7FenjPriPR75hlh/FFD/r9zaEdTNUwrq7dfXMR3GVY/PC/GBFRQ/MqJ0hwsx6Jy
E7d2V38HNN68okYrMZT6vHNRYswlzfrKZ9u9dO0LLSNuz9bJPwZMtR/86eKMo77ybWakpj+xkavY
HNgCRbEv0CBMihVD0r+CZKiQso5ibXfdWxCIl7iwzU1qUSWHJTks05ztlZmcfB8k+jRgP9S7RWTZ
tpsMbjVXTRbSQtJs1pu7WjigGIKMPkcQmtvmvRMd1GdIYWoeMHVYNbyCpgP0FYpm00u8PFo+NxsT
CvOqnWlHjFzh1rF00328ZIVWineVbKgvC+y/3mTmmyvQWDlx+R5b44fWiouqrTPX2ruBT/al9Mm7
1nTYhXmDYqXhHMxSYxvnryNV8d6v4cgI1Az5ORkw8sdI37OBxb/FlsWFZFxRj3B9tqqvNMjZkF6D
jwHv5sf//stwqu/h82KoMglTHl2ziG+vTw8q25kYVC9FRD9MGwr//Pj7Scsz/9zNKgsmwvX+7y+v
P/7fPv7nx+e+Rvb8577tMGEcdlIMv/gvQzwSOq94ubl+db0RJLAe6yWD/c/d61fX710f/fPkv33v
b3evz/OhzZT9l6yJZiX31nOBJh/9pOSvmZY/8feX1+9e78/6yEMC3uVWucUj9UlxvN5wdFWwIf91
X8z+P+8bS+Y7Ppro1c5mc5/M4GmF1qi1QSvzmCbtzF8p2oPhZ6u0nJy9P+rQchymp1lfmcdQC83j
HPrOBjb+Er3J3baa//FAsjzFtgwmD0Lf//mB69Oud0ksRHA3hKfrtyLTMI6jgoOL9CEx8C/D7bk+
7/rI9abIav5zis6HONIxbls5hi7yCszj9eEWDPehUF+ToUwEw26PuxWk8iaCInZi4wBla6EV2RXD
fGjVIHlLpr8GAbFtzICmr6d6bQGYPF5v1NgiiAiLekbfOKMQgToDavJ7FGgtiF2i+xnL6JRwATdq
JmZh0zAuFAK6bKj28DaJSl9AUeD9OFyWu9ebLBuQbnd2Xe/rACa07LE3XB/pg1zOHjlkP9OBrvyf
n0uvOexTZx19AOS75Pobrr+7DMRCHhH9iT8n2v35/37/L9df+/s514fGlkmKHADL//nlhMT/9eVd
H/jL7/4fH/7zG0onbnZuRwbtv37VX/7PInL2UVKfSM/p1zCzWP6cDJCCCao2DNzHwUC4qCQ+O3tq
zwmtZ3BS0DN6J2cYJiJalx+JIau9XfkLIjk82MmUH8AE12fRDUyVEub4bbDvw96LibERAbqVqgDl
BWJl47vio6+1Xxap5Me+YhBfp2z1a3YuVJwmVTakAmFZ9MSYWSqfytPN9RECDAwi8oR2PrMPaLP0
29uaxpv7xAasuCQDS5pbAaaVGuF4beJvyqAn7bdhWN/nNcJP+JNrYwRq0MDwyLOffRAJry7RQLEX
ACcOMJoW3Qa7POoiq3giLYJeUQgZhIjBVU+XbMOmm3k3eEz0j0ZwqEb5qOz8lu1tsx5TDSFCFO9T
LsH73pL1qoWNvZbUZUD9kVM5+LmKjhyvgotZ5HeXUTJY6phgSp0xHelgkNgC99gXI7TUBNNWLNAS
m3M5c2oBxbHRKsP9mBBKOqWo7wpmi358G/pzuiauFwmNbL/NIHG8Oa7sDQmEpyIcOuSnPmJ0mOWB
gwFEs90fZIDA0DCiDYBsHEQdih4AztYsProOkGqdN5+avU3StGXQaDLRT5K7hkgUNAElGuoQv66P
GlQxXDsZ5rtt6h8q6TDPNjTTjEnuTQvteFggDChu+wS5oZ1WP3AZEDznwDmp2yBYVQ59UplEJpdA
WPY96TvIE4vxUNnUDgEzWIjk9ckexIU5Qd23T5XGvlhSmbY5DJOpidYMgy9DIs8DkVfox7rYa53i
RrR6RQahfyuU8ZlXS9+WlwN8E+9ZqsRKxB3IwBxjTOLnv+w0OqX+gHE8qMRNmNND43IGUygSvCep
ugRQRnStr9c1YTtehQRmKgO1JnvyVWv1n1Yi9mTerDV+9IZ2ACdMON9lwnrsrXq8o/eoAjZriYkC
jFBMd2/Do6lohhyFoU24ppLkIB2qoNwVJ9t/TIzevAeW+8tUuPij9Dlgg4KjPke3a7z1DWETbjv/
CPcikJQJs4r3RrLoeq2WdF+gf2Y5CM+pqPXaAhOf3qVeGbOq6ZmcGa6wZ9VzRtpIYJvc1jaMsZRX
JPZX0JO0XNDe8n233IRDtK0GwG0+fd2tn5HNlUQHmpnPqjL8Q8U7JFxd0OoszGdZtOc0c9HAOSyi
RjZgqzPMfa+Hzr4t/RuYwfXRMAhl7IvsSEvgRsOENTb9W5XW71rJK8hKRLCZf18W8q4JR0o/3u9e
eP0ShK1307dMLHFTR/gEVEMLTwClB5JMdHeEDDw2/dcwQlQ95xpMnTBj04kHuA39m2IGSa1xfkCP
EF+UaygqtEPuYvANupOBwm7A2NPUIJVYzrf6AI2vFFmApjarPjOLtkEDIXGjW8D3DPRtktYe4pek
2doQ+x+ztkZlGCOU4b1FwNyG4sKeHoCfRHQ75afWjoI7u+OaHDAWMgxCXkZdvjuxq6GGydFfquR5
MqJu1ySU4TK0TYJ1/K+WFlpHGvwlUci7xo7XVXXxXdSW4ANnHfes33F2j32PLGZauT2dKTNANNUP
/tacR+WVdjuQCz8wthyeqqbR0JaGP5Xe6QRa6vq2NdH8jlJJ9vD8UqbEaFy6xYk4uO66xjOdNlkL
7yRWnuhveYlqoxoy2QhEJN5xbKpdDqOSMT5K2HEqTnkwkHhtoSZFyLGbhTC9IcZUAQ0oS1AaW4B7
DyRL6ydThLekd5BRMi4kBKZ3Wz922kMbaLdkuCQ7hlXP3UxwC6lbQ0NoiXLofUylxF6oBcZxcLqv
GFLqCiLK9xiDJBzqkAz0XnsRWtXwrhOwLkxImVU7nTTTwdjW2ds+7mjhFzoNHt1eMKA5ZotqfBxb
hR7ciOgWi81M1s+pRVwDDDq7WURmHLl20ZOeVM6ZV2fZmT7prdCuAvTI8IrYqig77HrXgfoHYDgn
x6nmg3ZnyPsB4ZsdOUy0EcY3G/Q5RKbxNqFvfxxKBisZ0H81xjqm4cI9aGPyNiB4tcfxLbUYpmtW
fEPcFProCauFpbAwabW+Dkyk8FM/nbs6To/Vdhqy+7SUrKm5+wGMm2Z+i8XXql8SR4vQzJSPFkOt
fAa1XFlcmTNhf1vLqWopRjhJdq4HTiB6duz25vHTJ09g0KYSaA5/fYzjXWpYsp0MC3IVPkEKNiVS
Xbc6oMvJKoQIUED5ddlxsIDbMWbGBrV87/rA7MDGq2zjqWja4OSG5muUQjaMawIuuoVgMyw3ckgw
UwT5cyjC8BhmtXucjPE1FIAqmlyfjpLdHvISbmphBp6ZISeI0UGdkiqXh8qdN2rpHvqN2o1LDaDZ
1AUVdaTTFHKnLZDP643611fXu79f4vIDTRQxmPOu3+hbxXZuXF65M8gnkaRAfuxB2zh4y9FF/sjG
9lTmU75j+zjTcJqS9ugohy8ZpBerwsr1jXQFAJLa3eUwEbP6TQ/Q/ksXned1S3+9MRwOBfKX/7HN
D4VDB52CbWO0dXdM/PfA6Mb594vSG9DlXjs19+FyhCcG1wMSRucVOHhgZEsRUSnQJcVyc/3qb98j
I4HrpoXBqFYxzcmlchKipEcU6B3qy8S8BF1HQZcvn+Wfm2bZOHeRSS4qE+e1UTHs3MuFzHpFtpI8
Rc2Sa7uxaWElLDexbSJlut6PFijrXNGNcVN9b4k+QVdv9yWKF8isWf3Qky9xsGyIRc5yM6cIeUVb
petBGxZSFbDYY1fiOqsL8ya0CxYIS6nj1BX68fpVrQl1LAeLCEVFKzZYGLEVWWrsxUxKDu5dX8P1
K4tSl2wUJFxhRMpMJY9t48gjOvY+tIgNrKCZqATRb1CGmOBTaUyHUH9gLFIcc+lUuzB2gLI1b/PA
Po9aL1szNqj4CAvizwOBZccmMr1UpKU3elxvOq6hJPGgPrAVS+WCToZ16do5tACIN6kPTQEyulUy
rZsaQ631nlqGOeZd6fvRTmY2h5NLyeu1kfg1LHXM9aZbvpKDj5h+1mkM/ROTa8P439QpDRGY9jkp
9RL7EmEJGVSv0kWIG0conLmhv3oo2lnuRuajx3m5ub7/17s6LcU0o5nD2x0A0Fs+A3Zu/7hxRxgq
DlqB9ewSK2KnFEQq1BGVDruiQ/FSseF1F5DwnwPweneK8ZQX0+xvusYhm2N4K0s8df28aCXjOW62
oTZ+6tjjWfftwzCWp//MjL4JjVaMFwWMcHYPNHeAbwZceelZA59MdkXiJR7pR3vtff4OKSBi2oRk
HG3gOXruU/UpnooToykNkSpK7WUvCHM5ZkO8xtFkn8Pn+Q282Pd4y8TCfw6fMrQeO3uCcLrOfgFR
XE7KcUfbkwliiS+JUcC00g3idti4Myynx7ptX/MFOAaCZMuiPj/Ck64HQK/bTttBdQz7vfYw37Zf
BXcnZIMrAzEEiCNmgG+K01cS47hpX/mvLGZxyL9IU37AjMaQMMMNjvDGOkefkioGeyrhThyBtJ/2
hTjhnWpjj51zPe5whChjG5pfiGHA25aARp/k2z0AKy+6W9JZV9iMEVo8CTqlYovtPF5AU855+gru
1Bl1GuACD38sRIKU0et3yeUsXVuP1rd5UY/iXT/6j/Tj2es12LF02LsrPzyzZ2BZUW/xj+nW/x7x
hv8YYGC3u+Aso4OBgb9bDyzaFoXk1qg2gikWcvIz8Nm5pOheFa8cBzjgZ6YTTI3O6Sn+xHFZEqvn
SWML29+Ao5Sit8DYC+ChE6sqYoS1Rh4HKGq4YyfGuoEk3r0/o7bYjZ8BkRwPP912205I5c8TPm+n
4mK4N6q9az+KdPcXXPvd7zyxv4bjKefvOWOORtaY6Zg2WWPg2M0lQ/MvGTAl0QFxqkuMmuQ8CCQr
XvJLnIp98tkdgwcopym6ha3m30X2Zsp2tBXts3Mzf3GEsK9Fo5cubBeyDeS29tk2HUS6cFLjYBc6
Bz+/g9k5lDBUN7rYkXvPjJ19w04h+XuFaIIy8GX+Bd1vm22zNygcN3hA9+VLf0+K1lP50tJxWJPU
9jM+Qqx9TT8MDC67/pIeufajw9Q4YDHW7/XdxERiZ9+zmKE12CObwU6NfBrfvo6xadqpYW1sODvW
YN5Qls4G7qj2xb4BwzzSzT5bPQEq2591/209ZWdwvOEvjAkYGuxfOKDMeW2dqNI2ANPe4k/EkNo3
fWvkr8Mjg4Wnig8dqw2sYh7hrIbXIJD1IyU7YJj1z+Y9h2zL+PEBsVn1A4mFcym2F4wSeHXpDae8
f0ckUW92xCZ7n36i1d+Ke/0FCubW9YKfZKlh7NZ30VO6cBrVq6N70bk7aPtwZ1zwhRrvBBJin/Kw
3rf3YAARPGc/CsgiuF5QNnnInTFHcp7auAE+Y28dHYiOojvJGTbdLgiAJ11b/wRMFtkeu4NNu442
e2CWwD6ZYIcYCE/dYrw44VMAp+7JB4aVMmSnc6ZFDl18oTdw2CLju0wbdhkbUe0hMhz4E4Otfie/
s+xQ7ccPSnBeKhfwnXms3qaT+0ZduWPntmVvvhc4hjYLaOHyZr6jJEQh6h3jneP9myP/7xFm1wPf
Upo0LNtyXbXkTv/lwAdk36DoUsNFOf0Fz1K4WdYYDq9n231Vi8J0FUHresc2g7IJo9EzjqRmIX4v
WuV/82KWpKW/pv0tL0YaBopnjUQm++9noRkTSFi7/XCJFL1C/rXaIcy9ibcIRBsOG64fG3x2MXQM
5mC3ZXsbMMDFZvmMfyS6vb6c/827+Dd5F0rXdJIo/ue8i8vP/uP7469J6v/4kX8FXhj/h5xRDihJ
PB7VBAfV8LNp/+s/hFQcgP/MuFBkXDi65RoIgDXNdjgcmqJrw//6D93kIdPiu46hlGNK6/8n4wIx
1ZIT+dcjyyJX3GZv6eq6a6n/58gKW2Oko1jqNyGjy7ivTRBMWHkCt+gp8OFXRAju1zHX4zKkn4Y4
pk1C81xXg01PoH72yR5e9RTqW0ssLGxVewsdTyAKb60lOKpGLl8ofH5Cjh8SNXBId8rrOk6SwWBT
oTXFoRfzPmWThdLdfq4zf/Jc1HprV+aguApzJ51jnQTNTT8hCSxMezPXJTv6OWKcps1sSmnM1HTa
9W6szrVpPDl6gMCpI+lB1qDsNLIuvFj1B6ZO2lGW+KplNzYvbVA/Idt9qVOt+KG7A4yj8eI6fnNw
uwHdHnKWtSbi4ojK9jYkv535CHM7M5BftoDcj0wZ0/Rgy5Ov4PVoXXYn6GfaMgTxrTrn1FlkhGlx
ei+AULdLMk+uIPLa9jaWzGfNdF/4QflGgM5dpE03cxmC5ENVzlk8HJ0QamFUB403ajMk1jfTx0jK
IdF41UyHb5jlgxsggrv+hBWwvXEsd2kt5Bg+zY4deJjClW9YFVg/0ALHDH785M6co3LXEtntwcgl
3OP/sncey61DWZb9lf4BZMCbKb03kig3QcjCe4+v73WhrNSrVxlZ0fOeQCRFggQIAvees/faShKr
q6wg9LfKv5sGoEyGT9OvK2pKeDRHIuhXjv5pMm+dk9c+jxkX77vIcU/oncgSHIfKOHd0UPGHn5HH
CVjx0C90p/u2qu6lN5Jig16aLA8GCU7aQdHuCQ8MA3/BZB8yHIl+29HVgYER9W2kgkxgMQck/Wvu
d6o+R0IE01ZmUKSTQAHdS61tALEN0s3AYkyk1bK/CEcKq62koO/roiMC23Bpl87RjMEmS1akEcDm
GPO23bm4CCSSAiL46mLfZGMoPdTU2GOwCWMGDi7uWn4H9tCsPWRnsPrUmDSpQt67CAsO1j21f2/j
VZlw8XwbZeseMQK8pyjI1sgx2pUaUjyMbR8lai4/eTpAc1S/sKUidz/KTrbNOwg0EujItm21E5Ng
JPReude0Av5Ep8EYZLBMOzgo6d/2CM1iy9H2ocaUJ3X1caHocEEpvd0cE6G4U2gctjVVPTeRT6rf
o3qtVCDsCo44pEmI5BoHBSju7lYiy9ostHhDq3VrdoihKRbaFz71xjZVfvMdRFVa3ow5ovQJs091
sDMAS5X2oMV+81I06T0N1pssS+0CM4SxcYKeONF+37edty8VKd8OFDJXXeBiblC68dFE+zZD0QoH
TAuOSld1i1iG0Z8rnENst91QBtlGuiafSqFKdUfJWtlB8qRaCbwOZqFIm1E8W3QM1jEBaScbUbav
q8lGnK7SYp4gkfG8UXqRY+VYy3bzVTR5drBkFxsKcrkojBlaYb6Ees0+GFQfjzuq22MgIYf23exF
NXJ3j9ajX3Y9ZCejiqB32TVDR4QU+A37+Ow6UbUxqaRsg1yPMRpG0JpTROMehd2FUUsg4aqKjnwL
TrowfXXhlimyppbuvawYyrpsHXcRJhAwLdd9rGs9fEAtAy6QNIhWxSYbJaaN50paI8wfL2xnPWjs
CXWAedNii8nC5ECgm/mziMPwmBrutrJgWYN0WUumUs0UWtoY+fsvyhvGfeQFtEjDGojS0O6btIch
WmPZk83XQcr1te2R7Jzjqwx1t5xLFHcotyUV6HgWVAkrilkVUvvf+9OtVDNbxKF281//Jy2sZH9x
f/r/792fZ04PWqXDmqZ//XFz+ldvmMOq6pXLtIrpKdPjf62x0Sh7aJF6s98mvvJEWnbGEXWaLybm
PzeljJvT/enW9KRp8fuayOKIQPTOE4l35eW///p9ze9j06unfxCgpEO5w7E2UCAAHCdW8e8/gTR9
rukJP283reWPmz8vm97l5yau0D0/93j9++H/WPXvB/u32/rzzL+2c3pNX7rZvKekR0AJn/Z3PdNb
V2V7PxhkZf79Vj8b+Lvpf63676f/vXXT2/zxSX9f/vPKP1Y/fQ7LqxDl/H5CDBYquYyUFEpVYk9P
r58WullU8nJa/x8fYvrX77bljr7NY1jZnAJfPKOl4C++qp9n9bpJqwz9PDHkwGBr4AQlYpVjmFE9
zzyP3q4vmlp9fk0kBfnWQFEvzGOq9n1qc7hMj/7+q8bBtjZBpv/1+HTXEC+e1vD735+1VF7Juv5Y
o+sXszDXyAQromJPIk4ohwR/tTYO3+mmVMBP/7k/BAj0fVEX++PB1I2gbWVPP0+Z/jG9zvXhd/dy
d3ajwOE8IJnFzkucTFnS0+XU72PDtJ39v3Py0lyB21jH2KNgMWTjKXDcfv37E82nU0GuntSa+mWj
ZHu8CFyuIr4zxsDpFvUlfev2y6q+OJPjmU6H13iqzyqimD2KxSBK1dPCJOvs3979fd70Mr6NfEYi
5Dy3rGbTU1PrRXFNp8oWUG1LfadclaWIA3NGusM6VTk3Me8zl8t8YFKQyEU92RQV0Em9Mt0tQALq
CAGxt681UfqzRRFQFuVARxQGXVEibKbSrVhUYoGol1piIsqKupAsipKjI0q+srg13c1FQbK1M4pQ
JtgPseiyyKHowNUcxR61TK7A6b4SBU6GbjZlISqf0wIH5QwFurVpRWm0/9eioW5KcwQjZpaLWqqr
4WLszQveaAqt2kiWhdQX8z63afOLcix1WclA6avrjgU3TUJg0ogCbjuVckVRtxDlXUsUeiVR8k06
7My+pha7sATuQVeRMnBbvCi5eSwZkXA546sK+7tkKidPlWVUdpgQRLm5E4VnWVsaw6jsSEBXMD6S
zEiJ2hLF6lAUsJFwsxC3OmrapShu++JeLwresSIjUhE18cRrVK5YlMOnW47pM8iiat6K8vn0HXBk
U1P3GsrrDACG+bT/LfEldKIMX8R3tijLy1OBfqrVu1Tt6arhgBGfYRDV/Wiq7nfi5nQ/FsV/n2Fe
I3QnqvhGjJ8egWgXBAFcnFq0ECaV1O/CG3x6DRrOp05KlRWONvQ4k0LLGMi1hp4CSTKEgzPpo34P
wOnWX48NNXksfo/rwBZnQ8fKaAF6K0rwHNcaWae0b+g5/HHftMhPY34WzNJAnFzw+v/X5ogNjac9
LhbYV0DkjB2genFMTZs3HXDJONA6+fkexH9sGKa+JW9loQubNni69buYHqsjSV12tvbsikaULwL0
mD/SiJlaTva/HuzLHM9QXRWL6Vc3HUK/6rHp1rQPpltcKxmuhvrGcKDYaGLhFZzEp8Xv3SGWXzqP
YIx0kC910FGKsw3BFJhuajrl79Y2dKhqDS0N0dcIp6NaLP66i0F2lWieu66njEalI6jxX4thCmoU
dz2VngmHxc7utJ6maweoWR5wD2lgF6aF7xOC3RNZPEMT7W6QCqy9qvnOgwiVtDiepv3XiuNnujU9
9nu3juncqaWydQ3dhPpjwvohiUUaNRAqnVXuzQYNRZ/j8ws7FaaiZyhg/rjmTRukM3800HUSqtai
A6mYBM6wvcYLFBgqv6yy3+HjXYVIdltZPduupS/U1jJ3Adq22TgA1418Od73WnjwgvCh62rqd3Am
lkqpk1clNqCJbBoJEBAQq6nmZtqKn1+BhDk3bRGKjyAYusLz9o2FH98bJDK1OTpqLYlWvR8/TFLE
n29aNO1+Dwar0MKdfp/2aTovXQ9Nh5gb6fFbr9Aec8rU2FtiITEZlAoY2UZWgUCdrmpOF+wg9KWe
4yC0K1CHyf6q9ZvHJqdMTb6ltyCC2Z0VrUikVhUDeh74ttHvwn2tp83aqvIr0R7lXB8tid85KVAG
ttTFUDTIdmQctYjiYkxiGaqTkcgun260kldbLVQbJgRI8iNxsqh1TmW6Kwsst7ivuBmYlohLrWM2
4HdTGcABzbe5YzNslsVYuxejaEvF9hA30qMGbyBVKWXTLFpalXOxQ3AWdlk+dOZaY9o7/1m7nvFw
HCGUnN4HkwNyCBlpOmGCVlnMEgBCSl0z0kH4k1QylJ8IbEfVkQPqK5m0CmrlkCM0G+fTY9N/x5Ai
blnVD37DuWYcvZvrxu5q6k1X+vuo07JWK0/Zo42wAlbX487aBUV7M6QKI3wCRbmJKTvL0Vgtpw+W
CiFfE9GPcbJzSV1gKY9IFqRvv6Lh7RftM0rkYWlDn3K9Tl21tomm2EFmIq7S0yKdElwq+Uuv/Gpn
Y+EbK/nedotgQzpwVte7WCymW43oXrvYx3em3phbqz1bdh8uQ99v5oAnCMEqAWD+PIFf7zYy36y2
bFZ12CHNk12S4tAWym7V/Wybn7fWXBbxnYUpTrpi0eLD2rUUWbB/cZoZxic8m4+eVI9MtgF1jhat
LcuMaFMQZDYgz5prVjAcwzrF75tbc7vm6jDtHSwsnHf1gLiIUcqc+aQ8mNr20y3bDlAN/z44KRGk
atgnkuyvp8cnDcB063cxPc38fe2vgCEKUn+dK3yBoi3+x/Omm7Jqwnc2ze+f106PJSG4rVRGx298
RHKCcz6Oi0WX1d5CH3TEqUZ4nybReHRGJbobSnfchN1dWDrSUsPONSstUUKTBrxAxJp4MoJtTF1e
R/BBPqjLMe7sRdO3BMCMdAhHUmnnvZk/IecDlAzsWIt1DMswPMsUzG+h4YD0yn7fJXH54fbAtLvc
ec0SF87BQE3JbQnd1Cv8JxRSS9xFEd7IdpTuRtX/UMJ1j5fztSLzF7pR50KP8sqjq0AJTaNgeLPK
4DBiQL6p1L7ArxbNSmmN9jWSiCTj/50WA4Ml/n3XYuK4L5TmZvZj/6b7FTjJxLVOhZdXp7Rq0qnk
8uar2V2Ks/zgxRm9ziowtvXYGUtRj3mDh6f0TfRWOcgVm9HMtyGZ7bfSH0/TWtlrHOqokI9OgPzJ
oC48m/5R29KLH+LN7vJS3Rk6QtJkyMGa00m/ZESeBr0zvhRKb9EVNRrCGpzxsQP0PG3EUHfSHM26
dsirQrkw++EHwXj9Yps4CkkFDMifL92rhcZm3/S0N6ZPO1JTGB0zek6kclxbfa2sFVxBz4ZLwVHs
hGaAreyHprrvLGIajAjU4M/ewehG2l6gXVpvUA4oYABniB0wWPqm7Q31cUhD4F1DRmhjVXcviQ8D
UazSz2BF1JWGAAGd0H2D23Z6XAYfM0s8tz+rQ6IdR7OmjSdeoPjZycbAf6MySFpZXyYrRTK9N6P7
+YJ1bInLoKyANXVy8xBE4920wi43CBYz7PrkD7l5yjLyCqePaNjpTZX9imlhRA4qylJ8kmH/8wXK
FRoglcAUE39vpGruRqWJcyMm+jCtdfRJdZgOscY13fN02E1r1Qv5g2q0eqfLQ7D37YjkPvHxwVTM
SfDJHgPw/0oi96uhyPUtShHnCmOASJdBSz/SRt/pQGyeEPUUKybKHhHAZX/1egmxknhG44GYNaXw
WQr0cKUPZbHLOSFdK8mg34315CPo9bVrBMNzE6TO0teKkfEb1VElMzcOOtSf9SRDs+r1GDN6LKvL
0NPsneK41WWobUqbYj1GQAuxk9qX2KASBpYoYfyQ+hh1PcS+4hleQqqI3JKk5MBMj/Kk2zMxUM6U
iYEMik9b9iDpoUW8eoPK1+2qXOjtpDjLrk+Am1iHaSG9qw37dSwsB5O5Eh7SjDp07I/tzzOaFl/c
OFZvdmVAzI/1+pAMgXwyhAlmepeec4AT2m9xBvI57SXtUJl+frIqSAXTmzjtxqy0+DA9Qc6RUVuo
s491bTlHLhFEA4mPgn8xDwfrvW1MvLgoZI5IAnFAmtCAu7aKP+J/fqCMRNJe77SjpnfZMea9FlHZ
Ke/UNX8+TwGTupEkH7d/6R6CgPZzoenxOwS06Z2UEX1GyqXtlCM2PzQu3htU0upbCyZUfBRcOsO8
lAsavcqQH/QKvHLt1fIpa/h62pYytZSXnwzJKUV2tXyHxYceuDtWm2RM27vRJnGxVczis4qRR5uN
/lZoCelGAesoOD73KZ9x2YYB4LXau/tZm+Pf53ZmPOLdQqCLnnRvYQg+cTA5HOu2+2bzZU1PjbQa
el8TFHdYSttNFrkxMLfMuMtMGhrTU1K4FtgkyzcAGOEijwp62Ire7SOj0pZqmxdPclxcpqfy63lo
5LJ+pLQSrWp+ErtitP1zlzk6Ix/U3hpEHV1sscakFvaKKV2VYVA3DJ4k/HNaeG95lKRTRvn0nKkF
O630Gkp6uvAWsVR5J9/qIYd6do9Fn5+XPuqnafeYqv3YymXwqFd1scIfKLAnaXnuKwnVhp6LkdHT
9MyxwU/QtIoCiqx14OFhtarbEt1r0dx3Fsr16WmDoIfozvAqhTmuKqgjx072/EPfYCBvYK48j010
nLbFyZ1nuW1oP+PIWI2poOjIsnxWLKlDw8MBp7TQGdjqgpkcMMmxvLZVByrSb0UupmfcBy1avukp
rumtbNpVr/CrAJ2rTne0VCnDraiA2Qyq+llJlP30VCp1b4FIza6TLkPRHSeYlfpsa6aOfTXHBG5r
rukfTVIuVaeUXqJGg85KOt8BKox/MsIowIgd1++JfR2axPjopZiLomNJZy2REbkVIm00a5unshuI
cWFdfi1/S6EHULKNrXXVw0hrRi7dlocWgU9tfLSBs+kHV3l2IAosR9Pv9+FIkCE2C4J5pnWIxXS3
8RwCPWUOJkWcmqaXiddPT9O83f/vjad1UA//e2/cobf8n3rj3f/ZvCW5EMd//dUiF6/8Z4vckv9h
KoqtmLpsqjTb/9ket9R/GIZtao6hmvTPFdv+7ZYb/9BkUzEcx9LQSMDB+Fe3XFf/YTpIl2huW4ph
q7L2/9ItN/7SQum2RZdNM4Ek0X7HYcNn+FMSoktm7xWc1TaOV62jwDxqiQ9DcindikO8scz5CMHS
2rkYEPDgPNRv+of3UMNhouq5GATFYNUjlJSe6nzfuGuFyIN0jYDRwIcvb7AsJdKCeb5/iwhbT7c5
8b1rpMer9I2OPNNCZhOQj/2b8lnsnYW1dRZGOPvjO/k3gi/lL9nLzzY69IkNQ7P4o/73bSxddVBU
JNwbZmePjaLc+Q3GIVu7hB0/8rL5liQuFnkUvBiBcvef31x3xB78Q40wvbvON0VdDOaYof317gzf
+4LRxbixb063l7+zu/IMZFF+rVfJN0l0Ylr5bd3rdxnggT1ltOieJO2jcCnPx3ORE+yslEflQGnn
LTmN2+gaNYvqxMm+uzb5vFoGp+EN1t5AQ/LeQtMfLrJN/5E9+gftIq9z+8tj2rOUGCZHXxFD/Au5
hExywP+JWA7jWCcIfWeU4WbNa3FLboToSNrWoARMypkjSOZKjnoWyrZInK0OCcI9+bMHY7ihe20X
5IotKAkgZ70vThheSJFcE4y6SF6zmwJI4yN8YHNW/VP6Pa4ZqJBoeHQ3OKgjdda+efamOzTncCnb
q/Br2IC4WKAuhIIc5bNvdQ8+tXZQZElbpvnVO2rKBrHZInmHotDrSK3K19ZeJOqyvCFToJelqksk
d96DqCHf3Godh9fhMloEeHomJrOH7Bp90aVG/CgdswdQ63e4jtKnpIO9Qj9ywe7wDsNz+ka4ejQH
nmN8hyAOjibjamUXeUu4cB7uOXuFpc0jaQjeLHGQOn3V5xYiIUN2vD5k2aTyVZdXiPSsa/na7c33
7OKCMUae2WlgdzDabMg/9YGl3wVr6YQq/+TtCPj0LlDks7lws9GinudveAdwn2HXumJz+g6X4Agb
DOczGZTMO5LSCAFKBLxgQUbBM1zTPLsED7V/hEI9LKDgiwDkZb1M9+MazekSHwxxDnj6jBfl0z3m
gI2P4zMqPmeRnFFCvPpHuAYeu7ZCygbjVpnhAgQkF66tQw/ZPFwPe/sJ4GuKvJBcx6/yilcZ4W8w
08/yC4mYxp23heXs48sI5pk6x8LgPLTsCeTwZM5Yh6KeEU741mzLeXJW7+DC2zfvnYBWbCHkSj0R
Fn4dQYmfyGOHsNqQnwYHOiGXl/ihRDtY10pf4tnKN+l7t0phSmyKTfyMFZB8yw31kPDoXJxH2jYZ
9S+M9ku4Vfw6ZvFXe4Iz0OzV8IHIciKQwYxX8Yp0ORnqRkBq8657puxFaGq1gEiFsYtMkGX9Zm5A
4sClhEM3h2fDNHPlXI2dh5H1iA4RN5xBxNiSdDrzg4a82EAAjUtrizsKcLAELoXi/BEMb77REQHP
yxNxPs3WP0ZAMwmMvWn1YpBRc2CfmTfmokVdwiz6M775ZDprL3A84jX6zE1/oVpnruFdG9vwVr8O
iw05DDddFgEJ+MQ9EhcXZLQbD+4bebB0tIl2PrbtdniiqrXUHcS3hAH1/UxaD+UW11u/7uEhqzP7
rDU359oe6xfisrD8vwx3MrhvONaoku6Uc9n9LydnLn///exoK6qh246lKAqXub9VgGo8QkszVTAk
SJVT4F9gSZ5sMrT/82n4f5yExdsYjmo5Mhc71RSXiD+UjwySh0aGbrQxlO5BvIUz9NvB67/GKkiI
vybYYSy4xP9rLPBvrjuq+j+vrraiqzKleBOZIypHoYH84201r9DN3qkq5CDJkzYERGQAdt3kPak5
qalJr4qBy4RMTTeHS+SQe2i/ZVqXLlyBdLMkk/bf8JC5CEpGG8p2HGeAH8mHoeAgH6IGJTyNLRKa
ymqlaAM4HBmvk40rnKmzkgOozToI+tWp7jllxNhPnEzfI5MJz+moFQe9G6jahdYuAsGC/exRzRtj
jiKkoF4oIibTjFKXPd7VCYkdHOWW5A0blXzFwc5utWE1955RqUcnTvdFmEPNjSzYL7qXEy1SHXpc
DmtoYATgyfmLQx6gZ5xjL7FWscE8vptjgcTMakrEYwDHzxIUW/VOTiJlrckjxLZ0JCYkhHCYlmhB
XMTp9PypegfAhpC9K2l7CVI2ga+95nQAptehmoFgB80J7Avbd57UvJQWNHDJYC2D76aso5PaId0L
Mvk+Ml39GLSke6ajSYaXKhKKDND8NozRoryacYB/k3D0PgCbqBsAPKXM/lYfEN5wTk2ZZ3DIkYFE
cjeMeKRWqjTqa73AF9DDsJFUksO0ULaOdWUdQ7BEC0vuuPBZ+nkoNcz8kv7eOb2O0ongIxWocWPF
UIewwMq1gUEcfBhi9YuWSR8OHv1daowPhvrm8XlnmZ18lpkOJTc3uZ6N6jls66MvUe2pM9NYqYH5
iBsIziMEDCAcdCBNBgnwe2c0PZApmua9MXr3ck5MRKScZJh80mBclP6z6I27MUe0rnvDEyXLx7yP
3/xzI/vk+fbVXe+nRCV5D2pQfYZ2DxaKA3jUG/oW1ZO4rQsiL07QEQj1CiDXwutH0n5lxP1uRGGM
S0LqNEuDmSuTTBUdMtXXJMTsWIbMVXPjBjT3KElo9nSHb9qG3BxmyOnhrm5KeDxhCx1Zi+RqVjbd
I+wwwC8dopDcs1dS/zVwqMtS/NDn6qdrDXhxUkScDsRgOVqDzAV24oHE8RvzglbVmw1cGepTyzcw
ECkRs3diMtAGcklyb9V097mez2uCaYRDPqeFqQ8+CCQyT3iFjEGjj7+c2FtZcME031h0qKTwmyGc
Ljb6xaSFn2DSbkWbOiOCKCowqJHYpbgYEa1ZWMKtgtnSgVtWXo0W+gnc7oiBV2p8hf7b2N+PLaz3
vr3ZVXcAT7rF2bDSkS4KSWE1DrDzuU72gblPrNLcawg+1kGSnAffINjAc8kwti1x0SgbjSTdxm5m
nnUaKSZlA1H3te7iTjZAiqZKsVXNdNiESQMZytVzxJl9Q7GkvJMy2ogoArxFH4UlvnNa4Ki6EPFz
5pvlmg2mu1XBfKNHVBqAb5FLxBuQr6WtyISYZsHKquh5TwtzoA8OuZsxm+rU/rqo7Ytbo36gj18t
8JuXM33QyAL0ZdSCeheBxngLI5dB6/RQQCgGvYpdBi11Pz1i+A4wUvH0Vv3gFwFWzkhBKXqk2CUF
DSevFHiKOub02Tuxu/Mb9avwVHKF1TZYXoiRGGbyebyrOroc5BrO8o29qI7Z1SFSZ02rhCGj+0Ka
pTDQIN1flEdIaUfoRiQL7pHJm87CuYwSHtp59DLc89svDnSq+u9yrSxh3yYHdH4vs+xKIqP8Qj1T
P/tv1UFf9ccGzeIpewcAdpEJy0S+9cx3ZD7b++oeRtgigPlqcZ4/W/CIEMaTBoolWGdHzWVakjoc
m7l1ki/0XoC8e8C5UXlQACNmhYwSa6tcUdXg0yAo4EWpkHodFM4J+sJigDg3wxkB8xf7E7TlV9C+
EF0fhQsd5UjDC9vvAtHDY3cg6RGFpuRQbWbUQ3DAIj45a+sxe2Ag711sojusNTlG5wC3JZaLBVQq
56p9x69juE7n9vv4ShqitS5EbgYjbZARDJsXCoW9fb1BfoFAtN2r/S7zdiSB9rIzt0PYV4vSWKPI
7QjAVfHQbnp7RQaoSnhwtVf0LSHKA782AhPcuXwkbYRzqSHPaOOCq8tJwO1nwBsYn0vLzrwYRFqw
edeCc9Oe1PolgWJY0ah8YvsAh49Otydznn2YL70nkq3AojI4PeEVs/DvbXGZlc9qvtaUFdms2TDH
fxoDBcKZQKqZHWxZHGkNgaonBpW4QHI1zUVHIjLaHjCPazjCIuyU/WFSElvh0YERn7TLQSJ8axYs
obOxtxhdfiHJ08p9+Q4mnK+HeM5+Sfuj5zR+Jnkuoovobcz0riNUwHkhBJSR78kwduaLlC/bDYdF
Im3ZxRh3Eu/eOumfbc3Zb8mUDL2kgOGRYjcyZrQfrBP24io82cEe/9hSuo6P7pn5U/VCQ7lI7+oH
iK+8t/fK0Pc5PeTb9pM5GWHm+pe2Ck7mMXlrsrmszQj0vZEXTSixc+JnQ4GQkLZuTgxodstX5T2E
OvK87Rd+Adp7wmQN9KwIpeJLY7o5L25YafSFcYpuBkNVvMJU7MKlky/dRfnUAp3oNjmff8fnlZsj
WnJ+kwyhpGVPQJg8eyjBnBczq1gXNwWOoLdlM1l1Szq48pyBgrZntn3w8JtGy5DsYJ7LRBJq29w4
KMXS2rs7iPONzbyGb2rFOopowReULmT3sYkeCXZPzLkZreNmL73r5DPceQqVPNgm64KB2Mk5gx0m
hTrpj/22Bc8yy7wVRy4aS6xw63LfoBTYUec8hsTYICn4HHB7PsvkQR3IC2Fua7rzlMF2us3eaXVj
SSfXk7GJN7OeOa4AloAhgapOtLi0UTlnNBib9E1aMTP3N2kPGmMRPZMFb84ZDDABIxjwEVpodK7X
LtFGHSHhs2oKs1WJ6rXntH9pvJOV2B0KJuTpgnYnRw1TVOoCy/gV2qbSzXuio67MyGE4RQ8tTLSZ
84BNuXki6kkj83Oubau58qys1LV5i9cUc15EVhyXjy2pLCvtllJXWFqHPQq98b5Llv2lIC3rEl+Z
z7zUq3AbBHP9SOYf9sqcVIK59Ynmx9skJ531ts8oe1/ZhiszXZFZuGvXIAs8glTBWhCg52wxbPVn
j6T0cg4aJc1W8sm9q0mWJgWKSJB5t2BaXt9VZ+ml2Bv3GPZwcV6dbPZKGsnepZDCMOHq9njimGzP
+/Y+HFZEb3LS3zor5x0AxiOX0PoCqUQ59Kvs5J3KD8Rs0AfUIylEzllClsdw65a/NwvjyBlWf9BO
wS3ao6RTd562A6kGB4LAz0HexNEhr7e5fDGv+tG6zx4ThC0wktJFSrw1Rx25m59MDZA67Mut8mxV
u/HMlO7EFYZSCHPE4J1AyZqkWm8JX7OyyDHCVjAn8zR3d+z3ZKE/F3tBYKXN/Cxy5zQOA/tk1HMw
TpByWnfjw+IgyCLHHYopguz5q9wfMlQ3IYhrTDBzt1mlR8oqXcZg4cCsUvmsindGFTB5MA7oV/9B
mmlEDK/sq7p27ukMod6Bc+3RPhDt/3kAjGJWblGPw7XuD8GGrEvbORXARbkgnWiKK/wqv3EuaMQ8
zLyn8SM5Tac5femRsEl1BWWX8pp4G4ZFznK44MncRVcv2GnKuw8Vw7565J2/Qqvp4v2IboZgtHpv
0zWOzaMg9ww7D2YcpA16kJ70PWtBWVswIS6cfxy06LHzAPP4fljSR3+SnAUzgu4Yv1CB0J6VMwUQ
8q2Uc7wdV8WVjjIQreTqvXJd4mSgaW9Ou2qO7Zlcn2pmfNQrr5onT7I8t+ke06FjB+DN5FLG+RHW
ONdhU1nGtz6/eQA3zXlEwjLXlmzFRYXkIOclfK2tOWRMxqVXwmTdewmwPgPQrcYRGyIixq++xOQI
doAsRCLhSVZ6L27Za+YeoM4Fd+HFBlVqbIxN+CIGnihi3nphZZ61waJUSC4Pz6NGiNOyfVI2+Upf
kwqMG5iCyEZe11umpw0B8gu/XBfqqvmyiTzFg2csMKYQody82PfyeHLv0w2sj5fmC4pkzijgoSU6
Ah0fSb8IuE7E+dyw/rqX7KrPwU4fknEevQm+3Le2al5z6hvfA3ntqnYlaQRYUIfi4djuu45Dehbf
c80LrsQcXlp5bQRbkoCWhPLSSbxxVtewjbBWamOnaF/eI13hKqJt7EeTMiUUozMFpTdAwF/cUYw1
9PWeOjMlVtIwQpBoMAPm7oNK9XJv3OUUS+DKA+f/0kZGscvky7BIj7mOzj5SVvQC05VmnVA5tJfW
3ALu4xf8Sg+LqcJ7O8pMTkhV8J4BWS4QG81qgCPVKuOnFzCx7XTOdJ06j6BhxgyBiqBkor60cljf
mNLDtQKm/Eg7On5GHuYeS+27Kj+IeSwvbNPANQqL09b7YgyTnksGCVdSclxvHjNK2BHqUZbkZs7z
l7BhjDvTvxDHI2eDBldz6N86EmyIJX5oD+2n9dG9uijFvfn4Xnwxa3SqRVbO3W8yXXouNPDcbYxh
M+PJ62dcs2TCcNak8R1FAmKyThhdLjroKaeIYQaZuCl8TgkZySLfk6VbnIIl3DeE2fqnvGWIGKxL
eAZ7/VhsKPhxeimW3il+Ac67RotVvTf5EpaX/1DsSX/F2syV4myvi5Nt76FUfLVf9omjUoKK+DAe
/WP64Tx45/qIQEt/d7bBY3mgD0z9vHgkQXdIvxXCfgDRxnOmXkO4TYkbLFf9h2Wvc9oUZLshEMDA
k0B77AMBNLChROn9IO9HVWc/94Xh7ehOzn0BwOu8WCHGWfxDketjm5A6C5G+XKJlrGaN+O+0mJ43
3ZpeZnUeJ/Iowk4NZGHv9AFep+nfmTWSrjBcYq/edElIvKOsLDyj1xZCsxP4nGfqotIXtlyqS0tl
f+Ua4S1JbiqLEMEgSe5zAg+wwfb8sJOqnSe5EixQj1wDx9+bhs1ncxAvSXoCElTiCjJaMsb/FLhp
HRHkqLZRQv0IaRJK6VWghoyoJKteuYO8rCwbxkwpU4yCWD7DWuQRvlu/QHXylwXZCPdKgq8tSeNV
oVJhlx0G3DWNrUXhhj0z4fIemJu9yFy8LOBfGVYTDDEQdhyXHrqmGDKRg9e+i0uK5qqbrLSgJ7oo
AFZDroEUEioceDV+Ls0tV4Vg4xcpl8KsyOq7gtGRrflQYUN7VvboL2IwZvC5u73ecF3Po5FCit3t
fWFMFMRGMP7u0a+0F6ix7Wzk/BA2ESqhgUqmLoV3eYbSPbeQXXIe9Yt9SwKLMsJTKwpGyF3mXuPA
fdU1Ijhq/Mcw35g+h5z/qtFYxREZ8lmJWDnbRt6e+fWlzokZV2mrLwY1iZZDkDATGRhUJLW+9Trn
5iewBENMGH5r7yrLO7h5/2xGqYpcR6JPVpsXN3yLIVgLjd+XnsdMy1r69e0QhmsIdVx/pXXY6PGL
bjNZwRjhkJGVw9H4v+ydSXPbWJpF/0pH75GB9zAveiPOFClZEjV5g7BkG/PwMD0Av74P6MpyVkZH
VNS+F8mgaFspkRi+4d5z5w41WDg+ztFDgSjqjRCn1mBrPJodgdX4WwX+xDS8KOcnXjZ4KFH+MsQ5
91WVjczUgp+q9G4FkiIy7EImJyU/QzGhUBttYC2+Qes7vxoYFPfECpAzbsY/Z6AaArxN40couvUQ
70Nmeaqfn2EI+fs+BbmnDNKuIlezYYj067T8z6SkO0XQLgMgmeOIia2Zg40bQ1DHqrVkpZH3Cg7S
rBlPJ1awmzO7goyLyqqRt/38qpXxOpTxncs9dABvRixW9dp1NGPXfwu1+afpHzIBFKxGftcyT0u8
kZY/9++BNSlIhualM+23csz2vdq4xNCikjAVd51pDl64Ksc3vR/xE3ifYIpeK0fDOaIhrktKVKvq
ngHQIc22gR56OvhoxrVIwg/bpTROhv7WqyiY64INAvlXgf0e5OINzHtLC8oCCwn3KiN1A3EAuYK0
DDJmhZIqAARJnu9EU0SHxxhOM5I/OrosVrtKJDQzCOqk8h6CyXsxUvQkg9dQT5vvWa0/0pE7jV+G
6KWZBxXdgdyyI2lAJYueYUGfPSMyx3BjcUnJTbrlGBcSjJV50xXWtFEQx/d+AhYrKEk2HAQ3AC+6
9KMd7zzQE/SlaTeYK2GYD2Bntm1LCoCRXEIIwg7qCqZPHunQXXeQuZXtrLbmvihhjVgDcwsjskh8
VEz0EjaIXCIJilHBTROSb2yxb4v6+t4PyodEN89igdYN3gRGrBXYG7vHAMIMx5t+Lmykt8Dz6GS8
xTLdsrYIifPSFetk04v2IN+cyDW2tageQDhxBWtkuW9sSlqnsdubIetfU9j0kEzZxXANL06BerF8
WjRRpu9eF7C+SmEVA8FbpZF/GXR6mt12jQ862/pYJ6qKXnocYrlx4Fut02yS9zV7QMPEkOkGCf5Y
z1plwRzd2Nn4lJKWQoxZ8E3ldK5VXDyPaD2Sgc/KCiwAIuPCbM7UXc2YoevCHzG+TAvRSF0RI9BO
eM5dHJEbpKTs0u3x2IL+aeXXeKSQrbt3072NRH3HXmNfexBV/K79EYws7gsgma2iwC/P1WQt0uXo
vHqsfOdQKPVkBv7dWDe7Qbts2jqTWMqm+V7nJO2Y36KIqAym8sYNzg6sGS38atQy75mxbTO2v40T
n/NqQHKP7MaOaHGm92/uFMDVRrGctLECCsKc1DLkqeuZijTG0qv6+jHxSwqPNHkwG8youVPsLcXa
d6z61VwFT1GTFtu8n7ixZvUemtyhc7E1p415WzUGbk4zfxyH7n2oU3WjipnyREY0y9RERTk8VIbx
bRz6zRRbpCyWyLZwb49BxKfRt0Rh0kriJPUNj9DDlnBSG3fBjVtAagszPDFYqVmc4UpHreqtq6B4
rkbNSzVjtUYDi42jZ9MjuRH3dgZVbac0GSue1kx/B7lruZrduH626KGsOzHLlxxb/w7vNPEd+dFx
yvnb7CS3AkPvITXFQ+FTg+Zd/azHnCba7Z5GiwluqL2HnuOUADUu8JKAQ7slDqvP6ZvYtUY2bdXg
Obs2rLeZstZhQoIokJmkZtBn5YFYJaI8WHl9O/jJk8Hv/5IwPM+q7A3nCTm3eUy1yI1MlNgEy0Cb
B3swb7GDVTfSKhghp+iYs8YGIlvT2KMfpMEMEa0nRl8d0isni/wX4l4SgqCG4T7DcjakC6tLw1qI
ZLCOIW7BHICyMDEAQv1Na+hO3+wsSFeaYJRVVWeH2RT7ovIPoIR74nqEcYMKGhl25a7deVxrFBtr
HU9Q7iTySZPP3w3nrRXTlwlELKswNb5MdlccnNpO140Psx7f8VZVHqAkLX9qNTDGzbGgXwbDdDa+
S4DyBFhStf25lTHyrSHezDa+OL97agufuWbXHMLe3+dewgyicR4IjSGAau4PCI7vMt6iVRJ6pxpT
JORabjYsrfI8eVJTyxnTOq9yrEGuZ8V7FprPkA6nneM6LOqCV8+MGPQN49axNGyFoC0OQ+S+2Vi4
Vm1qrB1hZSxpSu8Ge+GWjxtalpBv+EjQREOou/GXmbUj80e4erdxPT81GRsILuwkFGBeowKw9cUv
wSFGvvjeE6J6Jp1wxxwffppdq+0Qdo9Re6hy78OVibluSxe35PQzraJ467tk94W8Q5Vtb/qR+RrZ
BBEj51iuXEj9auSs9tSnp5bwIpdDIm7DYt2NrbvOtiRBqpUcsJmWUjyHZh+dgBjQ+KOOqMJ+WOVp
8pQVZDCwoEHk66MKUqyyswEJxLxNiAZYj2w0Js1cI+q8M1JjFBiiPnvmON30wQOs92rVTfO8S8rh
frC2ho+pX8a9tZub0j7CtLGP12d/+3Ikpu1AAuZNpLIPkgv9jbBgbGsf/vXvh+trfjMFm8SMvkaL
0ev6QKBGvFywBOBTqrZQyHdzYdm1bvnpVKTdBFkgcRsZMP1V1B2deGDCF2O1jSAEED9plesRPCqi
KmaaOZ1bVHfHIYqqg83UyVmMmJnK//HQT/WDUeCNv6La2nRqoPc6lfcL2HaltpVA4o7de4D0/Qh4
5B8PCfICe3bUIW0BcefLQwGJ++iovsOrZz5C/GEqZjnlF4iucjcQ5nPKVWb/wmr9P0Dn34oEhfi3
IsHjj6b9Mf2rQvD6z/5UCFp/BBhQPOg4luUElvcXlaCDSpDXfdag+Ej5gz+JOuIPayHd+HLRNXiW
DXjnT6KO/0fAd4OqE0jTFuZ/SNSR3gKG+quGLYDV5Dm+CHyfP+QS+686BqkIJLV6pyHrEQ9VPBln
EoM5rwLWW2nTaBhgVHplY3UbVTAQbFyyvFhAcm4i3slCdYmC7rGP4H+noDBPZavBycF14GZDhTEu
juo0r9Jti/79xu/dr3YxhrchIvemGp2tmGaAdo57AHCaARF1WcC8pbpobgPE9QQiEylUocZeEzRW
bCGrFGtLLguRxJqe1LdQpB+NX6WIhiRXWgb+ZOLqEy6zF0l7udJGoG7zFvsNpW3NFcuAKqYNpmJ5
/cUvu+7OH/KLXzMHcYZ2R//ZHqKc6blpvqDuJO0wC5JVPE4/UU6j22Gh0XP/RuaBSt3GN8cmCnJP
u4vG4h6dbnjpS/vT0OlXZQXVrjL94Ysip6NWZCF3OZdjAxI/dq+jl3H5N2WSrs5NAa9UWuk5bYxk
3ZoN69aW/DFuwcV2qiKUcHZ5SWfhbZVNQodDiRnaal4HUVrsmkg/T31T7Eu988MlW1PznWuXqUtU
MHOeyARZVZV5HIzoLYKhi4E7uDS4lVFxXSqVonbXyang0n9kw2KUMe7sutkWvc3aJhHBqibsl7V8
eHEEG0pDo1ws+wUdLvmqQZ+BYx+NNLuckjcRXDijYagrA/dk+dVOFs4j0Yv9lO47bfNEUe+3XQfB
kvt4lS78wLHYejXfPA+z29xy37sAJ5VlrSq02Y+VmfC+FQNU3WboNgvuhTEIi/7lX2jXMzZpaACM
TBGbBSmvFSOwXVQWXzrIg6bk7WgQpK/aEXnJYEfruXkxjZEPhZtTx8+Jm9tfj4G9n/v5pYwhGDhz
vvFTxrrz5DVPHRmxEGLOYvbck591J60FGe6T1OvJQVVgCRr2DE+hzMaNgTZmNw28vQO8bm98DJrG
3aZTzQYAlKMfLHZo0W2AIvHWctAlwjphp002OHGyWWEsc45VPL/IkUOtsfMdx/C4lbkMVyHikdk/
dldKyqwOFiC7dAz8XUSAzJYmjDU/1bvH7EgSSsfagBgHbRn3E7ne5XxfoWm9zSHHrLwuv7MAVSPr
YFgwUjNngUoZZkLmjwf94bpvdSqGp954dQTCUz5UMhp7MDqKVNW0Sf0TTQ5o9Tl+6yl1jpaeIVNM
EcImej/S5SpIrZIMZ0jJ8DLc3Zjocj9WfASuKgmnEM0TLvju5KMgYtXtbwU9wQOus1XRiGHnFt0D
kbeS1AHoF6PdYk4ssKzkOeHAsWuuUX7Vu5AdFgCZlUiIUavCytoFbB10zcFTbOyB/D4D1PO+KeqT
ESJbHBi05dbI6LloMJ+jxasrknnQlKAt+yo656GxuJAkTf5E2UKyYSO8VfSFwWK/qv2yfYLVdUNK
WrAS3pBvwn4i84ePlLas/+FWVDypT/uqHf5aJ7WzzQwXKTVLqpneLo8WfhTQ8JuQEE7WBwGXxZbd
jBiQVtv1w+ih3h0XW+5Q5B/JQD9TTOn3KkJIaEfqkrXIOUKHWRYkMn+dNpqJ9JzD+G8z5i34g6hE
sYCJfm//jHx0GaHmc/aDGVa5gF/BhgDHS36asKeBo4hpf73hKc8FU3mrJgmgsS0ycP0Xw8XaOoNF
fshIbtbEOprZczSjyCLQ7mAVbJxjoOab0ttFqvrhV+W+DrE5S5ORepx8GGNBDGqc75lOyoPbwoqW
VfbRtMYm0dFWD4m1Nj0Di09HeLpTcwKBYr+vOsWyMA45T0e8Lk7vAxwdifTwio27/KUxYnmJ13of
zQXls8oDUqDEmhaUIYFO7U26X2zkX6VFfwESbmGj01sgTbv4i+hMWxMyGw6FstoYhzJk3qESZKON
p/pzJgJwTfT2WofIJKo63PalB28y0ekqr1rE1Un0IzXqfd8vF9XkO4HRZyYSwwpB07CGv7Ih8hpB
rlHQ5ix+oRbHWjcQyZVFuEFtAwRbWUV3mYkGyC0dZ+sm/s/Eo6l2Kzns5tJ9b2vTPSnRym1esAYd
rdC8Q6ZGywgDrSkAbE7ukiiWEHzeWwNJh7JTXwiEWLVlbuyjpn5Ahlbfe4ORnMocdmlbWMyYcLgH
s/eAW2c4aP7w5EfqWIgme4C6hVaJu4pRGQplmBE+DN10F1gp+1QvybZwPgh7sY6RIcPz1IHiVb38
OcvUOYUFv0QpGWnKRLVn1TJhnDMuTR2nZylt2hv4Exvl97dtNb6bUTBts9lZDoN9gXdmNbIoKQYC
H+3lvtWzjwnS9s5mhsLkk783KYhQlMQGyoK4cu9it8dfMCKmCeMP7vbDKl2+3VgMT2PzDcMTQQcZ
gxp/GFlTmyrb9iBAVl6VPAZztwhczmSgNztKM37hJH5uVRNviw7ZVmTiTrqejDOi7KEmKK3R4Was
kAM6frSpM+Jf7QE8SYo1wh3Fey6jYOfmwZ0XsqgImhfZGt5KB6jXpqgg3YxLjcm35SheljXjXV+a
81644advsztC4cjgUftLbCJBLzSJ+4D3E8FEau6ZsT12BkwUq3/yRm9nu7lcdTpBvRM432bpwzpg
QVN25KxMvqbz7cdx49soBYh7HNaZMmiLS41CrBU/uTHbQkx3aT8ZCDP7uyIV+wnnIJMiNs0EUL9b
VseBwdU2C+tTK7Jpa19t65P4IAD2FeuXPJFifL2VWXHZYSdDaFxTIDma0JORu7m3JNR6ptzB0gqP
IsZNojv0QhP5VH7CsjJ9bxNTobRnN9318SWw2zvks/FWBxO/GG/u6ioFmyvmcHltv9YGbZA24BEk
PplGo3/fMBQ/V8LZTrE8mjFpt1zkqE0YdXBh2MSwDDd5fRBy7dooRGOWQNwLE8IJGSvVYKVOxuTy
gfYLLxG63AYRsz5wU0SFXSXY/VvQifk8BY+MED792X5y63D4goF227Sp/1iUT1WHqId+mwQbQeYz
JuWboHdOFffmgnvjIxJc1r5ZF7DXzq1d1G0TMw0QoXvJl9pWwIizmStqtPLtpl5LlwV241vBidHP
9zQs56esOk0juIB+JFwsGi7XB12nz5gn0zvttcPFHlH/c8Md9mGk8o1ryhlcdogvpEH+nmDcJAlm
furADD0YBjf6CjUm6lHBNTDhjVCldQhrML5TZXLTdsILt8TqjoRMcxsNsSLoe/QuZiQ9cHdejmKL
3Ily7ryDhdf1TLzVuzs6wUaUk4HFWItHamWCxQvnYjoTcoYs25qlaBHZLS8F2BxLbZa3E6MLJ+7s
SxZxcrSqwmOJY2/daiV3E+PXjZX3rKbjbnwWBqevyMnkdAp+hXi0P50JKgWcRcIY8BPU6rMlN3Qt
R1meS7NGsVu7CQIleWycmxRdJkKdY0LSLqcrSg5tZus+Qk09KJbrJmrLaoa2Nfs3J+XH/qMQs76x
3eE5z1miVFYzrawaHJW0HyYvIySPMY8xG8daNyncDhHtW8edVrPuLrjBYBuitHbHxFs12eI5HICR
Q9Oe+zpEM5e85NHUIBhhcVsYKl7SdJMtemeBZlm8apMVb6zVjoUbs+m+YocUkrtnLROzQe47uWtm
rAFRQzxRz/YguC1JcRy5ax1EUD5rKPO7jPEi5Py907tIGHiHBOXCvmRlcEfD8VAyryoEOTkqGEzU
UGS1djkjaBbjaU1ER5z4NqwVBond4F2KkZWgThrsSl1FXmQRbZskmIg2EB85Fwp0iqRkF1ZbIcew
b3vOG2ARDHDLud6WbF983hFCHpnwpG9Jz4K8qXrsRXXHujgxjZvRZWk79h1kmCkj+nf4nn5tsWk+
UIugUeFg9rPm5FgX1wnaW48V6bpbKpTBIGdYepeyCBSRJeXOiZ0PinO01nNg8lGT3BDojzarrQcu
N7cNiMNVJrW1wvOOdlFEzYluahSuSd0jrf1gAPEukPIFXvaziFEgQ75ihaSyJzOVO+lMB5/a5MYP
mNdhKP/huJwbJt1k0Y5y3SoUpQb7gkI/jIlZ7EfJqctuKokt0JdvETQEK0ra3bBwTboW1U80kT5C
Fbd2yvQJwe0b2CTsGFnmbgZI8pa/CMuG6FzOIBnDIX/CdXrCcv3Vd2lWoFg+DWUIEnTqvkfcd2ft
+asOxAfmAhSmigaViLxoM481GuI4zvbJ4H2darQ4A46BAyPIeePYOJKMrl8HeaHhe2Qu+j66CDP3
zZOkkOC3i1jSyLQ/JfOwjrThHVp/m0eR9QgzYrkNIlzTPrVslPysI2LD2nnYEbEFBZ1FVB1/9zzt
7LochV7uy3GfuniqQVS0qEO5dYcZgVZFh2GXFC/aNKLJNszGvI2++uz78DlbTAZD1hzGGeFGkung
thnTVdBDW5DcJC7D7O9CjA/rxYqyD8lghq2BRiYCgy6KDqe1/e5L4JhJLO9sNj37rIrupzzHBdV2
Z+aaCHjdyVvbNtHOXeDhRZrde4TyoOxF9Y3y4DPzEDxhlIsDd0+8yLxn339reu0lytj6UcKRgHPV
jGR9RziM4JS3jRendIyd5uRCfsDlIpExd/wCR4rd4ElICeNCnM9FsmWBbkTIjEuYSzuRIZh3Rcyq
ymNoOkt5buckOznNh+v13a0d92dL+cckxelTSje+K2WPZNYu1CFIuD70GMwPve7HNaMlDb+TktpX
xp6EctxsHbZrdY65Hx04IkOOUHEmo5dlvnAPPeFzaI40LhADgW3UB8/CBvNKgfWjTOuP2RgzgKkc
J5IzFnooVRi8JSJ2UhibRWBeHPXpN+y3wrkv9yylmPrjNzRqfjiTrIOqddlPQaZzaWTsmXVdNOMr
K0VAqCW6VEdbcpvF3MqjnqrRDm3rtrTbL5HsxUo1+XuVoPhwqxXI5mrrRmvpP059S6SA6VWbvEFa
XcfjDTGKBAtWIVY8wE6Idqiz56g5jsQJK9QFU3sLETVcUYUJkzEh+HHZrJNBdwjEaPDylvV0gEyC
VEX2ta04M88VD3dLwiiN6wt3rp/DxK/ApPhBWe6CPOxvmNNWRJD0jKg0c6oRNWNbBdam0wViXNN+
KgBErTybknw2Y6IAxtc8Ns1d3407IZigNeD8GnP+YUtkwombfA0pwEujDHaUI98GbOorx+LG/pBW
IW4CjLd+iQjKymkmnNbnqjHbn/Akbvq0bzaWW7cko33YuOOBho7Gujco0Xz0DhurTbZzR2lI67ep
iqjYDv39YvrpmurWzcd0LyiF1qndYsoTzpd5RAiWsudexSp9SVp6mZ7SAIRUhiAxYytQeV+RpDTv
2X1pm4gLK1ROwBm67WxgkWcs1UZfhcU3CKjzkUFXa6HRiQXW/MUDTLseUB/gheAKLV2agyidEViz
OEkZZ22WGX45OvaWjhIx6kzRZEHI0ARQbqI8/YCIFaykyShmqtLb0iXIsOhZNjBfY4xWh5fJmReo
WvF67eJShQ7YsO5Cbma7OZrQdCJ5t3mfr62E34Z8VyrGWD13DTiTsfKCjY7GYzw/aMnYxqh6culx
JZGNSFoiG9MoVQi/varZ2R1UoKXur9OZo0gR2N4psnw7Tl9FVbjM0My5sch15pTxynpfAYZBkxXr
Tas0CIjCHQ5tZ3+kxkB7r82jHdMjl5IIP784ePmTIZy3ZkLTByUQ0b7C3uDKdbSMKieC5FCHICCf
QUgGXWasM81WN8qV2Ee2uky+B+QsLb6EE1yHPF4knW1Rr5M6vM9pnM5DRahSFEafGk4Ooaj5k018
NK7K9KFzMfSyJT81LRow0orEhikJZpaRoQu4sOmxsJLXXg38lrQaeVvftsno31YustupUnrbi/4Y
hjW5uQUKbLsen5LZ37Ag+mzToDxFE3mUvnBur369/99g/LsNhuNKsAD/tDauv3Xf/uvHFZBw9634
8T///eVHWbZTPnwrk38NAvj1D//cYdiACaSLAd4WFp7HvwQB+OYf3M2E4I+lG2DzxAP/5xZD/sFL
C/xfWiJYlh+/txjBH6zp2WOATgDkb/v2f0I6EIg+/rbF8L1lveIJUzLbFDAP/nWLkVOCzkVtIjjP
6yedEtIVFumTPU3Vioa1bt1gGxnivszNeStNF8yWtNtt4ZvLyAQouPLyR9zSRYv+l8uivWNS0BAp
akebAjsZkWIM9dx8QEDttQ86wIpdGF29HmPsE0tOb3wqBpcpUlhgru/5D6PWJrLGx1GPuInFaxli
KGdkQ9COPS3fK2M9a5EqzeL+iFQ6dxDTfqTNkByarBq4nMNW00G8T2IE/DYgHqRSbMRbBeEd9YG/
A0MF6DyLXgOLBiI3HMLcAi4kjXbT277tntP4MUmbGunQsIu7dNjTyr3HYY9nqcMo1EY/NWPZ1hIh
A3yFR6oOTnaFzTqTI0GdeX7MZzb1ngt0vxiQ1yjXahlYckk1y3BB3ZGvmqeMMcJeTOt5KQsYq2cH
TzYf9PQgEEAIVJbx7HqDIhjVHNBrJ8iAcv9QDDHeJ1eeYbSETO19bAI2VCLrrMeOMoWM1zIeGI6g
ZViFi3SAdYR/GDNJXlTQq8MsTb1pggwjeTwhtQWhWLnDOYns7la4HzD3shPY0bNlWDj8PaIFxpS0
9aaus12T0w/S+rPkHRlPWy3Bqm44rDxmTaupRlgRdCQxDkvpZi9FHHjDV5KU2Y+PTCkqLvY3SR2j
sJ2pm2fqQJd6cGg0sI3a38dMUHwSTk2j+wypIJullBypKfuluHSWMtNbCk48kMOqowadl2IU1Nq9
s5Sn3lKoBlSsI5Wrt5SwpC6cxqWoNahuIYuIvbEUvJrKF//odAmXYrilKk6X8nhaCmVNxZwvpXNI
DT0uxbS7lNXtUmBPVNrbcim6jaX8lkshziywXWdLcV4sZXq/FOz+Urqr+HtDJd8sJX2BMnUnvGLr
lMYPFs244ZYGgPU3RiRaAob4LNe8Q0qvQMBdzzaQ9iHUY701l5El/wSE5NJmAOahMl1aD5ceBAzW
vNFLWzIvDQpt+9duaVnMpXnJlzamJdaYJtR8G6EhAqCXPupedTY99V0vbVBKPxQsjVHUhl8LQ58K
s3yauW1SoSRne2mmNF0V4l13Y0oTQehgvQVM+dulBZNLM9bTlTUhdUmT1+2umtxz9S2Z3elmWBq5
ST4B5ir2UakfAjo9E8d570pav6kgqS0JLzRHP/yEbLNs1OjV6RgFnaNHBzktrWTRme2qFuVPgrtv
5pYWPJ5Di+MlRGWANmRpSSG5lUAzBQCtlusWwcC3/LDWA+/yR5LqI7JzxBhckDa59D6Ux4JxaYCt
gH2eaIiuojV2lybZDQqcd9lzQPes6aLtpZ3ulsY6+0rMwnd0ivwQS+M90YHTDBgACWnK2UIvswUa
9Xlp2cOleY8cf1WRc09L3y/N/UCXX9Dth/7iCehGcTOy+gI5an9QCM9HoeJtOeLDYMbM4Rd2+daR
waV0TdRJXsKwOKP1Nu0E+1KFJoydY4Iwd90n1BQz9kCzWrYw0XBXj3Gxlw4XIwajOz0n+xazdjTt
yLhi3pFTiR0qJiA1Un7mITFzEcPk+oBji6W73DdyXidhWmwKX705vmZ8n1vMTdB4K9N6rUjsvOmm
Ptn2wxTvtTUTByhYhfdj9jIk7IzhU6P+KlO9GdrDRDW6GjunxQ7NhY6JT7eMflJEGHsxc7mYi/iW
NJRw5Vr4c5kYeYPc6kpPqzqi86rS6bnOmdUmXuc/vs051pos7Ge2LIdp6BgJeQ6VGzGFy6BqsoBX
+ubRSnPzVCJwt62j1ll6N08dWBnI4+fMTTBYOp9quVwHvYXfpQDYWnifBgYRWRbhzpAQr8CwSSK7
WaSDii3ZBx4x3K9nz/luF+LRdDxE7MiuNo0nwK5iOVZV8jF3OBGg7L12xB6yD09xfZoRtDhLNGuE
Y/4B0mRvfphDojadFe+wx7d4qikyK2wGQdgfjJg1i5MyUJMEpkXWT+WWL5mzTAyaQOAlSQCQdOlW
+KG46R1G5nGQn8M5e5TVxKHQyYB0W+vJkskZWiSCRKX6vVFyHlOI7AYTl0OCjLyGKb1mp751Jiz9
VrEGNYBrpcjYek8WQeh33RA+qCbc2gUZj1bAQVS7jM/Eu4rzZjO2U7xlVYQoktAdZJPTMZYsaB0X
P0SOH6YSzIZQ7W/JzYCGwvpkRk2xhYnKrZi0l1W4Rm+O7KHkPSaxeqcyCg83jB4aMR9KCZglZreX
z4cq5ZCbFgkdK66vAyDic2SAzu8ROyYOqt4mhzKrRmRSgXVXBCUBYhnp0QIAwRws1rzOx0Kj9ac/
qBT15U6m4bdo8p6DKcB4qYgWcYrxaM4VcIjpMzN8Ig3p8/l49E6Aoeii7FMH3gEOIMI55zWZ/E+H
YnzdNy+tz7gi674IW79Gw4wOVuGpS09cFEL2ncFt56b3IT9gV6YGFuKzYS8rFNc6qyhzD6icye9h
QV9yLVgB/rvh3jZBRlQ1DTcXyZo0kuHgNGiEIwOziT+1HyMtTRJzI3Ljo2z8k6gV5YiNNV+mrF87
izC34SWb0NzTSZyjjoOrs6xzhYlhhzraXjGfO0RV9dr0QGcbrm6sejyW6u1zEDThjTVl3+WowDYY
1n1dDs9zisEyFWTdBnR9uPTlbdRNOw5uFpcRQi9WBDcaF1aqclJ28seSHVGp1HdjcLdZQSxJELos
3EGv5P6FVQxDw8JjBDUhdsfOZsUcfXbWbBd7MrVVbTUA6p2S08klyCNMh6MJnjPyTW0xuqcHrjRU
2+uD7hiW9HlRbbKs44arkTX0ocoPQIbHY1OXf324vuaOof71BxwAlJzuwHKqz9Ux/+fDFTDeAAg7
wGOfFmZ8upDrkytD/vo1J2d+ACF8U6AwPoaGyQpvAALck/BEFjtau7R+KrLeXg0JC/dyUaG1i+bt
+pC1KNOuz65/4NQaW/Tyi/wCqocLR/sKWL+i1hFcHFobAvj19Stt/frs+nD9G22vPp2UEvv3S9dn
f4G0//52gq1ze1tPGRha9TGnrnWshieGy8HBZWi3q43sLo5K5gqIPhETLn/BmydzlwCL/wvw3p9L
HPa//hcLDD5khMIMGIL2lfx95X03hQf2+Pr0+uLvh7+9dkXo/+21EPJN0VrN/m+v//7SDxHgpumM
JqbiQh7HxD0iClDHZnmIMAwca1dDmrh+bXvOS14zF9H/TAG4fqzXkAASwqADXL/OR/KRqfb52N1R
vxRZHjJKWV5DWl/tWztY/z4mrs/+9g2bhdDvLqx+q4Qg/fuB4cM/oP7X15LWwSLnMYv4P3MKfkUW
RKH7KrPKBWwIr/+aVnB9ll1J/nlXLDeT/vuVLh/ksVjPGkVE6pbetJocqP64HQ6RaFMH4hQTo18f
WxQpPphfz6/vfbrsiCuH/AyzhN7OMoP4h3pJ0bg+u+YXXB90d4btah7kbGNsNEH+H389vXL7c5/I
QmXAXPC61+tpdH3wvJRPgS29fyidblr7CU2NYA1FGi+nzjWK6Bo6cv3y+sxcaOn2kCpzdf06GNKM
ThR6eOkR+FlX7wZo9dsqQe498sqUtc0XXl61uHrYbWKL51JCrvfXVoW7bJrHRwFfYmqyRz9xdk4T
vjVhkx/BaybEY48MUTvVbGsvhAfWHXVp15eystCj+MVDaSFzJkYHr141cbvssXZwvaSZc5NpU81L
5SHhvtkOqaBxT4Gm/Dzdt7P7KYVAYIFsxsogrqCHso5OCna1z8UaSZ6PQitID2KkiogygzyVHlWC
24Lv6C3M1UNY3ElZcYd0Z2oXEJkY4dzsCMjlZnSi+t50xrXrmPiBxuF9kGUCCyXv1vCu202aS2ut
IrRzri5/coZfSG+rD01AX2awyN/3AO+RrfUsjvWa/TT6r9bkAua60WEyJvtMWN4q4K5AwPeQ3EmL
ilA04AwJAKmKfcacDkMBrSbE6/J4ZY3r5Zhjpsat5fr094t/+zvXP72ix3//PYbd702zxBBbATBs
5Me5cjHJXp/Og9+TICi/hEvWz+wTGCGWh+uXvx5oS1ZBjvSn6YnPSGln5lU+K/cQmyj0UCFwE8LR
7HIaGkPwhdw9UKvL92g1x/H1GZbV+pj9L3tnth23kWXtV+kXQC0MERj+y5wHZjKZolK0brBStIh5
HgLA0/8f0uWWS3bbq++71ipaIsWcAAROnLP3t+tp2NvD5cfP/DyvGKIRCvb4XjVv8fXRPj5+sZt/
+8dD/Phr3sjZ4h5lqwaDIVkSPvqeEW/FAwpfolbhe3N8wI8v6czRV7baxyndxpmzRIYHlwIne3MY
0xy9YcJV/vjejx/8+CuadJXOEPVyixLnt9CBx0+DZLybTayzkPBwjy9lUwIUoM5blPPn9fhc4tKJ
trEvjmWkcwyFLZ5SzXA3D1j94zj8ATgP8xm7y+MQP/j05Gt+MSzUZfUc6PL48sg8N8MwWPb15CJ6
dEjSznhrtQzMg4pLuL0UTnJOAaAu/3f+9k9J3I+fzppgspNNtGOQnlaBwdvI59uvx+iLt5zUx8qx
o3jtTy9FFkV7DTBUGVFEqvFkziux2fMuH3/qs2zcppraBXNOiLBLHAoMjNm4BuuaS2PBJgfT5eN5
p8eCWMyv7fECa0WMRpETSfh49sEe5aYorbNVz+EjAIb3bv+V2PDuoLpxW5ZoO5hE5gfTxoErXPfl
kczezAtsHSdBe3z8fUiZkiHMAEcY4+mkaS8z4nSCaSQqqB72bvL9kVz/+BK3nsh2UOAJGAHT3hyD
GEiHp6eHR9D640vTJniUHD7uH7H3jx90MmapYj7CHSB+fO2SmtFUxrn1ePTf/tX84D+e8fFcjx/8
j99zm5BH/PEIjz89fu/H93789cfD/Hh5P74Xg2HH1k3PrHHim//jkR//2MkUpcdvr/3H74Qp0K7J
MNc/vvXbP9FMh66JRGHdlYQKPXLjcQnZm7IGLJByvRejE607yju2+FzKGpKXA82rsNiJOZfm8c1i
Gj6j0g43Io7t3TTn/M3xO0VQRCtRWwYQlvmUeZy5j/Pkx5fBcc+1H5mbeopLfa1eSHqsD4/o+sjl
9q8myD5Tjp0YkZ0WkxQ9x1XGxNEtjPn1PF6EXvefFDwq1JMjWgAr29kaHAzGIc7Kdct50mFEOC8W
RU1IhpVV0T4UdeyAOfHj/cMHEY3GxUgx9y25ZS9aI2kPj8fgLs5ARk2y3dZGeijTsN9GbfZRt2H1
G+Pw/wYL/zRYcGybHvv/PFi4hsWv3/9r36T3/Nf/MEf89ou/DxaMf9HMNw0gyR40ck8nr/13hLLx
LxdvhO6xr7T/wxxB3DBVBkZo97+xy/82RwgeTkjdeMwh5P9mpICj4ueJguu6li6s2Z/h6ZbzE9u3
qgMk9Z5X7Dgr8esE4Ve6AjazYhcZju4Xl7qhehstYl36HLAsrD8bLERMOWIYmy51zjHpa9nFrfpX
t5iOkSnf3AC/nRU9ueS4gohbNElyR1h3cgp9gycBAfspzMh/KFBmRy+0m84qxrQg1bDtER94HqLb
qnDdreNP1wjtDOHAL0wrNhm999VUICsyfKJes/Sc6rBVWyQruP/YlVcJXZi002/ddHJql847KlBM
3OKQWOmIQx8bg24hnDTkR0tybK59LRLm6Iyn8STbZy9vgVtMLYin3FjEEePeniZVbsYf8TgwTsF4
UTI9XJiDAcIU1a9wfu1pcdfevHFvQGTYjSCiITuZQYsSBzuspuAqwZ2eLRRxs6I1/l2N41WjhzGF
wfdRIl+gHepDLECqR3CP9gmBj7/wzf6U+MURTTk+RqbauKdelA5hok1PRS52HSS+haQ1U+l7TY0X
9EtnLdKPkT4dC0+/eL5+g6W4s/Lx4ldAPFjJMuNWa81GJvW6acZtZKenuo0+DMgZMCm/+M14jdzu
1QzlWwcoGPuLj0e7cCG/gHEYkhMwy7shp+OoeJtJfkKZeQ11f28Gey/BAo/PDIfKiTvGRcTjMbbV
1qsB0noRt00NmUJ8ihhHSSM6lcZSgCFw8JG3ol1FjATMVG0l2lUj887K1JeFY79hT9yQtXLRJ/vU
jiQO0L70RPhhZZwHdKGOgwz3Png1vxI7lQdrEvyChSb0FnERZCueuWhg/6aDsYqYZRmt9Zb06T2Q
6VOg1p5LNnEod2UbHmI6poYZHPQ6Oc1H2PDVrQMqm0zJN/ZNHzIIP6p2uM4fY6lNt8rlpBbTqwEW
K9HfRx01rZEuU50wRrzCTHhXaY7bBz9sYKmrR4YyyjB1JEyGBhoEisZCD2KoC0MT6oLogNQ7MeS5
mCSBwXyC5XBEW7oLgvEYhemHG3A31AewJANcGJGccDbc5nNyquSO2AFMwREmo+HdLc2T666HZHi1
mVarUryFVnLA2IrMLznVVXx/PMeIvmEYrUsDLpW+foqmJvjwGxcfeD7g9UnvWBiPtmjWgqMS0htN
GNALzr8Wps3c49WjN9nFH3XSsEjAA3figz6mdMySg8V1TsrHzifRsKjH24DiKkMBMcTTJZqSU6La
TRVzrmo1OtB1Hw/bGterSLvXWstO/bwcuN8GHCLe1F0xMxfBcDU5JLWd3pv+F4S0h5YkY6eabvMR
7PTxqKUEM4TZff5g5vPRCNTVidQK6eOtQf/QG/SJZ5oDb8knmXqQsCQcsZMmh0arpotq9Etrqi3M
M3PI9oGFETWsVx7vJ/GIKwcHoZR8w86w9ia5Q1L/DdPyFLIm+KLDRhKu5nM7SYbj/NrSgLVM9e1r
ZAzot81tHOenOGIp6MIJ3gmkcNIvsf4iV2zSjwH/ahS9kVSyNqLhle7sZj6ZkFtuqsi8+ZBRzOzW
8klZvfM2lOgsEn266WLfaDjQy2ZTy/igxfWmsNh15WhO6uGCwPU102cA0rrMhovWjTcnxkSVI6zy
i+juBgApvODlqRnkWdT6e1jT5PWJATLBlFi6fbac4d2T/udc0pWV8Uebj8eHUomTWQuidTtSUdln
g0hj7eKr4skqegzVxmbmMlRTckhd+yxk/zpVOsJgOr/zH6E7WdPR+mbHyYtexIe2tnaVmZ4ygp3Y
MUK/Q4BP/MzaZihbf6Wp9EzW/dEr21fs9ZsJ5WrsD0daGqf5/xoglqI6aChtuGk4G3C2x0p2740/
XAbOzVp0r5XJJRYLDDXhxCBAIlJNThEmrcVkdDAVoDFheHmdF2zByDso4mePO1sbTzcjzu5tVX02
wehlw6vlI+yIxPBuhsQ6e/tgsM/zJTmvCbrnnMOYY8dF1JhcY4YR4fQI3Leum7EOOXcaD7JZJ3fc
E1Hg6+3VFlzzLFTYii9Mse8tzwG8+Dh43SmkVbJQls2llt1jDxG1Fj7V4Xl+rsyEmjlfccZwNkzI
BL4mvraadjZyH46fFmLXA3Jix2y2wtEi/oghbVCa8WHQiNI2R4sc0gDwpKT1E1f3kZHwTsbGexzQ
Tqg8GlB0aJ+sjv2hqexDzBL7hAQmXUcjzB17QP9NSiG3u89pNIFdRYCfhRU0pI4wqmG4eEUyHsci
O7ZG89XSpFhYvtvS+EUU5+dgbbnPthoBZuCN2CxO+1R/HRACH4x5MxYRFPfbnx7fG6do3Cr4IJ1j
v0QYrzaPTuePnufjr5qo/90CRU3By2aOP2845734YwftOcGXHucFYiyC47vQP+gecMNUS33wRGFk
LYkTJSJ1/qLGykDsTqqhP7FNhujFTsQnVztHLpV+Ib+9WQctzWnXKwPG/cmyS/tqM+rRzXAMjHeZ
ot8+sYR0OgwpmzGQtibfZ9VPCfQpkJ4d9lFDLQrtzW0+bDx0CcK1EfBrPLarYVE51QqAxXpszSet
RDyVNfTYq06b28FF+9uXzhyQA7jVBC+pOTuMCDcURexJYEuFY7RJtfCSF6JYU3/d3IWXYqyQYOa5
C6yr0L3XueGCSILrE+XdVyYQUGzjcG14Hho7nEGdPXA3TsXNHiCzl6XKl5lmJyw3eO3Z+CCF5sSe
YvM91eDQ5fLsCpBkCCeXSe3uipIoq5LO2MRlHtcsHlwC+dhdM2+6BojPudjWo0+hI6T7S6qjBdDB
yLHYGEWzdln+BrPyF2PivDmafZZEHZj1+ApY55zazPt8KIcyukdipylCKem0/aGo/wsQuvHnMhmH
MgEczFMZLCMRpYz+AwY9Qs7bxSopwFsmH1WyV0b6mjvq1XcHIIDLSRuPFXXU4FTrf3jmGbD+R+Oy
63qmx+7BkgIjtPsz9x0VYYfny8kZoRgXeMKM6FN7j48vY32h0InIQB6QlmiefZ5LpX94+p990zw9
kibX4RXowK30n3zTynEGK/bLYme2FPGsNXCMNlpV0ra4Joa62lZ0b7D8Di8R4WK1YFWjsA3j8Tdz
/vvw/4LvxV8dgT/z73kheLdtijZv/u9/HgEQPF6IYDHfzQdfDv1VUpmk2hGO9PNYUhik7dVxkBVU
klxycl/T7sqAbp0b3H1SClZsrwwu16Xz5e8/otnA/vMRslB34S9H7GWAhvrPV1YmgZriEREsoJac
peZITPWLBpV/OShFESrRNSXdt8fpXTbU5+n4TiX2GjSXQsZ33RverZAF4FEeunK6BFukoV/KdLq1
3LqseFxCPT/NtZ1N/8uphu1cgtie2iYA0gh1XsxVut5ypaTDNQtjCLD6ZbLAb3IsVODidIRbFPbX
WS5riDdk70TiyJ3vdtucblftNtdqVLu0lcuE2a6BvCrs/U1u1xudvmdlMT3Oghvo/Pdk0r/YM+99
tJaOVV9co7v6ZfZReR0PH9/rokIa0i9RsPULh7MGXpNPTcz+LytoD3Wqfw1rkBZ/fxT+6vRAw2xK
wzZ0aZo/nadmGnlZgQtvF5rNRhT6BY3YAW/po7IebgZslL9/QsP6q+OOUHDetbuCa+Sn4+4pw2Vv
ypUZ2OOxSeNP8H/s2LrFhbpCGbhsXJHcR/wViwmQst71r2x3D5XIDhZ1fdrLvTF9Cpscyt9pyvqr
5zGJM/Nn9H+cDDoFKQyeC8AVNhLmc2MeoxaGM0gUPkRuHSp/mlgPO0qx+XGVW25gickejTgF6Lwr
SDkTvDA7GOZwhJQDZHq69eyqMgluMUZ3k33FsLrUOpLV634r4vSUR/0mar652HMWBik9ns3sfzCS
lemUu2g0GWgpKEyxIbWVANw2k5nNct3VacdZ5J981yeDxE/eDeIQGZyBpyzXWRc858lww3P3GkXd
smcLRgVuvZkp1XGNnl1av9RsR4s0us9Fa1uSMyLTczY2jLvH996kHMsjtuzhtarh7LJTBozMZxzI
+ETu6Sl0xZtZyJ3qD5kYnwYt/tDMcmcC/HSxAqF1u2OvIscXlcBlKK1dOMods5Jj37pvdm9c5u0e
FctxXGtcrtL5bZ9E3KLZTSy74aHKXwaTmxbvg5n+2bODs7IK5AKYkg2In67+7rvi7Bi0Cf7+TEM/
+qf1Bc0fcjfddUz5M7picrSiEpqV070E/c2WbuCwGzfHL7/Mbzm3iZD5h9X2r1Z9qVNyunO6ljTn
n//hdlcz/HBSMbLYJmzIGjamxT/fUv/iknVswxRi/uqZP4tZo7BK2lTX8x2urJyxEwYGM51e6yHZ
VgFphbSCXhK9upKZtx7dZj0Y+rEJk4+5yiYO4xi39hq+3tqDiE6nZedp5jlh29Ob4s1hIXTy9BCH
/A580CaOv0EJom7qk5NLRSfo0s4LcZINty4wb33MUl3XCdCLaV2O2QktLRPK7mpx/Ds/uZveeGzb
9lhA/573ZY413UJPnJNS7AaLkrzJT9K5TmrYSTY684uU1CEMws6jZb8WNC3Q9/Vu+bmkw+DinIlI
wQGG4anu1XDkW5ANR9eOTzBITqEZrOcg4Xnb1IbRSZ+cVSLrJ06P4xQQDk7ro6FfYNYzxlIgoQQh
aHQonPwwX0NAok1gRh+S24U2sieJkhNu3oNpEiTJkXRTazf3Fean02sWmj6Wb7ndvWZNvU4q503P
dVSh7dUbSNbmtfgYN+cVXLBf+/uTG5TLn09vTjFPuOyKdCHkTx3I3CzbgfFsvjNSbp95ht+8imvc
uuybakfYTM4wtqZauzRCjpE2RFvVlPtw0D4hnCLIYurPNdu8nq1hJwhgEu6hIYeSuUzFDn3eugFP
b7LhGmrBU+OaOCDjX7xZOpUzCGWqy4D9y+gmdywYMNhNPlKVd3sR+ZuCxh8RvYvOZM2raAH0XPlU
o3NRgdv62vnyPK+q1dS/Fz6UEDJnI1+9O6z8GYuZYxUnAUuwHN2DJiTFBw4Ymgt073xtuHpufzW6
DhDGsMmKr/Mm1UniQ42/UU7tBmPFsbG6bSapdui/MAu9VaF+YYM3KLG0aJbN1RgYTcJJNGpwec5B
N2M9EHVzzXr1PnbDdi6CZDO3LFCCxsPChvpo+862K9TNlrzjLuCSsPyXkhZd635LpHaldm9Xf3+g
/2IVo3Cb/4cUns72T4dZBWjPW9XnO+Xmq8brFwIsA/hJtZ1PcqsdLsI++GXwD+fXXyUYUS7qFndo
wyCD+eflsxIWBEGBS6sN5S2rU8BiKbdH1NndWukcjDQ7+Rii5v5ZEvcr3xK7moKnxAM1dzghwe6s
Ri66yVzl+HzmIjuhrVnrmO2pxRBhkx2/EMUciFQjdh+2DjNouht54r71xPmoKj7MS4aKTiTKbpve
3qJBchT7oRQFI5zSd/Qi55Cxv6C5BzkLcVZ6kpl+m9fdmJMuzmkh5mpRZ3IN8rOJs9PodZCa1TWg
6KGeKKrpfZ6YOTlHMxZPNuYA1Jan3GI/Hk/XIR2JVmHdmK/hwEru83u2Jv02GfotnvRT1XFckm+a
k55GwbaP300imDcAb02b1RfVxVzoYBE4tpz2AC4UqNiuSs8t3gDpv9EPnFVD7tvcoQhmS08YcrsV
Z1g8H3M7BFLBMyE2+a9F5W178gUMQocM9VGn8Qbv2MkWVB14aN8zHUYMK1GiLcld0MAJIJJkb0hZ
N8n8Dntv0agRirBvs/qpfBFWBphCKCNsd+MkPYy6WISufipTOrGxc0bpeu9G5zx3rbF5LOdu01gF
G8QS67kJx97rfX7TnkXFkhiXSosO2B43ddxd5zt8xLWhenkOYB/Pfy/N8YgRLqJdVHfRKaed3A82
sF7kEyFkx4gUAJR747JNxW5efefOWsF+UbT9s6HWj03s2L26o3o3ivjTRHPG6PRP2mFedeHdnnQ/
PpmMDmDS3EUUn4y8Y7MZ3gV+jlqTrNB0X7MetZAfo3YJjlLKt7nTluX8A67eXJdv3MKPccrtg+qy
DD/FlU1wBI+Vjjf0nG9xEK4LcjGNZHrvQ251VBN9niGyiA+hRx/RqzeI5pdQKSI32My9trZNaS/i
mCQUg5ZoWZKjN5/wDD3mMjLiNjwoPk9WL0FXQMApmHfjaemcPfQt9BCXZkbIHNdULlp2kPLcN7Ad
gnddo68/n3Bz9zXmploO7B0wpR68IWMEQXuhcfpbOjHhCSfupBWLPx7cvqLrzHI89wmn0v/+96uW
Yf3JcuPOu00AZrq0WUT0n6r8dAQOYgpgn40zvucNH+SkIAN8ps9Fw6MTxKawGXW77Ik2JjMaEmG4
kObe83xiNThpwZqyB2g9WsSFSq9pIh/L9uMBHPMbYKr3nmAvNBnvsQuTUQ5nbt6fsFyukF4BrMHj
8EQ/CNvcS4J0d6EXEREaSDVEzz0nrzWx1tN24Q3duLMqgqSsrrtkDpv0wER0L0tKZnc65UX0Zsxd
JHviMhnsrN4YZnUvay9cBUy4F0AtXuuCXmhLOjZzMuju55xexdIOwXcCOlIx/Gq63HE73ryKLWL/
oddWucQe8jGvL+FkIf2FklnquKDtsy3a49pkcZrXnE8ogM96VTPpDu+6SxXSq5ulYx2Kxa4F7U0Y
U08u1nwPJ+OadRj+vI1RVVHqzffdLj2hadrM11/jeJ8MC2Q+e9lYv8yPNpdJgTlvjaND8qzVhCMw
E5jPCiAx5/lBPPr9Ne3luTOgMU7A/nOYdxoCyASI8J0sxndwSeuOvn02wrj1jM2uLqmCiu6qP0WV
g51iVFvMgyxLhOtUzUfadq8WkqP5gm6d30v//5u7/8Pc3bLJHPzDlfonQ9+X7037X7eImPqfHH3/
/s3fB+/OvyiJLYPRNqm5BunF/z14d0khlpZAC+6J32fyvzv69H/Zlm7ojstM3nLRz/5w9Dn/ovtk
67pje7owPdv734zf6U78aXmxZncgG0r8fMKzfm4sBqNQac5CvFca3BXXLL5nPc1zU0XPjdPWR2VZ
KZSXgvyFrru3kCyQ+D0lyujOPWAYYe9VBzgmD7YRt41ljk+Zu1mmcYMMNqXt3KGmP3eDnq8LJNSL
JmBnlVSlT6hsiIQl8E+RTQsZleKoH0yLKJ+aZO5lZ9bJ2lfAyu/sEkto+4BvOhKAu1KtnKDcKZ0E
vLpIKhxPHoWGtZqqal+7ZJALoWWrfqQgNXN1J9U+exKu2iBuDZYG95A+SKcnhXJycljigrB6znr8
goaHN48clZDUMZWaxt4LGyLq/PykFUa1EqwBawPcRJhFqDI7/DOiP6XwpS6DTcZjNtpiXTV4dZqW
7YMxJjiT29JbD5ZHNpIRZphlGJiDGdTXpCKiyDSHT0lHwJUkUaQnrmXMIQiY3b0eSYsRpG8/x55O
ZKo5B/oQ9tUNZA+P5alWRGI4kaOt4GaAvNUGGPFpW5EtgiW4wmijgIBswrCMVybpe+E0Mi/qIeoA
kGiKtNgPsoX5LZsTuvAFIOHSfC3bXj3pofZqmLiNW/AqoXqRgjABZW8qG7t0PbLWYzSMvkzgtLF0
rytdg8njPdsFdmYYBrpT3gVre1+S2ZtY9aZNxnqlte5+/qkFq5CajMCEvPmK4qJYSojRwDQoxnVD
nNuIkBfdbptNmRZHaxgeMGZoK6GxS1r7oAIQKiNSrKCQ6dHV+5PZ629RgQFxGk0XNg2wwNCyF3mF
AzIyNVJnC3aiXiKMbdyTX2m53BJ9w263MWVM0QMvyBrCdnEoFcinMmz8tCWPXZRWbxNBim1+bB2n
5oQLilXlEghWwq1ZMsQjt8zEaZExn3SH9zYLXnUzKzeGqLuVYj9j1mB4oGVcS8N8Snz5YqbeM1KP
YFmpryJIiVsz4reqDOvnGhskXk+105hLcfPGdcP8Y91lSHG1xttENZHgA/LNp0b2hMPMDKfc2CZw
iPgkq0PTl9NCKFDXI4rcCoMHhlgqty7w6Xx1X0zsIvvAhxXYMUhmJeAyGyABIrjBP+8/gfZ76U1Z
rZyqfg4tdfIbnKtNr9BLWnJRYJJIMwfybxR+ShoicmH8z3ZKg02Cc25FVp0cunZ926rP4Sumy2tU
X93M1LYFns6FXk6/xgBT0KiZv0q3OvsEnns5TCZDNBl80DrFzFJ2FN61WhduG74pefFTu90R/KEx
pmogO/gObs8ll81bHF8rSX+4UyUEfxO1PDWcU8cV0RchnKYvuUF4pdY725CCubIHYBu1uXGMirxF
d9xMiQG4f+gv4ximq66Q+bJ3TXovnQYdp6ML4FXbh6cI0Z6n+y9N/+xDW1lTpvAI6dmBEs0CYBO7
WZpoLYVTLfsJPXVQkKjjyQ73aqTv9ObujZNcGs19GEBVOLqzGgP9joyEAxTAlKM1tXF8wpVx+hPa
2QQ7zc1h9AX1e2cShZFlQmzTetpXdK+eUtWT1mH516Hy/M9hRmxP+olBZ4FvLL+PHTbfwgqDA2Dq
uacZfkdCyvxMWc+RIpk6tZxnK/D7wxCqm4NA6BCKm29jsLWBEPXK3UdJ6L70bM6TkkyYoZ8y0peg
WHtBUa7TMJRrVbZPmSu/2/FHpNmUwrOThXntSibmd8ZEWD9JTBxt4qA0qb862FhxTbyjOlQorQp8
YrTbFj2YccskkMVzvoETJJpmdCnrLBas1lpascturmRlqoppOxTo9LtUBC82flig3K02ZssyKjm6
dZRtfUnGd1uzmdY8bYEQ6SlxFO5T6zgQw0sUfARrV3zGsj77hco5lnBPsCkilTnuoUjNtYW9/BCA
T88iQ9/Q9+IzdrpTlQWfK33XuNWz6tV2KEsX9RYmuJ67pF/75gsQFmYVjMMoeNWhkRA7DblmF7RC
CgGT1BzWgUJtIpOhXFdJpi9schrdMf9UpwwcU5iyJHN4X23PwQv8we7kLWZLs3TS6qVhoLQ3dsNE
/qObjM+pfsaZbrPCsby0ZbcKBebQuiUrJtJr/BRg9qCQZEsfz90qSgN0B75OP9lbx9Li3Ilu3Asq
KEBktxJAbJz70Nr3Nbc1lVUXElrcS2GQe8ZI3BZO/gaHizSckM3A5ET7rs3LVVq3xVNkl6dmB3NO
exZtsIhDuz+T2ModEgg+IsNPUQO9sEDxjspD50uqsj3Ctl1YNgz1nTVt+U+TU32WwnuFPze7F77A
F4fc46ovdG4YFgzVRpXduC9obsxW+G0WaNNKWR7ouHKCOrlnXWXArc28serZZVT/krjHUpGgVzn1
2VMjQmtiXUjt5N/Vk7cZe+9lsrTxxe/Yz4lx+rWboTLRbFfjUvta1uragZrbNwHnP4ILYoE4Mak5
1C7yIVZNo4VXEQ5SBxY3K56lkquigBDQMRVcFYoWmyi/F1J0m2oovlfdSMRhNUM8o4yWhMCkJlGj
FIrWYDLmh74Jf8kG67Xu3GTTC3ENKECiNMZGzRRmHRJx53WFu9SxzPhji+OYoHOL2xG2sBFiekL8
HCZ8p3+LTARO0+Cusgo4CQFvciC1Vq/dNcqA4Gvl0EWIDA2Pd48ds5jCz33hQwrLSMHw6WROIFCB
bnpeM3yx66Rcm1XGbsT5IrsBxcGwtA+FIh8DOlu4rtqcSHav7TYTWp9dYRiEjEZ3ienxrdaD9yI0
csYwBJiY1tGuVMMFxCema+icLdP73Of0hyLXfjJtYW68QGGEdTxuY9K8ZZAaYPWn97hFOYdDaeFU
2FZkVdhAP/trNra3tOsnXKchkUZInR3AvCNU7Cd0Yiknav+58sDB4izJlo3SklMRI7V0nKk8FXBt
Fx00ivKb7leI7nMmVagcCbEaYqTd7R5z5EtklPKYlPJeIllZG/X0EpFPFkkY1FPwBraBFbH6atfa
axK3KCtDn7ZbYBYLf9Ca3eiQYi/IQgnTieQjuraVFcsX3zU+siwk0MTu8SliQq4pn5a1cuJ92ZBL
78YDiU9fMI94RI7HNPZx7lGtpE8umi2JUHsbKfKcsoZkzxbs99oNJODBpB/pBWJhresT+cTpZnK+
xQl75kGl5ZaGTpqY3wASIpw1S0UbXf/WBHCizcJGrRU9p9xFj0aGVzWbaG5oz7nOEp0rIu20Mb/6
VfUMQgdUVBdf4+lcFeGLP1OxWzuipEwFSZYe7B5jAgRaFtkrqV2LooHfBwRvpQNEHjF/Q3LUr8XQ
54wRkL6HlOgeURH6THKU5ry4x6KCxsquoWOiPg+YivrFseSTm8EMSxCcF/3Q7VLN5vbiQ04WWgMF
TZK8PAy9tmNFwkLaTPUvmai+UPJS2zUEplh9gYW/bC7MJ1ENG4TuiiLcl1C2XpO2hb7Vxx2dKBjB
jaW5XN183g4d4ZLfgco+bEXffR4YrVGWM6GI3MHfTG3GxE6Lke7DnUwGK9i306BWfmx2h1T7YI2B
CVB1GdCovcOUB4nfrSboAFs3Raowz2iwSLjkPaObJ8LXoDUy9lYPFNsZFg32Mpo1cLEMj9pMm9xN
M5Lx0GogEWOfTFTqpOprVQ5EtFllt5t8EmYsjTaaTT7zskebKCJnOzn5aXRinHltpt78Mn7vkQ36
cTI8N2H/vbNgEscCqFeVyQvaLfEkSWyrI0LFMvIULcSs+2D+Eedf4Ytmb6voW2P1R93lHE24AFZh
an4L0ycNv+1p1KArMrD9Msrxu1klV+xC4HS1BCfuYD41J6HRcargRhoAy6D7Ek8bA2doNJfE2fBb
kHSMlePqK9OfvWsDl5kudRwdmq68s4t6sfvxpjSUAFpOnK15zNIKgZlqtwFZ24to8hg14B/0AYqR
cRXqsVhNQdovp6tdelc5BHcXd/bg1esatWVq6qAngjsZ3nuvNpZSGJuA7Y0j1MlMQNL7BmPnHotG
6h701NlHGb5Mk565FOHKBoFmw8P1jM/DBFKA3Vs/lL+UxB0btvdZOEO0QJk5eK+gWN+pPn9xYCgu
BLRtrfzFNE4IOVfoRxcxtxZXT9kb5Beayzcsr5cpMI9Q0W+RBj5Nmz1jzUV4pMK0qXPF4L9Kwwmm
FVlLizAmeBcQiduy3wxINeKh4jR7KREy91hvyRQhcNA3yQbXhmdph0+QNC8IQN/yutjFJIvIngxg
nxVa85l/F0c9D86FbBAQI3UCU+tBd0MZ6trVZgjMl0I3btjed6mAphUk8htDH79AOKDNwXtV8uoJ
6xSX9fPoaBcTnCaevK6E/QxhNcAOSGT5qqwFLdIyenqrgdVvYCC9AiTddQDvdGPvF6bN4i2eh1p8
rYryVW/ME4bTM2IDU9Nm6/86GJKv0pPUe5X81mXeE/UvqZDhQESO6N7BYyF8S7YY5kCApJB5B24F
FAKoBCtKOzvOzw7U2qwJkZMOL6kP0dxHwKSbzkW6uC3LHoWAuSSCIXscmhyrsPSyTVbvPFwtRcZ2
1Kw+kfqSMDlI0MU73sIkn7nUssNQmIfWY7ZPS9KV5hd36sDGs7Yr7kjzZ64plwYn1KMgfPVLFMYl
+mYyWYiz9XsoCIV0VvBwL52pbkFfAlTq154fY+sHJyHkZ8qKG92LlDKK3TPch0ti9xuihPKF6IX8
dC3tsMZUYHSkORM1TIrMJQHGv7cU9RQdlxOzTDqJstnqxdQAp/z/7J3XbtxaloZfZdD3FJgDMD0X
RVZUKUfrhpAsmTlnPv18m/I58lGf6TC+aGMwBkwwlKqKrJ3WWn9g0ChDVgAzcVSRqRAMJC9Fpjbo
HdjATUmgLCHlYPdb5n7kdLUW5R/5YuzIADBx4S9QUjcZpJuoUDdSGNU7ydcvoYTWHhFguSrSdlwn
k3+aB6OAizDuOtkajM5bYfIF/Kl3QbZs5tFKL5rKeoDGgEwtUURI/Wg1dtTk5xg74Vmaz1MErBPJ
BxFREr7K4XPNsg4tQUTeC5Cmin3UoC+SuWIZF2jnRohjjnVu2sDNWRbEoUowH56xdnyxeu1FGvZN
zTIuHpgtELKLXVrP+TRppJoJ0XC7i3B3LV7KqEdFSS8Rr3RwcVayYRM6zWUZVKHbSsWDiQrUaGGR
6zfySw0P4laOLiobiTzHz5HFao1bPbDPmPouew0Ggilj8T5Jt2YvXXTacK82pGCKhmyVXDobKVIv
LCNlXizmJ0VotmhaqG9ae6K3dTva5Uat5cotM/xdB0ptkWzb5xFI48RXUboqw3U9R+FBSlIsi3C8
RQyOdBPtzlCabhuW6pNWFCyiy6963/ruWJuYIqbGXpMBl6saIMukeC5QjkNv0ktn64hFT3EuB1F7
m0fJXhANw7BuT1Mynp4hhwf8vOUByfCoNzF4b9C5NpPAQ+T+NFd8ZzsGOnG7MrxmcYMviCXhkTvj
glIybCB3Zq+zZDhqQ6+sRwQiVIOQoxhv4hBDVCfz3SxvnxQbl3IS5WTlFvnPaW/AF0Evpz2dQhJs
bec/BtTpK1w93CGRN7mDgjzKf8pOqYfzIlIi4lGSk9FclEQU33C4KF3ACkSSRv9otgnxwoA4v4TV
ao2ZZVTEjOIOUcmAHd0pMFxzo5bSVZeqOS6g+BaEKoFfZlhbSubJTsVMYYX+5o451UKsAvGTvm+I
ElicOTGT7WC16T4xQPyM5qFGC2VVZdZa132JPArpjUyZ+uuxey20Aesu8CLM3APZKgQ/QBOgYSsP
1D2adaGC1S2z8diWJCqRT4K4VF8ilLpVSMWuhrEf1xUa6ArCDj6pwNiMX2eg6MhHqbrLSvSr5Rtv
maXkmyEFcNzZVnzal/JN7TQ7WSqRLu+Cy1YOIJtK5wgP0arhC7nCwLUkymEtSH1YwT8MA9z4skz1
r1HjxJ4d98eoCM5mxd8kai26KPIwtYV0SlEWEn6VWACot/6cr+fe4o3hqY6TYE+Rvszj9iottNsO
v80VadunXKIQnVnyAWlkjWgMSTaU3c8QGdV8qUThG39iM2LdJsOnNzIgvta29tv7ognIx6LiVjpo
EelgAHVVa9w8IzOawxru8JMdaucV7aI7JJoIdeMgAYzWz1sSqkLRdudbxB0SuJyVVY/5IWhRQQ1w
6kYdDCQn3gjt2KHjhBjkrO4r/5ji59HW1VdKYCpSeMkgQqYrJ53UgyU2QVOqBwxVkUVVmkttbJVd
FIN4S2LWFoVpHYaw+b5XBzXaXIDbGTckCYEBcugRsY6HWJV5WDZZiNfVpKug3aeKBrichJc5uapG
V8eVbzh0AQwohMObfSw4ykGnnJOQgWosKM+loB+TmoF/IojTutggoPebcMO0UJa1ABtHsjDCu1bZ
6ZMAvEcdmhhzvxsEAVpb5CkEKXrZQ9oBcM20Rz+M4d4M911xlSkVjOoGbrW/sKyXTw8F9bqEg23m
BWxscvIoKQs+8/Jllr1P0hHLOVahUHYgfDeC+t0LEjjCOohGCWK4GpL3IQ2tHnJEwt43SGjhu+KY
D5pQRBmFsgB0Pxjny65lRxb+2UJ5wBZSAVHL/JOrxrFamOuNbpz2RRRjvMANtoDEDmHZA0mNUGVR
BIx/2XT0Gnxd5eePUyDnIJbn5bZSO1JqHxfKSfv+V8u5eEIFaILJASrntwtDQQFDw7toBVJ9Twaw
2RJKFoePjYNSV7pajiOK1FWt4ujo0AtsrERXmdpJW6uTDgjBwUcMVDwPs+rGSv3srAhYD/donIwD
Cewq84FhCEV2PQIZ289rpVMUT+4zzauxDk67zPbCBNsYTMqzDhhBTrASOxIa8FmCfXMQ4ZDLxD9M
nXyd+vU52ATkVJhLKdECUWGdEx2tOMBFdSbJa6oJOkO9+TarUrtDF2hPTGAcIZttAftkyARDGBlv
1ABFwIzVLVlIjO91PBfohnigkFVECOFuihsKpRP0RBrlaaxrXyn19/yiZCCSKb5V/LSEnYABlGKF
a8bowxSMYhIIwGrC/gdn0F3qqYPQ2wytoJjQ7MhzVBxA9RcgzHctqSG3tDCvBmrtMswV7tx3KmkY
eXSzRN7l8tQdCr//UknZnTw26honDiEp0Q3ZFXGihjFrae1TBLnMASV3BkncOJqtFHdsEKSC3PpC
7JtelpISbdBldijauNhYDV6dl6+VWlw08nmgqzsBd641lAYs8p6ZcZ/gyYXNl/YG5eGmJqhOq/I0
Tad0r00FqU/dh8gYn2maepdUzrQSxhaJvYcygGpUGBmroB9vm8k6xMktWh/kW7Thwu90HJPK/eDE
53I0eWVV3JOMJ97Pp5FQMr+bwPVpMzC2vuufwsy5FB9b2gqlkqxZWWYpY4Abv1LWx1KzF9KDE0p2
WNb7AIskObsxdOsBJ5aBy7BiQ/kRQS6sxub6dai1x5Y7NGISI22HU1OnNl/CiRx2od7ULVJYeMGS
qLRWOhhccXcussE2WmzmvEU09Nnqg0sHlTWjMPiWYXnAoYfHdI7tLJEblqaycVv6AhpA90jLNN/6
pXxXoQDdq/Brw6h7bYaW5RVxLhlw5kp1X8q6dNq0t2o8+msDEgjjmb1XqwhcCQD0kEKNWWX1aoiy
t0TXMeDA4dDLEeKJgHiincJsaYyrya/nlaZMt6XqfDUDyKpNSQ5K6SCtJCj/XGCLAcB6qFj3YQvR
SmFNxmFrdKTpbQlxOi2x+10VRuZlThazMLASk6llpAVolqzGzyufBUWYyp54dBSKtGeU0Na9Jj2d
ZwVRqupThLA64xF3IS9ozRuli7dUKXVYwdCdeuhOvkrO21cEB6o6q2FRrMTvURdRvqnDGqGXojlT
JvsBUbtnxkrNQ9XmC/AIhDp97rmqe4EO/4oERImE6TqA+bVtB7zQdL++NfWEBMJksrDBTDYvy80w
oJJDviaBL2Ic0bPpdybUs0Paxi9TblMLaa4is/lmJSRCZ5A4U4Y4a2DgExM5eNEnFCJkfkVPw9c5
D7WnubT5eRzbrXTnODvVtd9pr0PW13ARyLkWQDnLFmUEnR1xKYoAp2Ip/6piA41y3r0p7Bb8qKc7
Fve1pVw4Uz9ATO5RO9WlbVqB2RcGzNTu3SBFiVAf6njvICzeJISUwmuDirowZyb568BT8Wbg7xYE
HC1GQiNqepbOUeRVX+RurjwDihjthJ/ErvH6KR5kCa5jlKUeaYQ4nB+avtqr+nDRKsEmak0+GcSy
m0To+w2GsuvN8DYOjQqv0VosUyne2djrwcxlbSxVDJyxWLsTbTm4ezQmiREVVKC9I5v9KIVasPFt
JvPTxFKO+KQ9VSzBGmRimEsTzy/taywBX2zkgSSaTa51b2oxX5XVpaUW60knDTj6tEVxAbUrCsGV
/ygafA2NsYuctYSOrKZLh7EpSE50+lWSoLs6xc8IluwQDN3w1ZD+NMnFwQS4nHwyMSwWVM+Yxruw
KGskVaVrRLOOZf8iBQga2n27nw0ZOchYd8060Fa6QvHQsNFUR7QQAD7IHhsRP8sBqiPtEnM6J091
ZVrmpZa2V8KBOc9Nr0i1i+VzpxbvJDlJQqK9dFNbxXXYyLhlgUpQZpbcugzdPjItf8UCCSkrbHk6
Pb2zQniBWYq+qppPb5LTbgsb7cuRnApSSiTZDLVCWPC6wSwaIqWFnGudnzm5f21CW9Cmod5m+jN2
FuXKNIyvKIhcQuk7NHV1F1fxtqnDU1RezzWnP0Qho+LoXKJbQLKfRFHQhoxguvbcpNNBmqyn1ra/
2emLXAgZrtxE7NMBixmjvmUpmBRTda/lHYMrQM2aDOsog9mvn0jjEizagBztFquo5ouUV89xkF0D
prhA1snF/2feId6Yen1mzWvWIMdQhobu6LeGjDVQwTPD8gIlYrx84QKigGk9TQFoBuwdViVQipIy
zEoifcqafE31Fek7c0058FnuSBl3aQlebTxgtATN86scsMZRE7cdmi2ekUcm2m0KMFFmMlBCSjb6
tC8L0sTKTF7SLhWEFRSq7bVEGD9REysRfEW/nxRzAc8cRz/wloAPZVG98k8LH/Qh6ITOmlKiRGop
6OSDRvsSd/1Dk2CFpUbRhQbJeNXipo1v0qttk0FK9O7RTgG3ts1LNelPWZXfg9Wq3C66q8z+i24l
yarPxyvWGvmG+NFiAsDiD3zcc9hqG4fqBCRsCg15/WLwe0LOw/uRgv5YoHmYKsnOnm6CWGrxFZCP
5eipcoWVYDlqF6kPb5+ZBgunqp9dg65UaF5k8YuWwm0qH5DjLZB0pE5ZPpLQ9wAmyRS8WuqSSgIx
GESAz0RBWUzbmG11BuYSRxQBRDWiGIrvQP1WDb40krmRJ9wOWlY+us1MCYTklMzrpSHBBLbCfTzq
z0OPUGY83dqT8kzSLHWVod9KDpgGLcu/iv7tF0HlNi3aliOu1zijze6om7e6bO37sGf0ManCDZjA
GQhPo7VrZkjnIy4XpN0usFrjAmsDAlBV+oqKqOka0n3OqCk36ESYuC+vjFp/ABqw08E0r2VTwYaY
lPGy3LfaV9UkP9UGEmIdEly7MbzIe5+FSsWQiQAREjVfJZ1v0UjKSwMneZYGb3ZgK8b52gTI46q1
4QDrUPYJf7eTDpUS3SVq3m2CIjEIrC5lfItPOyolWibKZjMVmYICaeHfOpH5iKsEs5M/nk2Jf9/K
/anZ2MlaqZpTJKIbPqV8Q8aWIUOdr/J43uLthh1olpwWhENkFSiFtDB5LS0G1WQ9a42wT7BQ4hhj
hURSvDaTcZdnylqnwu8qcNvdkDTIiuoBgHHJeKjmaNhXTUaWTqE+aUUPlTpfdCwitz5o9JWjJlcs
gcAoTNYjwJtdPeOlyHKrdhHQ5I40atzdtFbkvFqn3flEcrXvqpEhw3yCYpuuYcrGHj+uvsklWE9V
UK0Vv/BXQ7wxUdAuwuZRnWNlPYza7EkAkxoHNjemB1tFQ8qA6snBCZAUonrjWlRcKQadlg1RRdEY
54oPPkOzxzuaArD16lI1hmEP7OdKsuI7REaQgpGYaqOciazycUUdh8IDHobPyZgqrJq5c4aoPdZP
K38i79M0WLyX9BXUaxMWeRaCSJPpdJshzqsdzGhwu/DOCQjlSqM8P1AuVVp9IE9gXjoTwJDCiDC9
1IjfAOchBJNcG6X2UgZJfJQNxEXOa4Lsq06ZT8cw0PaUzFoZjd2gBcc6MmFlMQBbI7DnPSrQw6qU
jdVcxmClyOaVXcY6MpRXtTPetaSFBjW/bovhWPUqXkByfd82BXYmxqNTfjVbq/Hgb8LZU6PrLJqv
c400XU3NEnnX4dpPruwiOJ3JiVgSabGC7L3ZYXmeztK3GrbSfopQfS1nvDEKFSFYo/umOpnppf4E
yU6+06WnNDHfZH12h1yFL5qDnMEF7zgr6IM7gWqwfNcwDszP1Tm91w2adY5ADhZ0a2QzvcxO841k
huamK4MdMpbnvTLKHj6tJAdbCCGhEq3JR9srNamQuNaQHO6m3As15hB+NdY28b7pkLwPSaJOkN7n
wtlC6oSonVtbe7wnPUOOEJWpjd32L7ge4hlQ+jeIyD5CJrwnHXHXofe7AgtTb6XMPB9zhCib6VWp
ycjCo/P8mqpNgNCii0FJxTCB5LncbRMbiRtlCAyPOZRmmjaXUKtDDA/r3LOSftNimVoh/OsGdvw8
p0RtXfaIOjGNv3sCTY2ee01dvvQrFlTDGQXxs2mkcoCBuXlFbdbS8jcTnxXc9ah6dN0YewPhZzAD
4J6tCzuywZzNvYLoOPLy5qxeGIHOQotUp6FtwibaIg+SrMpReUGaAAkfBB+zIN4x9wXbQrnrkHDD
wZPFXpJm+UaTQrzts8vYQEE21/orJ1dveusVggYC9nboslp/Kdvu0Yxdv6yzs9RAULDl/wxkCReu
NN36/nzU5I4wV22Ac6v6gXL3DtP1devM5NIbeUfUJ5H3Ww8EYvW4RsXxLoq6VZhhiFMiY+Y5MnKO
bYgKfv6tylFTcboAt9DIfEHmoFzhXo/dVqRch7rc7scBzbhmMh+7F7tQw11SUU0ixdjBQFwZU0q6
pyXkystN6BPSJsOdbWClhBLe1kYapp1zlP+qu8hvqi1+vDcmIpqHiP7Lgi+NAfCX8ELGEB4CBnfo
nKLeDHEuD6F4ae0Ax7W6mQNfpbNeGDWZdcWPnk1bjfa92l80kkF1fux6Lx2zGM32EcsF3dg6eW9d
SwZgdFM+xpI2wEyh5TYFRstFLSRxdDdSsIBTJ39dTAMiFtJOLfvuKgn4Zmrcg9DrqeEG5RrU+euC
Pv5/oPY/BGqji7A8qncm/98CtVH2QJz8R200DZMV/uY7RFuR9RMmQoGBljlvaXBNv2ujKYrCJWQX
oNfDsBbE+98Q2saJrGg6amqOCWfQUT8Q2rp8AseMliqjayZbNkSz//rPP8gMNJ+O/yPvsksC67b5
618+cVRlWzaAvmpQSOGpgs8WHPAfiLDKrJJEdSrwc9VjyDwvUCUSsv8rQ7+Us9UPT+ZPNA40oWHw
g9bD33zaJ42DKtDkchz4NMxnv2GHZ94XYFPQ0r7CjQ8QhPFQJKfBmbYtbiOK2o/lOnoD+L1HGY3I
g8gHf5bhXjniiLYH1IotvOCer9tiXfwDWp1iyp8IfbKt2Da/m6ppaH/z431i3E9KowBh0ZUzq5GZ
Yau5If3KBsgj6VddQuWwD0ILELYKpiG/tRrUWaVswkCtq4z60CpDfVj2YkBEq4CysxeCoPcqnRSZ
2kUJEkNseihQG1+XwV0gCy4JgXBNoICzmCLUci73mW4VkNleFTuOl0RN5AKfESKxGTGGVH2XxHyX
uszxMFjrCmgFTWi4RouEdCSUwpfjXihIL4el3JMAwswpAWN0MI1oxjO3jNxFMfRjg0VBfQDuYW6C
uThPhBz5ssEETdmWBiP576dqJaKwN1sKNDHMub1FJlIWUpadhQI7dgdlQonDQtVDfKRhDeour3BR
EZKVutQj3Wwu2+UEPnOIXOqYx4SpMrmDXfuMcP2mEDLa1KNLmFqkz5c96P4oI4lNUx+LVlH3RkMU
nGlhQ1Y7tDgvNpXYKKNUeoOMrLsjFNJ9mbKBleukuj6OC3K563T0H6q02rUVYqks2NoD2bH2QNbg
TI5af7OcamcJQwxb1cy1b0dfbLlqqOsk32xEotemOFpOLZuPQ6WKH42BaVISSfnldg3xEOI2wJF4
ufPlV6FMcrSaLAItxP0ud7ns+b0mkk/iJOQg/B3n+ObjDtVEwg5sObbaQQA40eIuQwlNsKpB4nMs
aaQfN7vsKTDGd3QHomtkhFifNYdlL8LYdYtp/N4eIRQ6lnG/XMMpJdg3JcZ8Kg5HptRIULao4oR5
ykc7ahts7K64fz+k0pgfpq0qWoJh2Kjdir2ldagkQ3YDDjTL+eUUvziFG4c2HzgJj6haNG79tJth
SOOEajf4kYyBZAGGqAwUddrEk8KKrJwGg+EwDBa7gaAFRzPlLpxmxkOk1ONh0KlUor+wQ/ACNWXR
bHvxnd/35u4qM/x280N7/UHstCkK0FJ+fbZ8mw/Z3eVwEeT9kFj1RZU6Qnpo1080Gt9mqMjgnR2W
w2Uzigsfh59eAvgNpmkzoUFR8HstouNBhpoAyfPa2poOBVmHprtcXcTJPx3mPtExmEuAZHEPYjgl
ZNKo2hHwiTc0SZCuy7R7/Hj7Za8lE4tlUP/+qjps6HX4FLu1zvMaGp7XJDbL3nKO3ALDd15HZBL7
EMiweOGsdMHKqBwknZbLP7yyld+kXsr2sRizUD/PD8veqIPseVx2J0BXJCzF9WVT2cYz2C+4gYHE
0vbjwvLX1cfJj3dbXiOhO4vInx17y5NPfn/8kHBBGEnqdRdWhLjMszOJIuRsA0MMURRind0ALHBY
vjvK5t/vd7lpVesT0DUyrBRx47oJjFLoTwk4g3gyaqja66jGk2YaRSZAO/qTtTbEm7y/dnnVclzA
TXx/ksvhcmE59/52P/xNLnXZdhrSU3gGRLWYkI+ocNMWxNt+epuPc+qg2TN5iPYVkCXUFAejIlGP
tQeIlkpqPS9HsTgli/YK9suk3sLhoKApvex9bD6fy4QaP/yzaCvxNDJJoni4vCafw2+TuPk//dvl
zz6uFMvffRwve58/6o9fKej0EKGFrTapvVvL6reC0QyyLBMuIkNrayxTrGXkR92PDMDpzHrLZvFC
qAibrVRSx5IiDZFAFbRIXxYSvs8R9Qa5nXAWgmHDQMHGNuRrLSb4fq9HL0VpsUH15Uf3hOVqHlWI
5JXlejFekMsCploTo4goprl8aCF8t4ParbSgq71ONO5lo4oJ+uPwh3Ni1quBlzFepaLZW76MmBoP
GX95PF6mSiW7PgO0q7KN6uh7O+2KTVK3TzyOfi8phBBYbKJ/CuwzZ6YlW8eY3t/oF3qSoO0gvsJi
zmAtPajS0bAcExx5bOxb15HB40EsZD0ZlbXLRUEYTf1gtTiK9FkD+HfZXSruywZNZgNMVTB79lRs
xmHyd2X/dXk2hiblBYF3SaynnqfiiSxPyRTzXWI1kNDmeBs0jbHOBuNbF2uVYEitCHufqyYMNoNF
ij9ppp2Tex25qoMe3IUxnbcRK6xRLE8cq8OatS/966hAnG45J5oDwgjpDpthvnAjzc5+UI+DwhQC
FKzx0AW/MhXnvmWtO00BId5wWtRQrfsmA40JZ7ESiAAFdPn7Zta7CwfRk13fTjvK5/Z5acPNV+db
qt79hsL7oR+gJykscAoFXhflJawEc+sq1lGcVFsUWrEKyg7LRgy2Bycbvx++X4gArCVoqrqLg8qy
eW8By25kJiyCk6HHFh7emWpJSOFZqiuDT/YgouARNiAsoyZAOkG/9fYQXLSjoawMYEuUz1m3mp11
Yc7IBpA/IhGsZMq3ZpSzNdQPpmWxUZZZWgiML4cE/cp2Nu0t8nqvpA0u8xSKXGKTg1/2qjgbyapD
/QrJHx8y7gD3AMoChx+OEcxAhP79dALv8f2azdDRG3W6/Ti1/OH7e2Rdz5KsAToHArUw3EbMLZXY
pKmtIX4idjs97nC2QSQZmggrIhnDXv5IXCqFZcLyomVvFOPzsvdxYXnd+5/MY/SaCrOa5ZxVVc7W
rvGpLUEl2mIjz+jCrpZjGrtC7SDP0AHwESsXly08lChV1Md+Uoz9cmq5GAaIPC57hZTgNlDx9dKu
BoNty+t68LEe6YzL0Tf1DS2FKV0N92ntD9vBDBJUQZdzbf0W2AE6FSVa/sspI1MkT9YcinPiFR8X
Pg6Hi5IVro7Y2brH7Q2VRsmjASAQa20Vuz9PtwEVG+1UcdYUvYaH/A2y5hlg84LZcdt45m16Tthx
La19h1QYpZtrqmsolrbxmh3VP61MlufeVF83w7GOAPFROPHiAJ+N+0597qGqhgnqJ+tEXYfJvR5f
KPEWDmQmnSI7asXbVqXPbC3l1O6RlvHp38c8Pq/GYweWE0C5A8L4tMV9xHFN4yrAoho6bbRPsr3w
5UIC0ue+NuYhP+IiODNju+3XGdT5GrU2qHrtFrdaS3oSmAPu/6a19tTTsBa7QIAkSx5UpHHjVeCF
d2awql6oV+t4Raq3XbgOM6qBLkhNChIqMMyNKXRFtpa8MbN9BzU+wpdlVekXdraK7+r4EmxmeiZv
ytXROJTP9io+xzSKLurijXbAW8WNn6Zj48Xfpg3VNkAV68KTKImsKB+PT8AYXYAAr8pVvh72yaPs
lfeVh5LwDvJKeKHt+h31+FV0aa1NEJ6XBJ31CoiNl50pu/IlIrBszxWQDuWaukoabXyoRsPKxDjT
KztUEHaALQvq8d5Ls9Iu8r2xmbG6dPV1ciWdo9H9Gt6X34pjdRyJ/N16nT3CrDQJs+/a3EO39bZ5
1L23djef7rsnf8+3irbzFnLGFX3OOBSXB23cWVtcHhEckXHCwuuHgrWx0rZ5tjarxzbGAPV6oKZa
eXW9Maudj5sqGMMM1W2qLJZr3sxgtlpXftWLq5C07Rdc6KEymzCvJ4gDK1jOQ7ejPK8BpbVWMckB
9A0ouTTurKxLBYBr/VSfHq0rh9vK96ab35jjwQbivI72ChrJ/oM274pgO09rRkgYktYdTCP/GO6c
K7RvzoLN+ITjNDX8YxDD3PUSZxdEHoW06SZNPMxn23HX4tTk7+NmVZjXerHKn0Gi4kb7BcJzrF7l
ya4szoeN/LWU1uW8BskpM0MAYQdn9GK9IuDYDxTaqJPDTTj1WQoPrnaB0XxyX03uqXHbY9l6qmxK
r3gwXkPmQYq1oJSdo38dyJ71pc+RRHHTJ2iRkiYu6qe6vsPa49Ypj8iT4DK4Dq/SJ+VNbl0yE/KL
k7vpoX+WaZXVUSlcVj/bHCST6wT7lDUKtZ/RnUDYKoSMK/Uh37YILsE8vTdf+iuk7x+r/XgGwZBa
QJkf6f5Sv7cByN30Jlp4q+41cOs3wY9U1jmWoAWCepu02MAu5Rvy9ulA0O8qZ9pBu8qByYEhyHY4
rEVv8tnwLH1NL/V14RKk3aqPwWtyW0XI45MscMnFuv558lA9wB+4IjsAMWjdnRqUus+LHSTd+THd
6+f307VxI+20y/iNxK8VULZckYD/RrXTPIybYl21FBu39V277a/UnX4q7xP8de/V0OufiY6TfYMO
rb6WHuXCtTa+h2aU191GIL+LleISFcSoaqdepYgUNMgnGj2c5qdsX9crJMdiEzb9Sj4CS94GD7py
QLf9pvA9br1YI8bfr4CLbbFPXKkbe5dfOV+wd7wnze3Nu+Qp2xprCT1q+0KDfAG5w2XQ9AKgdu7g
mcBqV8WR7hZvSNLtAkpAD7TDI9RYZUXqC3ujFT1fhex5juShPW6M7Xj11d8FRyLPHaJ6dNSUKvdl
u5P3eHD1uL0gzsYIqLky3AKvuuGZ7ttTiLnIIBYu4rtTsAOrEJCilr2Ybn3pPFbwskfEBdxK26BK
pNHy1VV1bu0g+0EhwgaO9M42WCdutY2/DGdFfUfshb1gwDs6G+MB53OsaIV4yxF313119De4gN3r
fOct4gi7MXEvgAJbp1W5KXcac4oL18RyA9KRFDri9dt0kRydZ/0yuQvOgm34kkOuOR+FAe3H9Gfn
FQmfZYrUGDawO253JI8Osm7V21DzzxdvplZEOIs3E8gTSJbDoAGoMbt1pKKWGON+JbDWg7rSqPh5
GhmwAxUoEmhiLxABybI3GFDpdu+7CCng/5j2p4nexNtIvCZdopv/+a81ildu1agCdIjXa9GZbtIW
DYqv36CsWgRUodMdut83cS13qH+ngB/E3nKhaconcM1g2Srqvc6ALnQwz5swSdR9Q+bKHiTU22ed
kXLZRShjhgcGU9ky9UZfNyELzqHygbvbACjCEoPlVZaHVIgR0meQFce+xSULo+IpSaadWQtfow/F
6WWvDUVQsChQL8cQxIk+ECc0e3BsJYxkRAVFcVRsFtOmZe/jnOL0wzaru0tf7r1IofGbEz8w4QmR
bpUrpTfFirT1g4vAlGXhUsMaxMyVPSXnZtuJtfSyaRNI+ZOkbBZXoI9NIELBj0MVGasN6s0XS5Zt
FDnRZa8ubYbcj5O62aBkFtXhejFoMtXOpayJeJPIBLciJbjsUUlsDlGiyrssdGBqKTcId/gbG49k
pg80s6eSacJHHP0UWTVlo2uMx939iCjtfoiGjYQ4+PYjgYSvZOdOiSk6Y9Rl8J/a+ZDNZGK0tmZU
R5soDVVWnl0fIfHfae+H8hBhAM1Syen9W4u6GrjkcRCECOW2rO1qQw1gPFAHGA+OMmpbLbJ3wSx+
4Vo3HrKptNf94vcUi3ydnmgI3ILK8mzhE+WIX+5j83Gu7+Vpr/rHXLhfKr2wWNO7YvImvYJihVg3
UY9m+eauF4m4JUUnqiAQxGAgRSIJpzcimfKePP5IJqtq/2QYaHPLUgEMDhTtIZ/aU2LfkJG1epna
xKGPdMgoFI320Dc2+kpiI2foxcg4fza1qayXtOryAy+bj0OobRE3SWAosyZffl6k8UkqTxb+bArK
8G45DfZqmmzSO5VIOr9vRA4ZzSlOBtQgMwdUETgZ35VwwSUwFhnWWMVJ6f3YlpH3+r9VjPteVRS1
snXeoiNz1b3V0/Vb06Xt78UpcXWpSt0W/7sX/Vbl+vM3+o+35ZP/QXlPQZXzsw7T8qWWb/z33iN9
5sa617e//oWCHMUzDIuo7y3/eEOgsjCWlsuS7ZzwMSY0M+P9OoUmDJd+eEj/02P4+3f4/jz//mv+
3h28P6D961//Qo5T+6GS9/sD/RcegqaeWCakespo8vKPN/zDQzBPbF0GIS6rv+hD0Aztb6yw/tWm
oFknFFJhpjn6nz4Fyz5BbsNUsXl4v45W7L+lKXwtOnAkdMkgKvIfa9fMAP9cS/j0Dh/dQXNODFkz
LOQE/9gEHIeatq1BU/neT97b3K/UD1RZ/idv//mVqr+HcUodfW25z99HAzqCMFGwbet7QwcJ8IeO
oJ0wwWK5QzH8t47yb2kCn+7gYzRQFbS4/7lG8Ok9Pp6Cbp3Q2Q3F4T5/u8sfn4IiOzwm+gqSk/+m
LvDpu3/cP7Zz793yA/HxL48DOqZ3ji0jDfWnU4KjnoC5UBDr+d4IgF38ao1Acei/fKn//VPQeQqo
UzlgVP70KdjGiaVRq0Ex+f36+wf+SgOCImsgb37qKaj2CYoBNHWNTvVjH0CgUUchSFcFjkf8++XG
Q8007Z8dD2kEpubg5MjK4P3fp6fg0AhUHpDzqz4FFm/2zzYCJkXRyC3nt4fwuS2YJyp4I6QkwRmJ
f7/gqEg7/cmuoAFdswVwzfi0OnSESSj4cvW3pcGvd/tM6gDAfmokEKtDlcaum58jBINf3xLmAOZ7
F/n1bl937M8wyH91UtQxfMXOwLD0P18TOBoLRxmqhfz9+q83HZhok/5sI7AZ9XUWh/zeyz/e8MdZ
wbFPNJt1Mkvo97bw/th/oUlRVXQwpz/XFXTzBFSlAJ5+XwB9fgq6kCHWmH3fP+lXun0YmT89KVoE
AbA8bKwi/mxSZIw8YSzg7r+vjH65lIGqgMv7yUYgcgbIYFu/50U+T4rECAZC2TpuV8u/X25A4Cn8
dFfQ6PBY7tmY373fJY/1DwMCy0RQ4yJ/9N5Ufr2noNrIhP/kgKCIuRF3Aovsvfj3+Sk4J6wcREz9
y0ZMmqn89ORgnBiaAxGAsGj599/MXV1v2jAU/StoP6CiOC3wsEpTO63dBJu2tdUebxOvsQiJFIdS
/v2OY7vDhn6o1w8gXoBw4tzc3I9zr+2IPBiDSpxgwbgx/IOX0oHljVjyhhsngVDNkBvDQTgXGUWL
SJzGQ0xVmByudcTK+exgGbowEXATLiMYxi4S0aSdAoIEun/1j+ABeUqBQIGrC0IcTdHGBMLUWcdY
F4bIHMClYSqNFcLBWUcjBXaJIQNfdIoSAzar61+RXTDxAp47RFSOwj4kLRDDkaW33s8kiRNUD2D7
kTnZ648TKBNOglnGCtAHahcF1IAthWMEhWKSQdntVcYWYXokUGFBZuGoZ6t2b9KFNxz0VLlDn3hV
fDblNSX1vtLecwd4MnH3d1enMsUoU4EIDjQlPHtuy9Gaz2cBe9vX0rZ+9LW1/jzu7+4Cd08dnMtf
lf/yUsmW2rzc9D9s3DDntETd71NFd7Sk7eoJ7gvs0/+RfPwQjHMrRnoFWC8i3AyGlI3bYgHCOgSe
Gq3kAy+o1qQ9Ul9T7Fl0LvI5VdgYqo32wAFZiHiTjY2NSFoqGo9kRj0+NXMW+ch1LfNO5avOg/Xg
mOnpP++tSz+xSy9px4WsaE2t9EgGeTIRsAXcYfty1qD5O8BWCavlnQqUBcvjJ9BCdP61qgiAYc8M
zc4d/xfZYLm1ENlW9LjIl5C4Un6EvXoLpKb+i/ffzKuCykABjzMkQQlwq0phXbTwibS9DlxZXNWF
osiKWIacjdysw5tnSUcu7Ldd22R5PDYwAFb5YuNvV68XlifmQpv15/SOmLGHcALdmJGqA+sBpi2F
e5kR9o2iutgWB8gbwxtzxTEjrQnL/mjZdYFOj4YnWQqRqLxU9xR2QiCjSPCEzxR8gW66QLMdhcoW
i9LavLGkuZex0UHHzaVAb1ZtDG0ILzY0NpGObIjrOuAiz+VdS1H0hLKS4af40A8U+i2kXGbBBD7w
enBJS2zGoUK3DvxpgqdnLteDr7LVMrBUI3FsNutLMfiZfFR54MYAnsKjm5H/adqFH2av3QLts/6L
93veOVpMy8E5tQ08ZfhwWiKPLZj+BBeEmcUxvKkfcOG/lyqUuCXe2LCLChFJmNWgXc2wWWxoTFKL
m81OUtzKH7Ku9aZ6oChNGKF4kGDcP8umkIMrvePbTMMjXyy/sKfTfkV0/BlX7vYEu4roiCku/G9I
X2otg5BCWNKHj/0YZpWORuHiXndU+jtnbApW2hkl8PU3sl3CswXIKJMlcJg3+3aCtQ2rXFncEvxO
fd+FjybY9SyBlX11G9vnm7TflAzfKp03NSZ3BDK3bUtswTy/stOLo97HND21e+/yT76Ne9/fQnLN
HJFXktqzfwAAAP//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Map of Units Sold</cx:v>
        </cx:txData>
      </cx:tx>
      <cx:txPr>
        <a:bodyPr spcFirstLastPara="1" vertOverflow="ellipsis" horzOverflow="overflow" wrap="square" lIns="0" tIns="0" rIns="0" bIns="0" anchor="ctr" anchorCtr="1"/>
        <a:lstStyle/>
        <a:p>
          <a:pPr algn="ctr" rtl="0">
            <a:defRPr/>
          </a:pPr>
          <a:r>
            <a:rPr lang="en-US" sz="1400" b="1" i="0" u="none" strike="noStrike" baseline="0">
              <a:solidFill>
                <a:schemeClr val="accent1">
                  <a:lumMod val="50000"/>
                </a:schemeClr>
              </a:solidFill>
              <a:latin typeface="Calibri"/>
              <a:ea typeface="Calibri"/>
              <a:cs typeface="Calibri"/>
            </a:rPr>
            <a:t>Map of Units Sold</a:t>
          </a:r>
        </a:p>
      </cx:txPr>
    </cx:title>
    <cx:plotArea>
      <cx:plotAreaRegion>
        <cx:series layoutId="regionMap" uniqueId="{287E495E-50B1-4487-86E0-A900FAE407D6}">
          <cx:tx>
            <cx:txData>
              <cx:v>Units sold</cx:v>
            </cx:txData>
          </cx:tx>
          <cx:dataId val="0"/>
          <cx:layoutPr>
            <cx:geography cultureLanguage="en-US" cultureRegion="QA" attribution="Powered by Bing">
              <cx:geoCache provider="{E9337A44-BEBE-4D9F-B70C-5C5E7DAFC167}">
                <cx:binary>1HvXbuS6tu2vNPr5ykuBSgdnHWCTClWq5NROL0K1g3Imlb7+jrI7uGu79+oD+F7ABcOuKoniJMec
Yyb6v+/H/7rPH/ftp7HIy+6/7se/P8ec1//111/dffxY7LuTIrlvq6564if3VfFX9fSU3D/+9dDu
h6SM/lJlhfx1H+9b/jh+/p//xtOix2pd3e95UpVn4rGdzh87kfPuP1x789Kn/UORlE7S8Ta558rf
n6+SNkrKZP/502PJEz5dTvXj359/uevzp7+On/Vv837KIRoXDxirmSe6otqyZRP5+aV9/pRXZfTt
smRaJ4ZtGipRlZfryve5t/sC4/9Eomd59g8P7WPXYUnPf1+P/EV+XPjX50/3lSj5Yd8ibOHfn7+U
CX98+HTB9/yx+/wp6Sr2cgOrDov4cvG86r9+3fn/+e+jL7APR9+8Aud40/7p0r9h8698/3VfvCc0
6olpGEQ1ZPtNaCzjxCKypqmyar+8foXmDwR6G5kfA4+A+df6YwLTZvuy20Nv3s1oyIll25asKfrL
xlu/Go2tnhDNVnRdt16Q07/P/WI0//oDiX4DzY+Rx9icf0hsNklZPnYVf0ezIcaJRmwFAHzbfDDW
a0azyYliW5qsqeqvqPyRLG/D8mroES6b7YfExcurNnl4R1RU60S3dbgazf4VDgu2YpkaUQHJ8wsO
6MVOX2zlDyR5G5MfA48Q8T4mi22rlsefnH32vsZinhBiaLKlaD98yGtjgdM/IYYNW1F+XH+Nzp9K
9TZEv44+wmnrfEjL8R8rxGjvaDmaemIQS7Us85ubN48MSAOERDOJ/I3vjgzoDwR6G50fA4+A8f/1
IYFZlg/JvnxPYOwTG1Zh2vI30zhmNuNEtRRLNmz9hdnIr8z2BwK9DcyPgUfALD+mr1nmeVJWyTvG
Z0Q+UVSiEF3/Bs1RfGbZJwqxDE23vsVvQO41q/2JRL+B5sdajrH5mF5nWQ3vaDFEPZFNYugmeTvZ
tLWTg6kYivztunGEyz9I8xtMnkcd4/ExSWz13pmMheiLwLOY5gtHKb86F9s60SwZJKZ9sxQ4n9eW
8s/yvI3J93FHqKwuPqRrWWFLxH02fd+b9ynLqKamEuOYunQ4FYCFqO3F6xw5lT8R5TeQ/FjEMSi3
HxKUdSWS7p09vnxiWwiJLR0x1usw2VZQEFAsVbW+OZwjVP5IlrdheTX0CJf1x6SwTXIfJ9G+fD9j
ISjHmMS0TetbkvLvNmNqMgK1Q7h2eB25lT+R6G1wfo48wmaz/JA2s0m67vBT18n7wYMExlRly/wR
bNm/Gg+iMUM3VJmo6osP+jd4/kio3yH0avAxSB/T2xxAqkT7ngjByxsmipXkW5EflbFf6A01GtPU
DgHzbwzonyX6PTwvaznGZvcxDagq+bsmmcQ8QYlfV2zk98+vI8+jyLAegrqaoR35nM0/i/IbTL4P
PIbk8kNCsn382u677D3TGOVEV01FM03jBZNjc7FPECUcyjVvl///RKK3ofk58gibrfsxsXkuarJ9
W6EE8I4IafqJrtmaqcPtP7+OamYmCgCWThQTmc3z66gV8FKY/BO5foPT0bqO0WIfEq1dnFTvFxag
SEPQIkOv5lvqecRsaAyYsg2X85vS8z9J8zYyL6OO8NgtPiYeWb6Pq3dtOcNuLA255beKpXxcDsBp
AfnQqDERTD+/vuvDS7Nm9wcS/QaXHyOPsVl9SGwuH8d37TgraMNoFrGUn8cwfonQ7BMNJwFQxvnW
JEAK9LpO84/ivI3Kt2FHkFzefEhILiqBDtqfkPr/8giNdmLLmo0TMt+wOSYyGcUBdGcU5e3088/l
ehuk4/FHaF18TGfzsqp373cSnMww0Bn4TmBHgQEQPFE1GecHjKNw+k/l+U8YfV/NMULOh7Sny8fD
2Y3u8fE71bxD2VPHkSYwGMqeL+7luJJzONuhqTr5fiTqKG77I5HeRujV0CN4Lj9mW+066e6rskve
t9Bm4JyAruFI2nf3/9oLoZKDmjWOedhvn+X4I5HehufV0CN4rj9mqc1v9+XDp0uc5sj/yX7+Hx5a
lP8/zn3/H890vkQrLxTyy53/2wOtNkJUTTdlHWXE18pp2ydoZIE8vtfo4aZfh0hHZ0x/L8/bCno0
/Jcl/H86wPp7PflxAtjZ8737fHT41fnW/3z1ebk40Hw09Nvevcn5L3u3fPj7M9rsFjj6x5Hkw0N+
2fUfZxn+bczjvuN/f5YscmLaBIA+l1PgGOAShseXS9YJ/MChmYxkXn+5VB4y778/E+XE1A+JpWnq
CsH5GXjz7hD/PZ94PjQ70QXACUFb1U3rx5nt0yqfInDm9yV/+/ypFMVplZS8w2ib4FH1y42HFeqI
yTUF7grHPDTVOPSAcP1+f46T4bhf+T9C7eJkjkdpOYXuTISfG5pJpTQpduEUZ9SwZZbHwtx26Zi4
Rjq2lEwW1SelOMtJqjraSHySl4MTy0lEJV4agRhyvxBGyrp2z7tConOmfjXMenJIqZy1OK4d9Fmy
b8w49oYhTlhFLL6qKhE5eSFGmhZVxAYjltedlLhzJZWsKbtuyccbLvRsLWezXwutX01DFCSW2jpZ
0YS0MEtBtaJa23kZe/HUr/vJzjy5GlqaW/JGtw3VkdQyY02Tfp1U3jCJjB3rxpCWYdewmotzqQ1p
a5OOmklvOGGhK0xMNuWaZrFQFRON49CZdPOuksbYmwrFieo2XzUSobil8ato8KUoTKnolWqjdG7b
VkGdkvJBN/TbNC+YWci1m831U39ty4qnky5fiSq1nIRktqPGumunhelPUpoyQ2paGkYEWzwaMesV
fTG0ipvbg+aGel/Rqi6Wcr+Phf2Y9TFtVHNd5Jnfl8pOjnLVb4yZzWRorvSmdOo6W+Cgf7wJlZFv
SSrWregFS5L4tGhJ7qoV+RqRmO9ipNjUzIxmUUXyhXRRxErkJR0pmVbUtOWlCKxYcSe1tLd2OMpn
jXhK+c5W1eh6GK3KKYYsczRTvReozAeDIZjW8JiOdjJvSSH8YjbPp6RW2VQQY9fkZ1mKCXsldYws
H9xuNqPTLufmsuDSuaSVCmuq7MFo9Jz2s2iZrdsNS6Uh8hOzOK/6KqKxosyLOEk1mjZh5yimdtZZ
ScVyI5Wdvs7vw8rOg9SsfaPMZaoMg+p0ptQtEkv6kpSha5etdhbHuQB0xeQlU1SuegNCl83sdlfV
WBlLNZ/OudYrjlYN3TI0lc5RjXqtjK1rd6FFJa0RdOx0R9WnYTXJQ7Qt0dZzRTgJl8vGxZBV9XVF
k6nLHCuPhFPnFfFCWcpoH5GZlTznzhzXbDZF7lhkIrQSw4JLyVVWVxfdXJdOOEbDUu06T8rNjqlw
JQvDnlSmZGXjJTGVdVLQUpNEEBck99J43hr6nTmQ8VL0EbXDtqJzpE7LVMqpJSTZmVTJ76KhcYuq
2ZkW6dlY1hYVRdMy1TTXSpV5epfrTC7ywRnkIl4ncrdPZuNadJPMpCFlpi3u1LTfpZMWUitJU5rx
+lyyIn2dN2fmkFrbLI0FTdM8o3ovp05vPmZRki6HonfCuVd9hZiaI/Hoq5THXtZNsW/Pxb2UZdtY
kya/HNuFCrxdVcRgGmmimt7qVLZYUmY0y+qeIouVmKakhjtOZHaMYapWujBOp1KOFxWpdNpX3PCG
hA3ctOjc8Jt0alapsOJF3lVUWPN9mVvESYSxidI6dMqxrr0h4mdCF4+ZHNlMUjlheTI5pi6NLDRF
QTkxaW6Y5LzZoOy+JrwKaV+Kls5alFK+VtVuGymyU0bTljd95JSZ7snFvMjM0HLias5cswYBET2y
XMWaFz1PN5Kmxkwz6tjNexEg9SO0ViqJSYVsMjGsFWjHcizHRRrVCZUiY3DSsjmLS3NivZUXVKR0
FLq2ITmoPbE1ifI0dnpFO5dr81YPRUijolgN0nWuisQrRHYtEZVQPYl7Ng1TyeaMnEl2E4H+pugm
4wa1x7qjMi/BEUZ1Gcv2TTyMulsqfe3Mam/5Y9vso0bd9kk8uH1WXVlTbS66XpecOCsX7ZA8KlU1
nNl2GTMyW5dFL4Uekbh1USUDjZJi8LUqOg1ncT4mxUwjQ65cpeVDYIPHFVE2TjamhIqZU9t6ipQk
DCpVfKl5Qc705NHiI/eNYqD1oDduKo26nxJxMxcF7Wbjxq7TTSXn59Ion3O5eSCWgDn2BffMwVqH
OVxeMgkeTONOkTsPnZI6iOoxYqpU965ljRWLhR/NcualqubU8nZAQ3onFPNLGSvzxlK6ic51LPla
c1vKJFmlirTWMlvysmrej01a+7MSP2pzNa5T80mZI2OZ28tSmhoHh/6WU624ZaqIM1PLK9bMOy1M
53MSgkPVLHTFKFTsQjot2rm0adMllZ8M+i61J53q5jRSOc8HOrdW53Y61SIi2DiaF9EwLVVJlncG
D6k26oWT5aJ2JCHVNJbnZt1Z8z4kZRpkdXZlmPKwtWt9GdVFQvV6rM+LMVlkmZX7hIANjFBmVhLp
m7YpzwY1NljRyQMVdl3RspVyt5Prx9ou5XWbqWD/RA2paoi90RptMOkpswo13TShkdLQUoWvC5HT
vIxYysPOM3RtYkpoVytNHr7Omr6V00a60ozWFcT+2pvR6PLG0n0zVWtPL0hKy6o8lXQjUCL428Se
H7JefE0nQfyOpB1teDmtQEpBGmnw40W8Ki39Ykrt0ZFCuXaIgKsQszI4E28u5QwhjlQYvatrs1sr
iU7H2GwctZwvmzqTXMHz07qAL5SmzvDUSg6dSLmMa1tl9gQ64/WYblre09SQjOXYFpkTp/HE6qwj
bE554YzKkzq2tW/Vxsbk8iISpuFMikbjmdc0K+Cgm4U9K9Mi06KBlbWB6EuTTT9FmEijOItZzq1d
KZUzU6abro0KhxsZTZMo2+hd7BSIn1aTKZ9Gk5ZQde7Jlvf5tDR7dR82XUQNU5ibqJdjSjpJ8XUz
s5lM+IMS6eO6KYbE0fMipjpWkl5WjV0zpWofRlNUXqVUXwzS3PFa6xdZBzcSoW7lcjuYKp5fJLzV
HLChpQyWU0vFdZw0xDP7mspTXntxXxI6yiM4ux4lV5Xmr0kXV0xJy21b6Qa8O1eYkpArlSuqp9YJ
4jevt9ur+lQOJb+yCoMmPIaTrxXiWdwqadrnrojCmcrVfB8PqUpVRHo0r8QqVbPIqc0CDF+XwVBn
jV9PckaLWbmVBO8QxLUgtiwaqJXnKp3UiNnJxGAoDQsV8JrSGLSSalaJXt7lY4P/3dAsChchlr2e
DMwoVTCtXNBIQgxSzemVpTXyLi02sWRfJBmXllrCe8dQJpc0Q07nblWk1hzwKemdee6dYtRjak9X
M4h+1CsEStXgWbnl9YoSsVJKVa+tUsmzKkSB5tgseduoSx5u0GCptxmR7+KkroIJUT7Vi8FmKTGS
aRXGeuOPkhxkZnmBA3uVN5ZWklOt5VVgTmEV2Kpcy25dl507FvFDISlVYORtxUYRXiYkvkzCsadT
3/ZOHmVRQS3SVi6v4phaYSIC4/BLrwweeJLcfvv8/CVibGWZtefaYBc5bYlVB00GMsXY1I1MrFeq
Em1mOhlz1xrGiD5fxr9Syp4u5F0jSB3AizTB87u3Pr713dirJrOzxKTPY/M2b1ldGDX77VOe7wsb
RZ2ZMYqcISLqX92tZ0WZ05+jOWJ4J7bymb668urtT6EiQ5tpY7W583O0JKkSjaJKZfh/COzLz7t/
3nO06J+3KFGMzKseDAYTuJsaQ3F/XnxZwfPYrBZQb02yXyZ+/q5qS4OGZmaxjmTAXUdOxSttoT+r
QqtFOX2+UB004PldlzeFE4VwZz8vtC3oxjxoWU7Cgimcc2YoM1QqtrMUMKtjFTz/CtNyVSGY95Uc
oB+o7tWv5+9sbYydqMxUWpTp7HORL9TcKgMhNWWQ5SOnPE44YnQ1n5lcNrGXF/kX9QBoXEBDOYqH
gV2MRSDrevHy7ug7QqyFnPbCn0zELSu10Uuf2GVAphwRoF5PjPcRFP5gO6qeNZinRfYbl6qOOSrW
J4mgahX17Hmen7+mw4zVoHyb9vlCZdhebs66HypFGUhVXwbR3EteOGTrxNLK4Of3fT/a3lSp6zgN
i0CYNTLuAnM+D7Jj4zxWysqzdWJnUJYmzGAreJxmCkdT+3bxLHB92Ovnd0cf1WkS3kxW0Oi1bid1
cJAg73jiS03XBpmatsHzOwsm+/IxrnuVWnGaOEY3NUELZxe0pG6C548v30HvnFBQP1ueTt4coORA
T9MWisYDiXjXsk39fECQFZ+37uBl65Kam+sxKGm0nLzG6Rzd7ye3MxeDYKnunc7B9eD53M2pQcfJ
rXM6pWs7dJV5GV74fRYU69xifnjRuvpZToW3NmjPhNMzPlF/DjrHoK17e5hsDXJuKnqatc51arH1
yLLldWk615bkGbvpHl8IBxPmNLzQUeaoHpTClbILGLZfrK/DC56jfJCA0llssTlIloiCzyCb4iME
OPPxbOj2U+eUtHGUYGaDw2k/OE3sVK1T2xfFnLEYezFpDKsbbpJmQ8odtmUu/G4+rfR7bM+Uye48
L239JkccfTdOu9Ie3Dnhi1gNms7loVtNnix5nWB94drTrplPDXMZRu44L2XVQJCzxdzhJueRmyNS
H04HD5AooTtorEnXebboW9o/lRZDzcLMHSVmsuJYwzXkyNbC8iEGEbSdaJ7TwTPgFJbpgGXNLe00
JmxqRS7e4KNNvHpezhMbY1QIKC9csotLXx5W9sSKigIEhASGvbGQMN9rOhyuhyqQaiyUuz508a1e
s3pwwshps4uBN7TRGOmCJPfMcovg/zDZuFVyByhUNzPxwB+ZYJi96lzJcJKlETkTKjq5I+9m+LWN
iFw7WUItaCRYOblGA37iNOpc68LaNUvL2uXhKTyWiz/kunJVH3ynnmU51RsnzJ2Z+9nVNLHkSttp
VK5ZyOqUkvNyoyqs38SBhJUGxKLDJTJMpWGD9VW+l8VCx15bfvxVPs05xYb1j03MyjvsTjFdhedg
RWqr2zzeC3f24sveSTI2fV10l7LnjmDWdbVM2g2XXLt4rCtHlZYF084zln8ti006GF6RXSmt10Yj
zZqNfC6o7SSOTO2n8B7Bog68ZratN7G64tvyS16vpeUTgeE0w22/HPMzri5MryqWOhijDpnJRmh0
H49OE3K30DQHIY6eB9rT+KRBclqt0z1UQOiSJ5tLosxO6oqLfls81Alrr5R0aXG/0Fg9ucApvTLq
M7sDPvWlUvhRc9aVtxjOWxqph/0gu86mUesAdQU5duGO452UO/W0gz4CMsGu50C+93FR3KBWcqek
i571SN5zlnUuFCmfF+WTnTsjm7tzpWZFucPc6QSFdPInwF+XCYwQd6KESOoNlCuKndg8TKkDWeui
nDfxFRaHR8IgYgBrdud8chty0OhMY5PkQfHneVOSnhqC4qFl63XDikgeyGBSn6QeubzYQ5O7dqkq
ji2t42gDpcxNR6uZTjx8KaYWwqysLsifd6nMgsz60tSXdn0vtIe4Yb5duE27rNqlLKiJwlbr4ZFJ
upbar10I79NS3brQWq9Q1z2C+z7vaKn4yjAtFLHXwtNeQwg4L4vmLJsaBq5oyltZ5iyvTtV6Y13M
StBwhUpAZMgrCvtWygmVlWWPXDxWfDwirh6uS2pXV13nRi0CMQe2h1qgTlvYZOZZFLgLjfWM3FsK
nbysXYr51L6zdkBYbRfY157tE2btON0m8bnuT/ewYEOhoCeYCWhhaBccVddFYe8G4u61M82v6ZQz
UHm2nguwJ94BDtPvg949cDc49haqhDl8JRD34NURSdHkYtAclE86PrgQZV1eoc40eSqiMUqw0sje
1zFTL6THFoW6O5hKl9DpXvZqt6ZduyAZYvLt5JELY2du4mdqSoSvoWBQuFoAJYQkYzDdcBpvsQeo
u6GK4c/kRiiOEbnhbvIGlUaXYM5kDeBK2mO3TPEFIhDcrJusdzmU1xq9ycsnTA72AZWOsDXhZBbc
YrhQAsU/eA4SOb2bsPrAmuUVyFI4SO4FRZUvjeG1Qtf0rWRt7KwMnhRaL30h3C+fpLsKzl3y+gBg
oYyj7gzFIZFbLG0TcSkt0rtbciFtHsfQle+xdcKBFJPiwJJgjofHp9eopIB29WQ5h7B8hqug6ufp
tcKXTFatzZrtzTsXuy99Mc84HW4sat+ZZ3B/wNH0sUHxfrjHG39wYNXwIllCs9zjtIQfhmOXAfTB
ExIH7KAE0pc+BlLQDa08rVVo5C41HTiz+WwGolAtyFrShBVrJPZQh5ZagEPDdiGUzJaHJTP5fg/N
g7swWUh50Kzhv6wdULLPYPUzPHHnzSxbm2cFngd/4F+bd0jD1jUeHA8ObgcpaL68kzbSFyUASPi5
Tq9Gdo9NMC5GBlywTfoGO463WD+WBeWHC+2Dg53qq9qNcyxSOYN70Q1Hr67yK/UCMFZruOfwwtxw
FxqtgaN8OwVlYa/MDbyffgYrK9Z4bLqPy5UK/JgaudK0wIyzD1dm0XqC0IMNnYGyICfFSFAl6qwe
WLS7ucVgxCgFVNouVqDKaFnOi2QN4EE++RVoUAlgeeiXrLEycMANnLu+ucUqtDusJkoofCh2Vqfc
7SQPU5l3t223TuBQ7/ALFc+JgVCjS6h9sZwi1zwTEhS6doFLSTXixftSX3Xwk0vuEgcsCWVFzwcC
mD52uGgd7Qz8j1HjQUmN0YOa5U8QC84fUyAVnxeiXdThaXcPsw5NH6iU8xIue8oQNriY2t70rpQs
EUVJa4ycjMVoXRy0lLi54qtQ9LUm+2GzRNF4RLBAvOE0f0It3kK0F52bGXZ0mscL1A9iFF7FF/hN
Dk5t7lqpobo+nGILqnVymk6sG3zRs2LZ0yxyy1UoloeaPrSe2w5RgSStU1aYLZ3ERjo3UQxcjNhi
XQlqu1uj+NGjVhJ3He5rhUd6Y5XHyWLWkMIvuemhqdXIrO5O25Zx47JG+yBXLTdVmL7ZWxdI0mmt
U1DDeCA5VaE2G8ZtZH45nZqbsvBzSpK7AcDLqAawSNJoJlUs0VnG+dIM5/Vh85XyOUTzkuHiOi9Q
WfQQNtUu3KrVr9QLVVkbxQ4UZaIsMdyPgTKhgnEoAtQMHZFbuNMBjxmSlJG0py282ti4oVfZm7q6
0jeGHdQAEQ0RxQ9Dryy39uiS/qAGVrWp20NtmH2JOoXO1jZuvWk6RWQuD75abWKoKyJisiKOrLkV
yB+RK/A5jzZ65WrFKi4eLeT6V3Ct5pcUGSUUOHI12GnkoPWDmOagYOsGPIJY/x46C3eOOBu6WyxG
2xlOW+J1t/3EQkT+OlVkP9e95mYSS3kZegBaiEVKvJF48IFluYqtLcfHs9HaKjLLBtrbjqG5vu+D
5Hh7Ln1pWw+aVt2Ar6ABo8x01LRHT9ibAuFQ5CT1hiSO7WZ+NbAZLABamdiMApi6RFMQGQailZHJ
D1bia7IryZdDv4LAyDigW35cOR3yHbhXxG5Ural1WaYMdUcE6fAYnVgo27yliA1yxCkIhAc4KKZt
xmmhRk6x7u7H7qko0fw7Q3ev1LGZXA/US+WucWCUph/GIGPkGytOMwuhMQiZBBqZaYgqey6Ppw0q
0jwkC/Or3SpI+OPbRjXcdB/1lCCVSeyLPA10fpX5GBghRfWS4nxuV9gKa1nc1dVyNAOiO2nrxoLG
nBUsyVdztkvOJBexpatDuRYIbFsXCsjbHMnTWkZAom26Ww5zL3w4UkSt/NxYoGWRG0xITKb11qLd
PUyuSl0YcWpSdJcLphc0hT2izYBAznbKconK10jta9SbJtTjI6ahOnTPn+CmzJVduhy+bgMyAbgx
8Xm2qVInkha5worNsEHxEc3O7kxO2FzcobnbBOi0oHsSezIKiAhdConNEZV7lxhuzKbWNdASG1Cu
NZaTRMVAJTa2aNRuLe1Uvm2kgwqNMOWC9uLBsmN62kh+TLxCQjn2wYpPucxKcTWg060HqXSTQW1a
NmobqVnhmwmZ91U1UH07lV6oOQTM39FkvBl1lamcdY4s3M5+NAyw0K3QmVL7aRVYuILuUcpE6cka
8rYzHu9seY+GOpZiJH5dLiJEz4ZjVq4hexmzLs9t1nnx9jkwUZG10ejO3sJwzHNb94vH6Mt0Codn
z+jQrYi8SlHZVRsw46JHIQBet5ASKsp1qiEM8SU2PUQo0p8L4mSrEm6QlteS8OyChpfhAkn3KDwR
a5VTGXkgp2aD/v+AZs+Zft6hMEyctPELDkviMu2aOxP809z1cwaskTnFDsJ7qaN2y/Tz8MwoqPaQ
a6y4Cu+IBMooaGvR9CLaoL6rn9siovVXq0ZjbVk3/oBm5IUyU613QGPKXbi2z3mjsIpbGdSyX6Tp
AK8ImEm/THxLXYcc/DIG4B+ogknxJGCda4vGXOt826LR3q6m/izRT6Phcs5vSO9W8eTH8a0GAVDR
pUlDC9JQzcChg7XSsXaX38+aI87K2+GuyZHKO/DAYMnVSJG/ridnCqkddGt4ZbVkPaftV/yNd/lO
/cJP0YjpbJYVFMVoo9/Z/RbHHkLikOH/UnZuzbHq2Jb+RZwACQR66QduebPT9+uLwsvLFiBA4i74
9Wekd1Wtqt2nO7oj9s5lp9PpTBLEnGN8Y5JYrBdV5lw3JC3HrIPSBvDgAyvGsMSVG7Ml7iDRDklL
siEJrsyB7dYjtt3SjbF433J7FVwVWN2y8Up6WAnntEV58BHtruV+e1SZWtBbFm0msUXmwxCmkr2D
Xki7LivD474yqJXR7yVb8TE40a0b4pgyBz/R7zz3cqyZOJln3bOM0uiaPUFkyQikYffaD9BhHAn2
2pdxzoWXt3DaIdzBR+W5W8UG/dW+yD3UKCJlTtzX16WCuK9OEgU9v3FOp7U5wMZgd/LU7eQTmfZd
laqdqtIAwtwNVlP/TV3bU+DGdN+ojO5p2txzt4+LqwLLWepVsXMKbrwUijdWBYWH2Svdwuv8oHHp
YvdJ+tf20ML8ScVbt3M7KAA7nQ3saHb+1XTwoMrePohzkBZX4Y0DSSEOb3SmT+4a24dyPzlZgSqU
XDXfFu3dTWdT+1hmdc6WRG6v7E2+T0+jm7rFsUq7Jx9bfI9XPCTVduWCRxiTzsY4rb5494HEF6s6
a3LSUdYPD/ighyTC6hE3SdXGbZnD2lqcfa9BYqDY2unrpftZE3XCseafzRiTQ5gNr9ULVlH3DQ6Z
3HnYyvRQVli/T9oHhxF3czZ176Z8ZGWKo9i77/zb1cReGG/+IfK+UXVF/R41gtsfqjJpUXU3jYvv
qBu/oXXC6Q8VgjNfmphGA/robeLAEr78q4MRW7zG0XwVZe1xy2STDIc+6RXWzFNh4xq6Cl6LPDSM
op2PN5aMyXS1vIZAEFDTRi/NVblrgiiZynXXv4BR0DLz62R2Y5kZ5wQzC10VLB1YbRHAoHgd4unO
j9L1mvBEwphpYp/FbpvZ8dBOe2LjPtwtHo7W6gnlJjr09VWRdFszlPomC/nt5t1B6ncP7aVnB0mS
lfgjOsb5H2qGc73mH9gLSIwlLmx2sG3W6r2NcUCMWXEu9stvWH/omtpYhfBNYvlUz+g9w2x84ewI
xCIun6cwl+3ev9axeLus3vJphDUU09y+qu/yZfqloMJAfk+9zwDqScr3ao0FT8R6cIcrtb4P37Ux
MQUxgXWcXzt4O12C4+KbDTHWONAFqDiuvC6FLQ4DigxXkAMIZJQi6+L6AJsJfBDkAxBAqBCwyoPo
ME5avZqHQiXDboGDsY8OKPIftu44JM19iT2jyoX50Hd9EYcGMM4J/BPEIX4ubvwl9tp9/RLhXLUk
UZDwMBa/q9bL1KGJpquBBjTBZmyn1B7Ltyl1oBTRS/dSPM/ebiJpsCXVvQOMCe0z797MMyTVz7G6
Q6Xl7Br/dhpT6Z+5PnoDJGEDm2nbY+lQRz7HwqmS+bCcvZfobXLiXbdDe3+FQ5Lm88P4wt4KrKKw
xHMtgwRnpcDuZXWrJtBrwQ6owPSFLYAu8Ls5E/0VBNim/hW9t6gnnsIwJvO1+iDoe2W2YRfRsZeX
OAZFn8Ek0LCXX8wv80t/8uvg2KOzh65xA1wAtADtHmoc0JNN5thmKFW+Kn7RR5bylp/pCXtHuQ+g
Y+yCG2vuJPSF43h0vW9xNf4qn8yLyS5V2Y14bOlejjeyiwWNPatSJr66wcfRclkMcEqqy7wlT1E5
xl9jTKtk28sTpIEwI2HmZD4WtxgVABbgfbmbf43xFs84fPCsBUy3k92PewsWIblsxz1WEnmH8vaa
n7sufjS5PqvwdYOMlrt+urVzDHjj4Z6f5Tv8qiKEr/rmPkBje/6AAcQuq+1z8YISqsKnjD8baqx0
0W3Nc40aQMZY9ueX8BzoFLr4DcVKrmIO8TOucoI+ftdcBy/2N4Hw+07v9ZM4TH4cvpRH+4g98aur
bue2g6D97MtjeP/oO3hvn11SPnlxeBagG4bEOaujc55wRsauIG7rdNzSbjfHk07kewNkMb5RxX4m
GXFftxNL2BHFGdQNRe7GRezVchj5Y6idq9GRt/JiAMnGovf/+XKhFy+oX1FDuiHP5aJp4o6zgmcE
32ednBCA1wzrY4ED9HMf78qTAcezUxcLq1i3FtboheoiPSTJalvW5M9Pmstj/nzryxncg/s4um2T
jBd37uf3f25+Hjr6FZ5pVUEB2rLDOvCfv69I7x3kcixdGDujw7q/buTl25/7hFlQohdR8MHBDGUM
7XA4Ff/20L/95s9zBBpe0Z9n073Qea2GB0wNBfzXFxmM2r3o4Bb93Mju8jd+vgxg2HvZz5dRqAYv
C9223Q22OP15+Pyvl/nnPi6d7h9P8XPnz2Oaui/3ONXkfx73c/+fb//6qmgKN/nbT5RfUBAyODX9
+UFER/yRn+/1grrMM4anP0/xb3/+522DCJXolVccVoNEAYljujF8zkBGQfy6aLhlu+az4RD0uuZQ
zd0+CMIih7Pv7gjtrmUDz6usoF1t9NFTDurR5WHw+H4yaP8U9Q/OPAbpBHyiZ0Eyjji1syK6L6Xz
K1Lj9eCTdx6Ou7UFRzm6kNEcDq6WvhS0XxIKy4I7HMCID/1ndXyVgOVtE5dXG7TmaDc3ngfFePbz
efb2bg+sQImQ72kATLZQL/VS2YQNwWFcezB47qP5YX3UbPGU9gkTYrEK6uphWbZTI1CeuV3Wzmta
eXtS8cz6qC07dVs1r1KiToHKsaB5wwyGgzNYlIpVA1Wu7nPel+hXyptiaHJkmrF2UXm7fbiRfwyn
DnRR5Rz9pn8ypfPhsu2uDVQu5K9lpvCCWvTNWHA4udn6VidgVCK4pAHJ2DReh5MHAXSDqCPCdwtc
NLFRewvUTCa6NwGaI9CR6ADgvuIsEvA3KQHrGR+Cjl5m57qoz4sIv9bRklQZ8hskybUrw1epgLCS
adtZ9el5R7nUn+3SN/HSbigCigH86vRdtNEv2MjtaXLpvNPuVuyKssyNs986oIlBgHZ6JMB0x/Yl
XCt45d6x79YjYJJD08Bn2cSVLcn90M+360riculBR7XHVcER6ltAWWPejCrpF4ZaDMu96EE1+uRp
4rs5emT+VsU6JNkUbDuPRScJzXMM3rGZfg2A/jxe33ik+uWj2qott/HmyYz4yWKgejTYZrTyvkw1
/RqkK2A2+Kj2cI7vAblgi60svBpDr4+dPihOxRbFYvR83A2vjneUpcbeddL4n5uCXSSC+2ZcXxvT
QwflE9RUWoMzar882TZxMTmnZdCp9XW7V124sw1ksGBCT+VffGoUllXlrIeiq37rJvFJ6KayWZ5M
hLPrOgYmbufBHmZVXVnwQOkQ2HRwehM3bm3O5eC+bYaotCORk84U/WRDnu3k6cPQbO+KbVhSiAdW
ZuhTYABOCjbwDb0+3CeZeDXIy7Kvck79L+xJmeeNz2KJPsaV3Qi40lsIVGNz7ZO182muy6xnHcjd
uZGp516voXwIi/bYeHSEYgX5gy7k3j73DQSdms/kUMHLNGQkiSz9JzpFNu4C8tF9upR/d6qZD0pj
c9luxkl2PZHAE/nS4cn5uuLkNYvTGJRz7HR2y4rg6BXOeXNFDsJXnAG/nng1fnkLJ6lA81Ab9gSa
vAeICfp27eT1NgcfrAW+YDXqaDhiW8O7zOlduBar/l2tTbYKOt0oV0eJ2s6An2+8TqH+6Fee+1J8
C7pUV8v0ihEfMBtdewxqxjKPwt0uVi8Cjc7bpG6++1AkI19wFo+iu14MKDJaFOTztz9sD6CdS3AM
aAuFKG1S6erE2PBSTuguGrKMMQhAyDAcZkcddSozz7XXBLsx2M7GcZ4LHJvYusFrybjJPQeKTOke
IrnCq2RlMk3V+7p4L3MB/Iv0o9y5DjrmsggQTlgp5KG1SMSwHOjAroPIO7GSDOho3HNT1KhUF3mr
v+be/BYjfJ4ABmRzpMXmpp1fhkkRyiQkIplYOGRkrqG1BeRSEsJxEWt55NH0rje4n4ED2dPB2rPv
awHFzJa3Rd29B2Z46trljG1+3nqy71DQ2qmCa+q4LzKC6KX4o1i622bbdo4xt6VPoX20ODH04ebG
oim/fftAtfVjSRnCEbq4JT5VQINrKPKuSirEQWMCwjRxghlEF3PjwFdj4s71p6OjAnD1+O0zyFtd
3R2kr34pLN7JSItfUb9VB6DB9hQKtPxYv+tO69goHzAiULhwfBim8nssyXrrjdj7Nwla3ecLJAic
BYE96LyJ5hLy4FRl1dC9KmuWZBjbG3pLoYQ4BgRL8xU0hCS/mQ+7oCve6vEXKzYc6i5ZYr26beI1
WwZQ/0iaO0f0Z2m74Qy6+kKVQlD39IrORvR7sdRwa8bm2SmmXwGhJg3Jxeq6aHV+n85NXSeLbh2c
npenkm0DqlN+A+yTxALgnIHvaVYA7CRzanN0bBjuXO3DBlZOvGgo5maECBKB7bVG39IW3hdQ3Db2
xfLiWr7GpR8dei1U0loygKkOXtzeRcXutthrpxFCSK8e3Y186rnI9DAdeZFYCbHWBKieasAloadA
EKwsuKIVlPQR3WcBRSzTTQXeSNTzofW1lyxDQunRma5CKmA3ubAZpOBgTWy991QgriUkR94A+gzp
+slrqFPuAMmoaSDRzhD0VXRuJi3SYp44Xi18kra1KyodD0K7ae+noRvy2Xe3mA2QACJydMWGBbG0
Ni2FE7Peq5IScFg2TObTU2z/7xcx+I8o0qc2a1/K4h9XkPjXt//rUTf47+eqBn/uvFyA4s93GFH2
15Ur/q+PwqzfywSH4e8PukTK/vVcf66fcIlx/etiCn8Lhv11rYt/Rqj+f374/xgpQ5oLscX/c6Ts
7yMQf3Jof/3SPzNl3n9hGpxHkBC7TB7DdP5/JsoQHgxJyLyABsz3A4r5F/9IlNHLzFjCLxF/yhjB
3KU/iTL2Xz6iZJQjauYx10Py8J9v/z8+RoTo/qdEGfJx/5knw/VEGIkQoqVYsAnBm/33PBnGcBV9
tAl5XGxWtTWKbdUZUBMMETNtxLXg8hiEW3+sQ/+xMeBptqgt9q69Kx3kc5zFHnBtjRmqcIUTXQi+
p+baQtmBaM0W6BI+bXwA1g06e4vwhKoelDMG2YKro6QuG9NauBDzeSkOS7d89SQvvWnD9J5/fST/
w7skWIr+t/eJLYVxIuCuMKzX/XtuDiGfNVAkYgfRb5CdgzG3pWrQEaFtEi5H6xVR6HBchsBIwNlJ
D/dJHflJ2A3prLZ633rucyvocQtcs0Px1CAoVyEw0PO4YCLrOZ2OE/ee2BgOiTfph9Zxf/kI9dz+
3IDOZsjnWTcTHBEKWMyWLIfSaYAhmi4Z26rNwLA3Ol83tZycWh/WzZn25dZ0GUohqH2CAOcalMRr
9z8UNR1YrZXD0eofI6fwjuxyw0enOzZgJd0WJuXlZhgXF4WqDg+bc/fnbh72lxJDtlk10nTgEKMA
/m/Hn5uiHKFuexwozlR3x5+buZy6IxXizpbay0UwlrDeWVPlWtA3vTch+Zo1xKrVh36A6OR4lHBN
tVvyrCrIeCwmbLOWh6DvMevqaBwpdy3j51KrtgWSHQVHOnVBIoN6+/T8ZoWkdFcrq47bUkQwvep7
Vs/iaHQDLIdRkwVKw/+/fLuNLv+3m5/7HBOmg7+Ge9O0xa6kw629PGrA7of41EV4LCCw1StyeTVF
30hgLYUeHhxrtUpAOEAbJui2XT0Hx5+v1g2e/vCinG7ORw8iEgvECOGwToDf7o3cImCRSzEfBV/n
44DDIV0cENlRWbLEpxvH6bD7IGryMreT2CIeHY4r9e7cEXdtLskbpMyuOIPBTYrZZD83hgFWp1KX
p9kJSqQPB5sDGn7+uevnRkqLHzabAwqV3m1u4QCmnybn+HNjom9PI+ZQt3wA+v9uFM5berliAXYq
VIlhWm7wAQqzATtaAg8GE/jAfjuVlE/Z3NFTr/sLkqoTFGPvEXtzp0FltnBbdLLTcHRcvA1TogHR
FNaZAwIW+Gl1GI0P9aMEYWJaqJpbdezn03JRW2S4gYuYI/juA3/mrGpy0VbYVVH/j83GDkM1IvSx
SpZTXj7KqqdQBmuEY26nxish6qnremrKXcdlCns82mNSwBLj2NiHFSoKp7aAW12OP10ykNXKjuvO
Geur2nV6uJtAo5x+XQ6teJ/8yQMVEaFcgEi0m6TujxRgwtG6MDS9DhYQwoR3jmFIhiKrGhcOsxnT
L/j98ICPixw3Zqu4DyabFV0N6W5FNVwE/rHiOESbGdaOq9FLki6PJnjfPkcQjQ0n1ekyJWZ87svx
A52Pc7TT3m6RdxCRhUMZzqdpKWo0qt2DNOt8CmDrzL7JnaV96poNaQ2DimAY/R7xEDhRTZQFEpY8
q80bXQqaE6DNYRcM4HQKcNgOhdyGTYS9mEPz8LDieV373I6sya2qt8MsPzWayWN3ualh0S3uelAB
vHRe6yH5WShxwuz2fjNDMkJcYbPN3YBoStq4ClljH9Bn0z729dCh9QbjMOp1TlRkgFtYG4DTAGJN
TX3jDHQ96ojQA5dPhbH0aFV7YqP65hJ+7AqwXAkH+t/8VWk3XzZZ5RGprgZvKZCkRJAt9MEWeh4I
gPoZ+U59KBYDYEagIsQlQOI1KMQxKh00GRVDrplCg0f+5Vh0DkmqTj0uElZ/R59aUh+3NXKAtHdn
PXWQ1iPxtYYPvmzfUb12mQHYetnN17o91mU/7Bh4/hajxbOulttRcgCKfRuCaZIDduGevTpsw6uE
dlqF/oj9ATrGPKCVmAoCXF/GhLAhlwN5FqXT77FO3If0efB6gGi1M+RcQ7HGDnE/qwiPBei0EVgD
eDGZQTQyGwniV47bHngPmKJQbsqFG6ZbNwVnD8KaDy0J6UJXpysQTXw4S6CCfWmgkiIXmdUOZUnL
NwLNFC1O2I8Hf8Lu1dL72vo2bZl73RT0zQczVc1g98wXW+FSRw7i00PF0h6RFu61wTUDa7E2U4cW
Auk0Fc2wLfAbdB3Ds0edIqMlArJCbVtCekS1tTtkUMJMHqGYj4UiMPRW/stWOi8dJe422U+xC4kj
5cF8Y0KJRJk6dOiW8orVWbAhA6OKrt0PBOFEQICjWfdVAyvI4wLWX61SXXYvxCvglnCEOSnA6r5E
+VLM/a+wBxtBJYWNbR3wOE41ZmU9bwflsEssc1/QZc0iV6P6LiZvr8V2bXvEc1QHIBNM8kDnMKFm
sNnmcKxHW70TuCwbeEdguDXvloRP0O825Mf0Cliv1ABYW8e5Y8Pl5xU764YcidmSCLitwz6FkPjX
QE4ciJ8GDI/3RiORrS7XfdiZbFK2zeqADAjsYt0KI3RMoEtLF5XZco9eBcEwTTtw8OJ2YaR7YKa+
9kOkl+uaJz3iP1lPAX9hKcvpqG8sYc1TC2ybqBfM/Ea1x5Y5LknAsrnvbzeNWKNWx2KDmdcqSBKm
SpcQoN9mJ6jrfb1zJqNP0/wejMFzWSMygw41hLiK3dLzlZO6o4f+iW+I1gNSL6cl0yM+foOoNzRo
NuVdi6LQhcTVIVV91aFie6n1TVDcC0iqN4uM3jA9oE+HrZkyyLYK0SoMLH2tuRkTv3WQKRyovyNr
BOAzCl8rwgGETrAPi4Z5t+tQk9umWHa+Fq9F2UQ7Y5bHbqmqlM7+dx2iMllLOHaRm1fIbiBE0E3p
eglq1V6wggNq2aEy0HSGb0eN/mlqZYyU426MAsj2E83atunirfT1hx5ArEKbqnCOqfjeam9AykjA
PqkHlTQOSuBJmGMv5XgV8g6nkEefNGTPTIMMencdEWyYsuo4IOpDtHigzji6cVcu7yvM+SVanyNA
4pGdQAZMDqDwAftpsKUzM+EphAkC2fD3EAG/Hrb21Q/guxkACszX12MNAbB1hhaYQwQ4RdE142HB
PkLI3wBaNrnXGOzQIpge96pD4kKvVyYUaofyD/4YtPYmwI1j+uYaJEg3Tq+6b35FPAI7itq9Gn7j
Q3/QdL6D04E4XN3cXjiQum7afCAV5H3uN4nxnoafOk9WQCu91K4twGi+/touYImnil0b0LzrRMKk
fxduUI7b0Ns3reslSsFHUZbfSNHCjKXZPNkKDUMEYr6dowQpnS/4jl4n2d1mI5ZOLbl2ouU6YqrP
9dhHyVjwnIgJcnOEWkq9ItAYO2H1wUaYooVPD7Mz5iNecqqYj6BmM9x6WsB/XWQAdQtsEQJ30044
MKpFF+uSlCgcihJpjUmlpNcv4/p7bZHdli07rx3vMcyBFHE1dU+E2GdkeV9bIx40QVSRjzD6mBPm
4db0e26fTQtK0yL1RFexKwsnaSsoawgeJ2F/QMIKziRtTUy8JqWDhQoGnyte/CCKUeiXOJzGPFhJ
lS2edVM7jOfZyL3Ep5y3Ud3mCoqK7C7jDEAWBsFwolv93HXmjCtkZULCP3U9uWX+XF75rYT00ZL2
5GGsQcGjLz19LAN5wvlmR3nDUhZM34bMh26z2F9L2PrDtoGh3ZxvzD5YctlApF4Q5HYQMuFanhx1
t6HMvh9Qjmnas7Qtt3uPlPdV34iYuXJMi+Bza9+gxDQQMVAGzQTkGQpTGZj7AkCFU7tPjVAu5oG0
SNTUcDBN9dK5oEXZDFFLRtuhreDsrQIW59j0+QQ1J4ZHuhYSn623nXDeN3dCnb3g0Elo0szQX4un
7nukc3dNTdHJBeW1WKM1DxS7JaO/ZMvSYR3uKMGS0h7dbSnjTh4s4vr7jfEpX0IHjVOn7K4zmH+i
AojCwsP8j3BZYqTgDkQBL1xr8E0CIFJKXU+npZxh5fEuJrLCpnZRSMqoeupqfUeDZTn03u2iUI/3
eM8BYm07vw0BbgAoYTo4OfA7tm5OhLx0VQEmDEDygkpWAqIZ4CohYW0t3VK6VV5miuE11PLGwr4V
mG3QNShi+gJv2jY+BqxgLRzdrc54zd99asj1IGF6AagHK7IBub5pbfdMGiljmDM26WWAlRzSAM6Y
X5OzXylXqWkFB6k7x61B+pe7vkVn59wXwu1z263RzuF9k29hbZK+9x9Vd9mkWAtZVCaDMED+7ZiG
LZRYpYCrOi270Q4tEYRBTTwN/TmakBy0mEwek5J8yHa2GfXITbth9YqUhxEuwROG31y7ffQp5HIX
ViZMWI1Vwq9JnSn1WXlhkM5l8Bb48LjdolEorADtegjitah33R7g7tZixgrAPCqTzgB5qn2mc/Rm
sMX9+YzFcZOoHKUHdKocz3VLUQquJnHs97SWb0sJplES75n30EDW4TgVy6cZa3MASQ6TotzxJRCx
QlI+G6tSn8RyKUo83wcMWX9OQ3HFG/6pgYjSCS2irrVM9XSYFozo4Ej9YTPxG+LRUzhVB09/L/Ww
PjoOag4X2ZZyOFCJcFnTsH7X1/ozEMGSKbbeOsylUACCzBtgsRTBhUHe2I7ZLYB8b0FPkzI1Ylvi
fip9UOPQncuqPFAC6rhwYSoK7qkYopVNIoUSPmxArNNAlZiFo3bjWIy72Vo4oLy/c5h8amkZQdqG
/qjUvWnNF2VgONCLwCskmZv74fo+2wFgYRXioF/e6yl6KHsP3q46k2rGa6hho1HNReKwdwyIj92F
4hRmQyinwnmth20/+Ggc6rBN/L57wBOjbKqwgA2RenWHJUNcnycY7mJTjJUFzapVkY+jZSc9vpX1
0h4aCUNvdUiGw7hFq4saWl4xFYZZK9YQRZE8T+jlkmoxU9zWOjUF3LWqYsnqggvQGIoDwwt6/4zm
ktUr2DW5wMNFhR1wM4N4iqpU26lEbMk8urKtctYQRHwqQC7FhBpQbOfL/w1mSJQcFIpSiK8alY/B
GxRE7K62RF4SINGEgmSdtkPhFq8aA1Zi7ugT7JYIuc+4NpgXMlitUDHgcEBZMAHGLRGTaUIc/pcN
CRPmJbqazYaNETJQkDU6cCKGxFUA6IPBYgmgLHY4efc3JO6EqgHBaIOxHTCOTc2/MVvjwcAhLeov
B1pAZ4MqriiBRu0Ht7gWFiZHzCNSJMEGO6NxD6jtnysd7qJAPHHK1sxykNQoIhPaC0yt0OIORg+Q
COjxuGjTiIRMjchk9Fs4pZts93zmyVR5R7FqlBtLyxK3An7WqkHE5WVugl/7HDyiS2adDBAecXL8
LDFPJNUEzJwfYpbPoAh6eZwnpLV2Lxi2m1hcHGwwzMQgRLKs/grdDVSGa+wS244F+TbRC7hHQ/Ai
hdyJgWeGAqfjzPzCjCSROkV5Ly5HpJwH4PKmOhViortVFJBPCE5I1bOR/nM9e2pneXdlFudzWQac
Y8f3stgAqId7Pc7XfeAnar3GGjJPzgM8Opi4ZfO4yhvDfIBpIxy3meNhy55M4txbAcEOkVEV0ffL
gKY539S6fKO0KJzuPqiA2EaB3RLRbZiSYV1E8iMOs5WiDzn1y5avFBsQVf6T9VqkxLfLFIAeigyO
q4rhs+sl0pojFtFNYKUr0QnUHRziSCOAs4hv1FUzBiKt990o5L5WAiFfjpS60x+nftgPXF8RH9U8
qAW75972RDv7APTgZox8Ny1Y8WUwCovpQcXLGtwHdffsF/5dBbMkmJ514N8MLsPYoia2qClCW5/8
UD2MFEfLjKq/aMg9AiygIHTWNgLchwT+ZdG1bsgbArMjtXgT6G6cqYRUBci0deAjwmLtF3QtbouV
tjlMetpzZ7xxL8ca1V9d377oEL3EZtFxzeMnBpZ5wIABdqMrvx2nwWQzHx970FvCe3CYDyZZO9/D
uF5HMkIcwpn8BHuPxfSzBmfe3n5iPNg+xBCsZPaAqPTOB4Y4jIDGHYsjg/5CwZYsJWDaaZCvHSsP
61SGaKInNx7n8nYAFVGxbzKrc6iByRtPfhSU3wp0nKU2N6z1vx2nedCX9+ws4xMDP99MWMgjtwQU
6iGNhE8qCSsfvlutj10bgbQElVYs8IwwIsS3hxpb8WzcaytLcqCVOSiUqUnbRyLvMfMqD10MzUEf
nNemXHLbQziDvo8OpL7Mulgx9GK4TL+oL3MwVlSSl7kYAUhLUmJSRnGZmSEvwzPQK1xmaUDqe3YE
pmvUKDnicvPQdABrZw1iILYHn2AGk0tXuTeyNckcYkKI8HUaXGZ4RBjmYTHUI7xM94gucz7sZeKH
uMz+qDEEBA4kpm9d5oIoDAjRl0kh5WVmiHX/m7vz2o4b2bbsF+EOePNKprdkUhQpvmBIogree3z9
nRHUYVKs6lPdr/2CQhikpMoEELH3WnM3ex9RwA1LbEKY8/AzaxHj9V2ydAskleXA3tzO3JoQQczq
VWVPdxrM6muy0gSzBMWHvlIj86sreCZKr9q3Y5meqoSUuQH0JBX0k4mf0U0kiCiaYKO4QFIiQUvx
5uSpiWt3oTSXyk8NZAth+jCqOx5E9jIVzBURfdqQrn0p2uzRq4sC5l3xarLWvVXuUzs8amXM/+m8
jhZh248HVFuvbQjByoxMbV1M5AQrI3GOPot81lrAiTJv3Ppxap7MmR9C5U5kpc157+FPgk8QHwHI
4fkl6ahPvEN4gmYgaELBokkElcYRfJqihFSTGsFw68/Qa+pNKlg2kaDazBpqJcG5cZGOqYN51Luk
BBCBJbnIFl6bw9WaCFS2LC35dxsEbUlad4Kl4wuqjjebOvndL7ra+YvZTG3EABFZ6D6+mxTIAX4w
fhlAFywKQewhOr70BcOHZ5x7U+VcVw74GXMfsJUNr2oU9J8MDJAneEARBp0QQFApSEGsknl8SXqQ
U/+IsvG1JCyzc3Jr55TpXZqjMu/nvlyVvgqFyLaHpR87P2qIU43j+l9z1zg5QfdjJPazrwpcd+TF
mtU4KDdeI3Ryeg+UwjdiHG0NHCTWSDaMjB2R+O9xgmug15HYs3Gc4TJlv+LJSpc+aMMb3WVHYPrI
PJUyvYfbYx7thPgc4etVEmvpmn/Kph3T8jLU3NwjQKmor4aTqoRf/VyJdm45fm/jqjrUOQ4INyhh
HwkalCOwUIIPFQKKmgBGmYIcpeLobMl0q3o43KQ1qzgjxms6TcY5qpx8naME4651xk3nIJfOQm9p
DvCe4ticLlNxVnq4PrFadvdRri7VGkGM3VYLS92GuWlt8/qvOlCGA1/e61BBxopBZAklAzk75eCo
fbR33GeDnMi6SVjiO0o1H7vGehx0ozh75Sk39IXJxhlLyhqDdHGbBUm/HApSTW7YlLuxr7lDz5Wb
tjs/hcpI4vRAaLZZGYL71QAAc7rpEkzxpZzCYwsgTOXtkQAMSwQ5rBr4Rh32oJ6kikW/KkEZK8GN
sV32d777V4+2OBU8MlSPFQvgCrJRMmCq6orlJPhlCiAzE6AZoaNhzaMQoQgO3VxQzyzwZ77goOmC
iNaARotApLXskdD/8IoHFvh1EBy1gltS85rveWK4uHPhVUWCuhapHpqY4osmeGy+ILOlINo6wWoL
fHYcamLez4Ljxq6uJwkGMcKPoqeSLMEqmJ6COdm3AUHUGRxcpxmXBjxcKDhxhiDGDYIdxwqiEyy5
QFDlIvByMUQu9kAYuTWn3+iCQdcPB6cljpmi5LstXURAoY/9NUnCZa2jvXG08DjibbcE3c4VnLtI
EO9Swb5D+LEpgOGVbQUnIh1Ogz5zT1Yna6eYHm4av8L/KHh6gkNYHhNB2WvA7XkOIXBb7CbDZFzM
aNHQPjsurqLml6nw9wxjVM19jM1ENY+1RjS0B+6XAflLBO3P8It97lXP5iA8kz7xlcxeFUpi8Uxs
wo0JNNAS9EDWd/NCF0RBR7AFY0EZDMENukAyAniCDkiBTEUoVeA0d8jZaZ05Ea9LTj7sQjZX4Rok
1wpmzvexBBinl4VOKLHDDwH60Kl/pUOPiDrCBqPqHuJIxUQ37d/VmWEe1Cq/JAkbvERAFbn1zi6U
xQB3UN+AXZwU96nK+u9FOISHhGz3wovJdurw2QSGsBf4xkmAHJVW7YmXF+eEbfOyavy1G9rqwsBH
1xvttEWdUtz0+C748sYvjvWSwIyMBDyS9Fu30wRQkleJLgCTjkBNGgI6GWSkpQ3BoRRAylagKVMY
lR2syhJmpSfglQQW00Vf8hDICM/EnYjbz7gX0gb7XOKTrrfHPFl8A/tVPIW9ydVNt6zV3ltGXRac
YKUO+7bFSVYL1epg86aHU+knxSHThmYxR0WDcrDSFno0XIYEmF7ypU2TeRlXIXoBDKiYIsdVq4Zw
IjRFv4f5trQn7zFJzWYzRrWOfzdUAbkVa11Xydyo0U+WDfOiFfRQHYxoIniikSCLRoIxWgraaAx2
FEUvi3tBIh1mmKSkxRDygikNoNwC8lQusDwd/r/AMnUE1dQVfNMU4Vid3s+ZaZ/nCAJqPjsXCyTq
JNmokpIK6q8X3FQqnyI8ZaE+CqaqL+iqSXuuu798wVyddeirjTIj8fdb/tqYPRKkVJ3e8XO7LxxE
Y/1UbVqfsNwQGM25U7Uf2TSlyyhRzk3Xd7es+A+KYMH2ggoL2W5j45xUTXixNbYRTRBkB1CyOUjZ
WncOaR8S3gY1Cx7AwfWhcjeVZmUsAyBiTmFuAlCAt502mGvYsJgZXYXFv6DZaiFgCsG3bQXp1hTM
Wwq3rrqnGBBuXncskdv0Nq2Nb55V5K+Gne2sbAlqozjGoYMHyujWDiC2da3weCkh7s6gd0sFBu8M
jDcCymv1Awat0YX4wuMiQ0Fzq8yqvegLl4h0hNdvGC6Fz+OnxRMK5K65nRp0EpER/ECgm8CCQl1a
xvMxURrC8IIdHAERtuwgXMVjdui6pLtx2TiQ3hgRkwbKNi27fq+BI+4El7gbn2vBKVYFsRhk6xJm
r3pIBM04E1zjUhCOSxPWMerjkC2pwzc1KS+EjM3dkM339pBMi36Yf7DawBxXf08FRbkFp4yKGGOR
ICyz74ayA3Q5EfRlc4LDbIj1jQ2MRW3qaFkOsXMCeouTiBdejBb3PPqzQ4yhXWN71pFykVv7GQtt
lyNUXjFyL13ovjShAPOQgjlIwgahDeOPb1Zlnl6iZr6b+6Q/dwpBCtPh64yr+QfpyqNjpfGv2VG3
7PF4mQVLsNHTggVOc5mm8KCWzaJEGP8jbhABdC60B7UITpbZ8e6bcWoFhraMEwOLqx4deWtgGJzb
M15Yvj6NWxogTh3xZ+o8KxrVXRAksJCNdrBQQkInTqQYy7Ryo03vlxuy7iSNdaLa+QigzOPOVbT8
mxfnZ6vIMGbrNckXSEmjljw46m6OxvQgD4oSZwfL8dlZ9PoiLPktNGg4WMQ2ZCUTiBEeEYI8irtd
XbCZjzI9InPkFvsZ7aueOv3KKe2XqHDI3YazceepFU9N8oqoBshENJW6b0frOWjzvZeG/SIOg3Nu
xdlTlvJdtyTfcxutb9Ba6EhEplMjX6X3tv6YtDtjOtekCJGbsuCaPLghBQF8PrlAgG6DL4yqL0Y3
4QQsPWVBpC7rvJ3SEPRyLSjQlo03FPTtbTQot6hPnBvDSca7BOadMcIdsIrxbLtpsQbmuJo9Y1hW
LANZxP0a85m8JXHMoev6peGRPbDLAAeajb2/1IA/hBMLFMBwN6Y27NGlzGsP/3eg9/EpUNxLomZE
redeYZnsEbhrTYJfdou6Z+yHFciRRock1pQJpCFb34JRrk7yoDrxMoqsZW8Z8LhKcyLoH6rrcuQx
S0zORBcW16AlCdtPPWAqnyhOheGjy13/1KmNcTemHYi1cdglBiFXo8drn/stmEcHsJVleAcDl/2c
5/Vd0GNEGO1dYbN2GlsyIFOwcfNcX2noCaZg3oP9+xpUlnXQKQ+7JtOOoUZNv1OmDWpyWibkdgLk
lRNabH2InwoSm1MK8Kvq9cM48mAqymqrfI1NtBsgMfsVcedhE6HZvNENkKfl3IfrVBvJvIHOCEZW
3sHQu6Sh+/ligPrEhmccgi5xHrxs/okTvtPNr6XBsrbEWp+XA+r8LjvErbvrhEMQ5Ow6srNsh4r5
LmCPUOtutfQMTITYbJSNNZZ/GUn06lSqu6pUG526U5tLK5ocIigmt8BcgKrl11To1o808xDaZDFR
TORnquIcmhopSh44Wzexv+VRRHQJl2KXzcEDDhFYnhkuZpMnY/pYac1wQvylxyC5rACJucGOLnfB
e7Ae0Hjwk4YV2mLcHqUIFkKOwdow3jZZvCl1vvSG3cJN2pNQi2ou6QJ3pY/2qp2Du44EGeG7qQFh
XSEPzDMSHBUk0cHGM901+2DWVz7BwptO7cNFHRJDKdvaZFG3SA1XXyuTk670buRvahJ9y6YtaUCS
1SwPFDK7gDcvQeTPKy+KzI2a4ydVpvyb7X4xNFJDap8citQiX5MT3SCu7sVby8izlyzV2W0TA/La
6cKW39+2Ap6vwbKZal9HjFzXF8dV2Ss1W6ItGArigf9nurUbCo9QPOkI9sgQ6RJ1Os9h6gF3uS+a
nJ3SGO5C5HxrKg8Q4R6aniwom14bvR8Og9nWIFTE6rTQ0vabnbjKRsWJ53eRcq4s5Pa+xXN3zgib
qa69LMwy/NLbA4Shcr4HiB9B5/BRYRY9LAQL33I2e/usi/yNCHmPZRyto9Z89Sb29qmXb/qh0Na5
We8Qq007DKFfEy1OV2zgp50nDvLMVLtp19ohPppZ7RsM4CRMtbFZJAESFnmQagykCf18C8WCJHSI
xqg2YjiZOiqlHTsOEj5RwYI1ZD+FOizHzAWPsiIvxJAcl4dmrIJVq7iP/NUFFUngF70xJ/SpNXeh
aMkuwNmrqveGTSykbREe3TB1ipWZziSpeGYQiE/aFatOkIEQIJQQhJY4oClEABJbKvswlNfj1PU7
Itzd2+Fr2vKPdoX6DHLrF6fu2lXc2/NbF2WeB2peoUb9XRDjDxHuRzXzR3Hz/89a6p8fK6/8p+qJ
kEXrJsUs3mW7fyvO8ammybVEh7zut5jathFT47ahSoena67zrqbWHMoGe6aDNNLSPd2zUUz/FlM7
2v8YFix629BdkijvSmrN/R/P0AmzI852kJDozv+Tklr7szSHqAii6SoiakPn1cij6FNpjlRj06MN
ifWrMoqjlavG41ilLFHD2VtrYmFAsFFfZHPtreWoKvRUclSvc+NtNE15D/wfr71O/qdrNe97FBRA
Wvuy2suDm6akh65tb4Se74jDpz6yaOSc3jqV5mDnLX5sc64P10Naeh+bkZkpexJQXuUZTwH5qINh
ewHvKprVRPRoILS31u3KfNKd9jXJ0fYE48xqEacFwmPECcOE3aZi66V5QATGlYU9irCW6swmIo/Z
309T5e/lmV16/j73A4gr13bia8auR32TTCoAAscn5cfjB3TXMGv7MdUckp4UVNnLdmh3Z6Xw1R9l
EsWbiRIfh3gOQXOJQ+iPBERUohKfBmRTHuyoLg7A1kmnytNy4wWAWuVYOhIaDsIRUnIw9SsS8e4p
xim4CkrfPYXibCYhdVOzW1qUBHMbo/nKglO5a9MCE7ISQtZjo4p+g4OvJBwcEuZWmSMoaIegg6OR
2dmirAJvbbTtSQva+RSUivmgFWC8sJ4Fq3qsrYcwKIdjIFxMWeYv2CpbPTGJuNkBAHRsq7l0atpe
+Hf0G1YB0VufHBD3CgtTwA+yac96cPlvF8kPSq1+YxDL3g6jUcDyirppP5Aw/nCQfaXujJ/7eEc8
/v7Oib9Ocb9hSZqeayMKH3xfsdaNaWu3tWmHD2MzkSkeyFrGGNDWVdIae03TeYI7Q79xtSo6AT63
l7k7Fxd9JNpjKUn4lJArvhlG1kJlXqmsjMaU3G4Tf5Vn6ftZMxAEkX3XM8fQ9U2chtjn8DTfagST
1x55vxAXIu0h7611kHmgeLQJyu0c4qRvhvDBQce6meu+2rAqdC9lAz2vV7L4lZUtFPwwe2l9tl6h
qURHq9X9A/oCc+G3E4CvjmVTVvoBYVwVkQs/+mJVpnpxCqewOIF1AZooDpUzgLj3auDsYqB2JyEx
FiNKyG7LrcqfTjeCAkpf9DgbsFJ5lbITzTzvYf8VzqwgtS9euD35B703a5YF98281Yw5g4TU8rI0
E1PbYwwhwdImRbs0BmCzsvNtPG60H+jZwo2TWREEHgUFT6/gZ7aUn0qbjUdqZhinjPyeGzvp/LVP
SRypVRQISE9AREuziBQHVjLdebM1vh1yE8S6F33sCUb3pqjqee2bTB3T8RZz7bROnSC6L/wCoMZU
Zz9xB27GuBufLBQkTk6KSDxH5IGnnr+3xHNENjP5MLm2+QLP/gy0VOyxD8QWoMHXJoQwx5oJz6oH
u9HtV2ovPZizFT1lLixg1fLjQzEjkIs87/fUPp8PsZkVTx9ehf/gYNE0CoZ9MOqYFG7ydNPDKOTZ
Ni8sVbx9fn5/L/yEBjPqSKm6vxI7SjEBCn63LnDRUpjegokWYj006p/bn6d+aP/t9PO1DVaUW6Ud
TYAVs/rYVcGlsqi1kRFfe4S25mcN1I2C8DPhYeMkD5o9mzzDMrCgKbho+fXrBTs9eeqKK0bKNi3l
vOtl71dc+y0d8c2NvOLf/4wqr484NwEFuZCdGxLI9xGa4wNOQmBEdlt+J9dAOs4IvmYeNEPT9bNV
ULvld5BoVGH43mRFsyJt5G5swAlfybhus5jM9dw+jMFMuQq7tS5Z2B2DyemeQYqHqMHI2+OR757z
nuhBVjfhObMaPKWBA4ilhuzj1VMIYLkBoKWq46HP3ekhS6o7AtHhS+OO4VLNZn9bRVb+NIM/kf2d
FzuYDWN97WdJ+KK154Ecz7M/5cqm79j2ye6gN9mklNFj4BGjapFxLJAXRS8GIKV/+fW5f9qn+PUh
uOGJZxqusInxU/zz1zfHhtvYqh29xlrCNvSWV1dMXa8Xok42ogqdNUPpG5dudnmVF9OLmnr2rRK0
zWFuJuMSBsrTxA270gZy11PqJ4caZfchK+vfZ7JPcbO7JEea+qlfzh3xpDWo6rj2Ohzb1V1t1Pwf
/4ePk31qE6/LkPosllksx45KPGqbWYekdrFfFnPw3Nrx2RE3N+Kpu8o21Sc5VQ/N31P7mQDD+9TC
SZ1XpGp3iIS1Jxu1ylIrNbFTbSnGdaOYCpH1O5SjW27J1RCbMZ5hztTURKwddFDt5Nmfo5/nKWOE
Qq3gij/nERzVdnqNAsHNPfWgTPPHg1dq29iwa9Rnf/Rf5yZ+qR5kk4DQoR0zfxMlE9ju65TrtbKP
+O5ZH3C1yEvloOz/fFnmqRclwd+LLGnlz+n0hZcnHAVXq5/tqUU30brDj6Bsj3MSgOuOMdZGaCnA
dJAUbi2vvmhRRhTRyh+1eIzPBBL0x/fW7AXGI6n2R73P4rMmWmJMtnTeVNeZ/1fXzeJPeP+U658X
8CfI1vvY9c8TY9fW+9/MylNnm5SUHoi1KDy6SIFuIQVSVc0xg6Psk2fXQyIHgtQEzzz+nvdPk8PR
9998vOwt/9nv6VBy+ONrhL2TYZgu+xNbo+4wm54/b+QxjBQ9rA3lNYrVh3au3XvXieNjkyDPkHc0
S4KfXW649yx9omP13u/S37z39yiA0cPpk1hC/BydyPswX/YbgfMz9b9HtXfx2hRKEze3dvDff7Vv
Z6JPnRsqP0W2CeOuUZkofrxyWB7kr02eyYm8HSGpg88UMRxugbcPdzVkAtUcqgulYFFcpYngUHg5
sjUWxVmB2DdUjWghmyrq6PuW7I5sFWKG4eMGisas2EdAOQhxuf5k7dOqbc6DPpS3LWbRn5UFG8i3
x5eMZfLyOsO2Xn1r1/S4Sx0Rumw1m0XWtV0a/7IaENVFP3+LYrOr6xZZRtf4/C2W3VQAQzLcVyXA
taCQKqtAJ4ldJLEdwqjKF9lIks1glcoXwAsFWIfvfebsgT0ER8L1rArfm8gi+AvHg/826kVOfe8R
H1V531hzpR8MMw02TanqB0ucGaJPnsm+6yiOYeJ67/Pk2UCmT8vn6DA42OsdUye9V9XNOZmD3wc5
UHQersb3Pjll5iUL4YSB0kKHhIiI6zTRKT9GzpYTPWywN//9nWf//U5x2Byaru6hz9LZ0/95pwRW
HynqGBqvVo4+oYki7dC9HzD08EuVbdKdrA5LILltRKxJTJFdVc4Xk0a9gQPDMk9KlJinBOZbbITN
0USsctLFQfZHSLeoIKGZt58G5OiIT6etyV+0HUq2bTFHTnpSyZYvIj17rsZI21qF1ZybsWvOhjgT
/YVpT7gmxNwkNpOz2SX73uz1x1kvvDvHiZAIlsajgdzmTowRWP4wRupGfzTN4UtRpNOy0JVq2wwo
H+VZPEy/z9L3s+vo9SwYnHif6E29/u/fjWb8/QZwHRcAheVSlJUyqZ9s66ET+mk8qfVr0uYzSkun
9FZ1OClHJLJ35Bn7rWy9dTlkym5ISANlMFx8W29tMVuOx0k07QYcF1PuKkcjC62e9G7x4WPkgJwb
4S4nKSqismVNLq6YlW+Wnl+KstbATx2CqXX4b0A2Q8+rl8EvAxCSufqghvO4zLHGkrdV462OOGPr
2qFB9jLRl9oQ1w+kN2JynGHwIj4xTBxVfKLpB8nFxaW/NpXSuGnhzfw0VXVdodF4phIe9VEUZ9hp
qU0RDTEjre3hlMYwZVr5cxU/z9Hs1IMjf7NDBQnEooDQqnsfuU6kNF+6MAKom/lgNPfeCH+Y+PWD
WXnhgz5ABYw8Fx2e6Huf0Y5AdrTRv1Ri/2jNYY7vwI8WpAHqe9kXpU62qjzWfo7ccQbv7ZydGuUp
mCj7FByHVPCKG7hSDFw/K5Mb1xxNDIr2dmdWYBNbNz91wch+WJw5eobC0YKHjiGI6mJ/9MsZclBc
KadeL7LElbW48v1j5QzZL6eRb337WNn16fI/PxZV7L+8s92//dgtHaIEpDbBj9At49M7u7UBvk1J
7v9MpnyhaY5NhYK5Yoeusk0ne5DtZbOyyIZadTwvipmNIHF7hj9NjN3QoQKCuLqSk0YxSc68Tpcf
KZvyI93SOqe6kYEpa6cTwBv4Pq2fdqeSEn30zIMxUdRMdDslFIhgUKGI8lKHkvU+TtQW+qqDMmHW
oun0Nvz7UzSiSKTPM2sJSLSs3Y5qPUpXH7S4QDAuT+UBFaW/z4KlbJBsqQ8fJl+nTWIkVF0PhsIy
Kks+Tna9nZJX4QUEp2XlN2lxbHKocCVrdv7ufXGUffJgEVnABSHmuANaJhXsmh224e++68SQjNHb
J8g+yjB6u3953JmfNv+OauGgYfvF/p8nlCGQJB83/4E3xxgMWuVHgu++JXZhgPqCfaMVHRURxZvl
+i5xe288uS+yI8pLpsp3ypThRMKI+3u+7JNXztE8nvqfPEnEp14/68/Pf/tDI0pgOnzlyZg195k4
9M4lVM3q7m3NIBYObMGvPYGbJXdlfDA7KMR8L/dJm6LgVMifNWZhrqHkWJSCsUFMVTpkazE6aqP1
IC4wfZ4DsouIKxeAQE2bJl/LtQ38pm7BPVNsZDPIsHHqqVaAzmMZFPr/GZWR9+uojK3LUVVM/nSt
hiTnsciGbDuX41/+pGd3GDDyt4MS9K9zmWjCk5HfyUHEdv021uu/Mq3J71IVNdzo6Qb/kqzIu1Vs
YOgWK8e4xxA66ZN1ria12zuNBbui8YMXShoDZAuN53mGihFUxdofOxBQZR0+AF4IH7RkXHpBq5xl
1xiNBQvZMsTRHfOO62AjeS3A8VCJesz1hXeuoMecHXFWWji4iKak2+vAmHjmsVLmWznt2i8/pGtz
SumJ6+UAscL5xiB5nJ4iH11xX1dENxJWc3FZkFS2f7ZgSZ6nvshXDt7ZtV2W07PfFWe7c4dLEob/
8iB0yOH8sewlKqaapmoiUSVtY9ifYmDd4Lvwm+bxx1gT6SfpO8K5sBHEHlmn3RdW5gMAbs2/0A54
+zlW+wfCts0mQRJKGU+a8tCXX2zS+RfZ0CN+N6i3/JVsUsnNopKwdS9bnZ/3D33k/5WkVbfXewUi
flWab3GuaVKWxTDAUhYhrrdYVQptfhX2KWTX93mGjGJ5nb8EirZAVC8XYRmeJgTsKdwysdLC9vSx
6U0e9UEd8GmObh2NtHiQwX15wOGLAKIuyeCzccG3RP0sw7ERdYlsQFzb1/mFRoWzntXozoxHXCfi
LLNH9ws8zMMg4jSy35wSE2yM735p3fJzvzGoLIdioF2Dpgb+v63kLJEVY8kYFLnICZrIMNGAYra0
gZkaJvHNPx9tbqXjrGjs4kczUX40932cr1l3iscJwPKYh+MRIMd4lGdwYpqtXTcn9nONtZOTRTMb
fNj0nnFJ1dTBfBplm9LzQniogzAvz6hB82x84M0iaABR9t3Jxn3SlZAY6tTFbZ/or86EUipXrZNO
TPBIED8nwuVO5JVYkVSz6mJ1Sqf8LsdB7jkIJTIff2ivJ9EvnSqYi3wKs1uQtfXherBDnOauOFz7
eiQ5qjbi8Yf/tPRY3rWXorchkdSbTB+NJyOmIsVUore2ADU8tbZ78HWvvHTpNFxwou95BCZfS+fs
OHNy4K8C3fz94M5gcFGRtfuiSbWNHKi9ngyRHqjrt20ziacvaYmq9LrRlnvza1NurOW++32u7JIz
bNAJFLNvt00ZTPvrAX39tM/SbJNllDeDGlqCAHmf8tZ2Qn6itj9vrXgwzzM1sDvc9EdDtGQXnu1q
r7bjUbZ4xvzu76EIraZYHW6vfXIKOZwXrZvgYxPjrX/EBljxAc/f1sgB1qflFHzLjBwesE2B1WLK
8icN6pHsL3wfxBImgiWROcoGFGAPQQh4ZzPL7XvNxGgj+i0CJKvEG/11rjg5SaQpxDbpV6M27ftx
sB9yo4ge22IlA09mo8mGjB+ZoRuKEdlIxbSg/zANDmsVe+Hyv68WEO/+7Zbi2ejotuMC37RsW9xy
H1IFozHk1HKejR9ZyP3imKp7kAfFneNVNcHwuvaZYTthXCQQ/jYnT1M0kKQe36+Scz815XxLnaAM
ZfyTnKp9CJUZNUnvERgVh8nC5gDo5nTtsoF/wrmE3FHphfk2LTRsqlOrjXsr+4whoURS5VUr1cNZ
Uo5NtsXi6H2pbEVd2hCvVrJZzma9SVpMq7IZTzn5wKJsUZoxGZCUdu7RkcsW4ujiS2C9XSh7cJls
/DhGZ+VFP2MV43pmE3TuTISmMgU2iQ3Ipz5V9MEn/Tjv2qegQQY0I3Jtn67rDHfaW4NOkR0l+NYl
lA5s+l5ZanrIK2UK/KONwGaRWgnM7jnYqlpnv/45NcHauDfFVKvqKVY4jgP8/9Ah89KHJ1cc8MQX
B1UNKSCUhifbqpA8ylHZHtyRIjsqBONaT9Ub2ef1VniqQVzcGuGULz9cByDHWae4Lg5VGKZnY25f
ZsdTv8Y2yzQzIzgmm3WJbthJKEshm0jsUCK5g79+m5z6GCXSvkZvybWwop8pItyd7aDWQIRSNsGw
fnU+WHw8xtbDZFXREdbts3yLyS5yc3v2t9HZKTznECTmxZwK8pxyQ4YRgfo0GrGk607tui2To3pF
3OjTfo3i4RTL0SJ3580+T5+2m+JdFZnbcASxFeuiXq9wt4lDkJUNCUPOZlx5PO08OLf/6ZJncpqc
IZvyoLYONjR0S2uy7hgiAqp46r5DraUiip7tAsJLNE+IlofA/+pN5xDUy7PqW/5+9nOKjYim7oHM
c4B+bWWzQILa55oPOCH+5jf290SbRAkQEKAeTqzHNkz3ddpPL7I/Ev0A8v6x3yGmvkOBOyOCIh06
2l6ylE2ZE5XZUDlwTZte+7q53ZSzCi5aNY6+GhYrXn4o8UXzevDem1itMgp54oGXowGxD1E/htk1
ptnjHG39sjKOMSaIZTCa+dKYDfc4sg1HSjlUUGAgUUSQ9fY9kcnHEhOZNkbVNyAz5jrW03bVzGr5
rdLNY8Sb/cE1Q+/t8llM+3R5Bj9F9rNUErLJ+BBVrvJB/mAUAHfRvhs7KX9gJaCdm1nje0A0MeVO
e2uhHAbgFSRnp3uMRt9xkfCzTAhJNi5GQE7LPiaBJfssWyOD4Tx6XfHHtNx6TnAGF4jiFe8e1xU0
jZRa6l6uLBIdH7JldOGD6lW+GKyE9sHv7fN/f0NologYfFx06WzhkUiBj8RBZbGr/PMN4WRKXvV5
X76UvglenvXXHvcWFgAj0ji+ndu+Ze17p1Rv9dA2by059DZBDr0dagsf2EBJaZKfEP2pvv0WiC5F
0+W3uZRbLr+wy3VBCcyl3JDZffF7NIZ4eO9xq0r9gtQzyLOu6R5rp4u21/6rFGL4z6CcLzUR12me
OjzGc3Mp0HLPeRI9JvG4dKDjPetayj0VZUiug3p69gaElR4x3lPiDW/TFJSJx2wEESYXPKwuVECH
GnUHRa5B9l1XQp8yGtfJn5ZTn5rXT+Y9hWT9/ZPl8kof+wMWaPcMIOMk85JZNNxrSjI8mcKwaMZp
e0Al6R2UYAqXQgf/DIcIsjYB/k4GiHOYEBdQ0GjzMWqdTYu176CrO97a07PRWNmmmYAyyKacBkJp
OJQaDOjCnyrC2mN2d/0tB1P22Jd4Wd9+zIZdjhsjY48rp8hDK374oV08dkOh7q7917nyM99uGsUq
3j4vRq9728yoRtmkJhci0fCBGgv7vWfh8BMHPYteMN9Me9nyB82985Nn2ZDXhI6PnbmFa3jt+/Q5
GJbUf1liWUI1+OkGMnSPqAwiI0OE5T7tWmBSNhkq5fKlDfVsR1wuPEInCKgbNGW3CZuPhdVYebOQ
nf80LAfa0vrWNGa5lxvN1jt3dtBfZCOp62ahg+VYy6YCIv2o+uPlbZObJOqvqnCCQ1+71mbSrAj/
/2gNi5i6WwujomjxUFOnsYq7p4itz7KIQgQ88+ydLXOgjlA3G09ubsY72WeLcEE8KeTioFfJ1jxR
lAytHdqmoS95AhYF1U2Avpj3bjiDFGJnjKuDUmeJHS7lbtkvuvCeRPatXQTDg5xRmykJHEgaW9ms
HNvdDSLQI5uaISTcSTSsU3PODyXouZbV0skuJ6KKVUtAEZrdsAw6pYVw1uVQiMRQo6gvXumam8kL
5tsgCMJNMeX9Aq+1dgkd9NUzwZ1LALcEVzhnsegrfBc6lFy2O/9L2Zktt41z4faJWMUZ5K1kzZIl
y3NuWHFic55nPv1ZhLvjdPo/fepchEWAoJLYIgjs/e31xZrLOzIklZ4EFyvQSZvMBxTp9Vn2s+m7
yNYUqivy2O4BppS4TEr3KqeOOvendUdlwAbYgH9om8imRta7a5KhPknJWqNn8S5wqde05yldHpTU
u4tjUZ9k62uElLzJu359hhwR+pQiGDzxi695UU52ulZT/ur9/KNbNkWnBydCVbLxNWXK+VFe89qf
X5OlPCtNbDOdCjwdL6vCieKjQa4OH58aMUxk9ScARohlnGQg3heE/FCt6KkNwB6mTZl/L9Pm4iam
92E3b102YqqoaMUqR0H4s260byBes1c/tv1lRsJjX4C7x1LbECfQVeIUiUacQqvOd5kW3zlxBsUo
mPvkhcy5twPWgJ2qzBvwwY+WWadTx/crNDdklD263YlvwZ3jB+aPXyeJH332RH+fzJcaTZyVoIsP
tpo4J+ThLUgtYBlo5xWqj+dOV5tRSkAvinXWi/AujCxrX6hDSIFCg51sbVpU2KtACeXigNmnuovG
c6I4mxIR2/Fr/hP8NNas9+Dby/VCV1+bwMGUUUNmCTwoeWD8i+aZ7Rv4HyCRGskey3TrvVALYwWr
Ahu+tMYynhF5q4U3TVXFp7RtqRmbqV4YNOg7xcl56ToufrjsXA/VfJDNr0NVqpveSILdV1drx/3G
AAU+PWkVJhkEvFcE34JbEEDmZSCTfXEUQAnaMGEBLEwFfKMD3DEobXUpL5vzwHAIInYePonMMsIm
mcIHozPcTZRU015Lswyb+4bSQa3iy2Oa5rK2PPFcCusHLKLsvcC+QLjI+AAtjVulrIa3WEFLobe1
dzMSFF84XV7d55DlYLHYd0ntlPd51IYrxP74Ys8XjbARZ09x1/Ki7PI1qGMNAcmdbCpq0h8sHxup
tI9xvJz65DGJjOQETSqj3g097rqs1XRFCTgeqAnpEdW0yaHIU9kpD/F8+fNM1XFoKTKSL19jZJPp
1t445qDsYy/QxWKg2n+Pr+vLkMNy8koQ9918VuohlUDUya/kBarHIdZQX79g9yKWsRcyrTjD+KLr
ZM4G8Vx0unfwhwIbQUI8JWZp09MEhZQvrh5d5cFXHqHUeReFoPO1sbLhoI3Vt6/rRmU6q77AP0X2
6Wr93cmHiIWC6Mdhk2CeM4JF/d5YAN9cW8eTt1cheWojBjazvvJ/jCh8CkP7wnwx2J5dfeKflH3p
j7IVWf5vrfkaKw1SzvPIXFNWX6352mjb8XtKEPeQ5G10adHMfT5vZULQfyAS+rlcl8LjrO4Onolg
zyvS27HRlCfLweKxmroHT6m7q6phS5rkypOZWcOxNHAi6OdRUdGLDcXGxUpeTaKgvgE9gLq4QEIg
P1rPkwT7hPa3zUFHNd6m8gDTyCc+8o1004CTAzjkGMdh0q9tKqaE30yYrKgdGcjoOvVVHsiX3gJr
s1Z4mpwtKVypajJkELYJ3s+Lv8/OZLTyTaeTSvX8iFeYrbA3o4b7AjckQwqr9Oco2Mmer+6voYFm
pRd5IUm1YR6qCgyIuoLaiG2Yqzq8ZgOemG0n7zXiMmgV7yKFZ6PZTfNoJS6Sfcjrx6HQtINQwHFT
+KRTTjaLfIwk3Lv21D3it1PtOx/vll/95kB5WD7lb9gbGFdePks1MdwHGWnJQTW6YV9cZSvyxIvW
ed5nXEYnCLrs2hKK5Ry06XwcnknEJRvZDA27oRRf6Dfy0+yxGvdCVyCNOpTfdTgdEdJ0yRV7lXVU
TTIrlcBXo/ea4I1n7w4Wk/9oGrzAChA8cF3y8jTOGS5205u6UqikS8AfMwW399TRKps2wMMFFVJ3
TSYHktQ8JIqJtqAC+Zb0mClS8od4TU+7/0cM3Pwfi0mhCqE5hsnXx9D+2I0Z6Dp9Cs2SbzNWwO7K
9gI7t77GjR7vizouF+iUmqvsK0QNF7NM2o1sygsT9Ks/7hoUbTvmkODvLRtEH7zZwU3BueFA/fcJ
2gpKkVVfXxGNQhIgjKY+yIOXWuU6t9Tvk6LUB2oGBxCUQq8P6nyQQ2TTzCCVfV75uvm3e+TnDGP1
+v/YvUpxR/5bykAXvIeo/kEHjTL1Xz+vulLroE+N/lXvsnSd+tBdjHk9oc0HeQa0jNd6qDbXKhTR
TvaF86KiLy0ukAeoN0KB5yI72zh08G41xDHuBFug3GczamvnP846GJ6ffcOvs///cb1eQXvzp43M
U1oIgheBSWBNbotl0zej+CATk7IZm0P0W1Ne/Rr8dW8DTh0Uyj8GfzX9GnfeIFG8pTpo4ujkeX52
xnibzkoOeSBej5svPhEbArDBfTK52dkWeGDravlWxSOufiihADJ0+raI2UQGjhmzLzCMRTR09s8Y
f1x+2z/tuFVgjA2weTSmZBvU08IZkuzFH5nylWDAvHRuQvZ7UHKR3WU6yTjUebcG5a4vIaDxbaC0
lBrIZjTNRhLeeOqjbnyC+Ep9Y/bSJ1iHGyYMYPlZVBqEN7mj1nt5dTSVJX65FYJRfHzkv0B+mJrC
9pD/gs+m6T7kTpfdtW5WXuvOuk19KuUtCxBii7AORBfobcqFvUsYzRrZuAzfeDheIeoa94YaGTs7
xC+3tqLqmyPelEYEb3/c6LXa839//zEA+mPzaUAoAvqNl4iu6qYjxVG/xfcng1lTce30yR5YizyZ
moPlehDZ4xqaNKAI76DYhncIuvIu8H1zI1uyn8wazgJfbappiLwjA9v2vZnuRhsyThaY+HoJvcW9
0QNMbHTWcC1Lu7jkkC78KhmvsivLh27dYX0EmI4R8oKpu/d2RRm37BIU5xzrAC7cPEAeBk8rKO4i
qgIWAFsInbolMdVwqFpvWg0RUkkWmcGyUmH1W4gRnocQVYKTjo8o6fxdGcEiDrrOamY5FHQSUzg3
8iH+fOTloxw2+cY0q4PfqvrC4rW0idypPpskvT4PGCbpCxM/gd8uBPMQeYeY75CDs8J+0wzPXhZu
QX1c57ckp9y4hMPz91klr8g2iV5oFsDnfwyFi+B7HqgM6m2j2pc/4gCy+dUXgglHxXaUPVCk/NNX
yKDR/ZIsmwdHA+OVPRUgypMf4bnN3H+WrbY5J2ZO8azupXeqwBZuHoNH13BQVRPDN6tVnihSCjc2
oda6R516pQAnuzJXR3c1vxBqlq17JeJQBn2+gHBYHmRfWrgbcGXjxouK7qB4SnugyLqDiKCDo/pq
y7OvMc48WjbZ9t0GBJn1Thu2n5u4gODFPvCKRymjkMIJeWYGLbW5uYvSfCzY7PmEkr/GWTAJF7US
4Z43aOYZYpi1tCtWUMbclAe18a1zZhZ3s6J3P1ZWKODrxd6p6qDx/HNYVDYjSNi5Ok6dPPMQ11Vw
lodsqOJbUGqyQTSQsDOR5ae81WENTz3WxvKKCOfkk6kRtp1vdfkyHZwmOjHjRNehFkAR++QiW4Ud
p+Qvwnk2iq7ykAKLX0/UV7G8+LuPum7W8gVMpLgLTlk1/qy9zniM7cKRrZmg/hgp028tcm6frTrV
4U7E3m/XOoqibgi9pjd+QTGzFVDfLM+afsCz4FcfdZgzahX6Z9hi9CIsp9gbueaRbhMt/oGf55pJ
nWIazX5q5Lx3TjmOuyFtk6PuYNSOgyIMB5AoK4VU5zVPi/AGMGTzmFklmH/YZq9DF75H7Cd/WJnG
13nASS2aMSFdyKajrqqFiP0UJ8OkPaal4uA4Vn/AG3JeMjcHIlto6SNWwayNHYqR/ntCBa/7zwnV
MVBUsXlkUmUy5fIf8qrY9oKsL2vxGDSeupCvXgiw5RLPzWQvw9f4BZTLQgU4JF+98moa1n9dVbXk
r6tf98qrujXsWj0v7v7X/fLj5A2BjsLYqip9PGQlHM+sCTKQOP8oH7BbJPdshjtsrmUQC7RIfzT1
EHPdsMV/sfKqpe/a/aPJpr1F7Koo+tk0w+J5csJpP4h8zsjSJFKorhzfGJkkadq+QEpfNuVparT8
2bLgcoxlsmmtxl35TWBvqf0pNxZw7sd2sq5yIzg2M0wUwfN91FvWFldKqPdNJB6VzriGlEptfSsw
t/jf7qEOZa+WgjQ/ZJl7goGAzbirWysXiPdTWttPMsr9a2haZ38NFZ2nfQ513OE577HDpmJSnEyH
smRoCdRORXl7aNyANV07+lAvScGejKZ33vR0uto8lG+qUb6LYLBfjSJtF27qTc9UrVESadvd4yAo
wkhdvb1Pomy8KVuCFKrSdCunDMxzlikdsO8quPWqQt2A4W+Odm+Kra4MLmwXgfOgkg87sN/qwSnL
fDvaFAO6YR5u2qEQt0VkKSvbGaeLjiyYFGDfXrMoB54fOs1DXWHrAHK9f2LiAoSSDtpLKCBF1kWv
fBPT9ML/pPrBAuAkplK8Wz2OrG0e7H2SNtuy57/TmVlyHjFtuMuKEhsNQ3vVfNirta/h2VRTCKkl
8DPnfrCOYgMKB7inL9TXwLe2QeIED317xuoz3k3uCL2DUmkqpXCrIKkV/zBB6gZl3L6PJSDZ1m6L
x9BL/LVuKcahKTMfIircpwRe9nPc20+9O7XvShyt29aCtZlH+nZkT7PMjbi9prhErQ2oHgeBmpUJ
0S/WbRUU92BDmC4DI32zygkWZ9Uc4jwEFBEXzoHEv/g8yKZNNo41CNbK8gLwU+zU5amaRpzKQZ+n
7ny70eCdGoe/fYwcDMu7Xwo1T3a64tY3Q69Wt54a6rBYgMj4qBYfEDziHquY2bsRvPZTMP3IZt7S
UGXqHcCibKtEgPshi+sXJXB49EpR4s5agSbmnsxxPlpdzR+L1IzXLV89zHuozIZuJJDwBgPh6Erl
tRile2bD+1CuPuaDMa9SZH/VTvcoP//q+uonK3kvW72nUxSRhPXnZ/xf++SHyL9h6JKX1EAmYIeO
dUOxkP/QdmV926TORVei4EF22Vazr0kmn9W5ywHkTgFlqG7kxchygNREJANk09VH4nH2xhQqgJJ6
6EAGpbdGMjOhGqW5B4d/AK9HGEvrkm2JF96qm6NalE7D5NTd+lwaRnsPBe23YZjR/JxS9xnc6bgt
CNOlbo+KVy+d6jhYaNfkQTbTeOT3Z1nZDeEj4+JpsBujcE9pLvFK2aX01jdDdXFxl32TzYOODABP
tfkGVhnF4b/fJ8QZ/nifUDDioPIktcrDqWnqHwKcEqDMlEez/XsTkIxZM9cW+35yNjZxtzvwocbj
5Lobyjb/as3XvlrzNTmymV/rwz9G/vs+ObKeP/PX3/DrPtBx1aavsgmwtEc6BZ8U0ivuUa07NJOO
Pd7KHnmAZ4tFVpSAIvjnhdpO2AXIQLHjpHgNYXsczKaW6BmjKw94fmtV3la25MGsQ2vDRFEtNSvo
YxSIDog81xk3Aai9yRYONYCtexYjUM7QiKCNRu5ZdskzJSRd0/qTwhvj7wtEt6p1lvrjbeTWKzOd
9JmShHAkLYsbG0M2ZCeZdQ9qXT2wfsASItXfKuK8D6HmvE+NHjxWGgSrMfO0vebF1q2JcyuKYb/e
FXnvrohGUb3VWFdRpMU9aOFNnAI5tDMcda2W2KBsDugVmbWwD6yGrHgep9kPBOO9vGhvlSQDteuC
eSMaZvOY91Z+61crkGRIRmtF2bGUaFYdJMR8g5Pcd4oEwUDFXbMiMu08toV+NUi2/kg7UihDTkkI
0iB7mxhk0v/HCKKb+U3jafqGQh6w50VDUkNP8aNOJ9yNCjV94l32k0IR713XX9umrS9AuIS59UTl
s3UqcHkTiXXpk1zbR0RKVhRdWC9qoawDILM/NCX5awT/enU/F52thE36qi7MeomfAkvwWfJLSL0F
BsheWS8QuaA5DRWnxz5+lsh5Qesfw3E44kEE5LQmi9IoNfWgNWhFcOb6h6+Zt4SZ4zeceCE7I4V9
dooSrH6fxA9jF2o3Hv+ZSxK6zRqPie5kBem4HRqkLCCpsakfrHybO7lzItyYrKMKJAC/MaAMBgnl
0U/x2mINPp2McqQ2Qs+Nna8qI963vAOKwSVm7lWngfqDhew3vRojjWBg2DxxDZjjfA1T49JaNPMM
BlaKT2usv4bFMSXesfvBqz1+NvkRAlGoXn1wB6vEdoIjFN/qNtFib+lToPemQR7xVftHqKr5cmpi
F2WUq+/rpgK5b+vlc5ynt6kd2z9wyX3PlL56ECWGUP89VRnWH5UFjkkO2zB1jXCaapmUuzGV/RZL
aIZYE0mbj4+oddxrZT45RsvECy5jb+FWchMncfmahhEcOaVpz11fGneDroHWoB8riFWHQy+ERwdf
rCHGxJsZSzbD2vq9Ka/aeXMow+LOBT119DRA40E1FNekirH6INrxakBVDKUu13V2hSXKj9ouvhtj
4jwrlHgu015LdyR/PpqmVg+KWpO8aYvxWyAyMLOufl/N/QFi/BvfNHCcOJaRl597ldC73NHn8TSb
yYF4lPt9GRcgwTWcQr2wdjYmp83GyvE1LC0jwq+5Y2VJ4Ti5SieDXCaD6aKHnNh43RGnQZ8Fkjr0
VKHS9vzZu2awWrISGAL+cUEOsQubW+TAxq2GGQD2CGLvIpWEUntIlXtynLsUigbugkIkICac/oai
SvXkiAbAsTpvhlS1AAESDj+bkMpV3bc+hFNeI89RXgAKWMs4qrQL/iuC+V8jFvfr9tBDMyZv5yf3
ebtt+eZHFXbXycCMoMU/eSvCITvXlBUsct/OXqoqbNaOsNONUtXZSyDsV1yF+ktYTiGEu/wgu0c3
c/AJqEH8zDdlI7s/U6+8oxmozXOYb03DS19cmOMHssQVjpg0B2W8p/7mHM1AoKzybkVklQ9+3ySH
XjMAL879fuafEdVBTWzGG+Dn2kIFv242DUtwVvJHxOO/H776VNH0KzOvjIUc8nVBNlGKYhtCXuIm
6+vZGCJN7twyc1csN1RelGG3CaO0PPrlmO9iloX7FOXCweAB3RpR28IISTUcCDtKJqIJe/Y0Gq5Q
1rxl4WQ1JEg4doOmtS9qgAlCGo3Gdzw4yAEX+XtV1Osx9rB+mSxMM9CiLrCBWrSxDzZUzUnCeKL5
0frhvdFNWfTRIabYyYzZUJMX8Nr4DlIlFb9OuPeY3+7kNTI6n9eMuSj+1zWZk/v3fW5cBRBMM/2z
esA18aDxcjfYSgUmtbHGPi8CirPmUoPGF8ra7JMCqSvfyPbeVf0dy3j/g0rFXeDl4SuxEI2JYohv
E0yu9ypom3Ua6eLeqchih6BZ3jFT4ekXPyutVBdAcZWro035pmExsB98cEl+yXqz1JPxNS/9Q+gm
zalWY2MjiOQtCHz6H0hO08w0PpSiec1JLj8LwPQ3pdNOZ0NgCDgZerEzPHD/Mc4pB0gp4ToJau1g
VFp4UoHQrRB9xc9GnzzBAWjfUbms29gMvo8x3I7CHoMLhRHMNHjVbf2qM+7ETM0vR916E/03lsyU
G+AF1J9CWaZg46J+mPOT/VyvIC+gCPrrzNTGAb5BPi3U0bIvXd+8VoU7vHTOOK5FZhJrnHVZjWbe
qK3iPoxJXx6pawqXwDfDlzaPkKvx9djKpjtVJ2wk+muFXd5dn8f3WFaFPFNGsk0b2J5yFME7Ip9K
8COz+vaWfAI/ioJipC+R1DSDI2HKEMv/JbaCi3ejgJw6yy6RiXBbJcGGXIFxwIaXggtfuBuzqJkZ
1ES5qbW2fYjtwV6oVdd/a/ziLuLb4S8KjDvjeLZRjIrDaHT+WzNpFPb7ofmoTrefCwMl/sFE/eQ1
pvGMh9S0bXHpxTKFputCO1YUnrTPq/y3+sy3b//75Wf/691nGwYBYh0FP14r/6rw1vqJEmm7VB56
N9PQNhnGciyn7qz2abyv+8pbUy6ZP2ChRepMT8XPAl2g3/AQf40dqWvcjfEtywKGh0X2UJRBAjvY
sL+Gp/gRfX50QoHr/nPs/NHWXE1Se42+/CzUzqYWSX2SHBoivu9Vo+EIm8ffmrozl2ETZRczrvRt
zr5j6+dadPGpGl3aSu5/S6nI9lmUy5s6cM9EQdFpwD9c6PNMUFhp+CBmfOmcnQ8AXj3E+JrJygR5
7VdrjKc/r833oXIRN//9C0Ay9+dGiYoTA4aBahv8QYH+z9UH4RvPRE4oHgxSuzdxO8bFc4JhFhKz
eINQrAY73VObKU8rYOOHZj58XsnMEYtL2QbcPnu/Oks/tVCS2tNJ6lykHEae/aGJ+aPZ99YIPaKx
zS0lUrCBWozNBvJp95irsOh0uvagKaU4NjEGFTVojUdQJf5i3gW9p8URGIP1U96UKiE3iaiFj8ye
X96EKTGPZeAYj7ihsdRPzrpeBD/bHsa4XvOUlD7GyiNiGKr7vgtMS15crQHkSeXHVR1jymLj0Ibt
bypb6g/VXazGwQk/c9CXU6/s3cB8CsCGrxJENkdCdO4BfWi0VtKpf4B/Tb0RZfrvM126MfmCoMdD
79FFj33s4krgVn/dRCA8/LyJbWv566ZRKgUqUF1VooefN0Xz3zRvmz7/Jk9X+gfVs0mRIADadKab
rjKEneHT1PjfNcvRjr0RR3vcRPEOnKOMYIOLVT0M/lbGIEsDHrpVju5nDBK81GLebz4WiYWRD/pN
RdHsl6L7qGede9M2w7oinrJ1rEjM3RBq8wtGpC+pSD3waNTq1rX+DMbQu5Vd8iCbbpqsCbxHxz/6
zVrXl23aV6sMAGxrjIdgBiCSAaGYeD77Osi+2O+KbZwdmaGcjn2bep/Fs+A48ayjNpegChs9re5k
9lFSoeXVsVWtY+XeYxpU7/Q0Np7jyV2TpLPv1UEEd1XQ3ydzEVhu1u5WS2P7Rpl0Y6W08IDyosq2
PfH3G/nUas6Ybd3RaT+b8mpqFztPGzdW0XxY89ZsQKi/Joxj00VTibRTif7z6uU/jVEox9odxUku
cANtHQq1PH2ueXXHbiai8zrmPnrDciaG7tarEfS0OkBdzZKMXSa+yHUQHPGtSe+tKfq9f2LXN2RW
ej+Pt9rUfTX1YzKi8E9xoH+M22Blyn9RmBY7lv7OTW906taeLH4BKfa9adM4pyYO8kcFhzu5z8Rn
s9ilxIeXfay39zji4N7oGNFaJgq9GDemNDbdY8yP7DmLLoWq4V8UNw+f63a0XsbNZCgq1iuV2Kde
q5ycrmF7GTXli9XEF3+OdXZRsbfTzHrFjhHTWNZl59ILvZ2r1PUmxOz5mmSzMxFalZ+Nvjbj+iOj
1uE1y68Eg3OKCP8+UZQ/e36/lKFewEDutzFZ2YhXleI+mXJA+zLniIDOyxwBVonlWg81fy2vdpRJ
lvn45ohFNrJX9/h1zibdzW0SCtj2Vo6tj6hxCkmrVZ002o80x28KU7/pLmGRhBDQdtZJ2LuPadM9
yBFVGrJhDZPHpkjKTetk4U5L2vLazsE3OUIAniisbjwVzGk3zcwbqeZDr1JMg8OiduNowci+HhD9
uRdgzJNWRI/pEN4aelJe5Msnp8UNxUV+jedrX63G8H9r/brP8/gi/vfLx1XFv9//s9yGzI9Gou7f
LCTDUrCmVYfxYXL3laL17S5M0SS5rtlhQxDZB1kYIc/81mMDZFLjdBPVAPj7pvPWbQb2h+IU6vCJ
TRxKc3DInqsPsYgxrWCq2oxmgwWglxEVnqXFUmQczYybJodPVFKwFgI1OtjMrE/CdJ8yJ9bPsqX6
mPdk0UMcErUBFe3tmbcr7JCE9UrF9U+BUO6ucGvlNp7w+UmpMLsdcYwkBjHcBU1XU/zX/rQg1b5W
RNbQLnTjc4TJ5DKskks8+v1tHlGFHjpOflu5wttGGHTsKnanKXvI1diW3f2gq9MRX8Fv2qR392OZ
4ZzedP7adskqFLzrfro2rrT87LaxFinb0mveoGUb19RMC34evnHTa271XeNpz/RCPOMx4m0oB842
dlm0d4FdnBKkvK9JatzIvJLaUEE39nlwEVF51ytBtBuG0D54GbUo8sDrE4ViXoJbm+uE5rqq7qPH
uQvEE3U/7gvscECbhlodHDE2Z1JivErbcFwZ1lCuq9gzYfO3/rL3Smft4GMkFlRtQ20C1n51PPVs
IIP7riGYWeRFni08URRseGCcq85zYGXdm4PVyKLsq3oVTW20sSu8ipkB+mfXtsNFZQbdD59y+Mov
+2DRGg/YhbkfVqfcsSneNmTnb0ZBxcIY68um0ZpFnwYO/hCNe8iHetjajrL3pjxbaSNV7EndLVTU
1c9T1g7rDl3cOvdaduCYCOkF+r0a0eFbG/cXh2TrOyknYjbCXfpe4KzBBTX7BFmMrPZjwN9lgRmO
bpQtJMfBD6I7eShLVcO0Fwnf3BUrCvao2G2tCivXTr0YqT/oi5fBKS6lnRUPCG8ftMpNzkCU1Ec8
9J5yXxNYeRb1abSqC4UASPrTKGIL9x6pbXbEDuPqUte980U6e46GuXlUCEC7qymw09feJmpctPjH
yqYy2menYHto611/29rNsPCVLHs1lSi8qdQ2OOhue0Km6aB/hiImy2gClzNcBX7GBU6O6dj/1S8v
YpYAs0kOkW1oY98UkWc3nTc+khnJzmUSPbI6qW/HIeJJmnptj49j96RCB8exOEk3BEl+8t7t71Kn
M064O2+txAzCJUAtAnomEvT5ojp6/V034AlTTPEbOUZG9BASdm4Il+yzHULExTEWYwJvyLpVQWT5
iWVMu0J6z2ttbtqG7S5VV2t3GXzmdegW47JvagX8i21kh89TYbZsk1hx4TE498Y+LyhHV5ZBf1v0
gbvP6vFSjpF1dlI8W/tmZbrGz7zXWOFFzVtvWt1latICGxanWlfh61Qh9I3Y6YxtVH/05n3viP6x
jgP3WHrYZwkMKW6GuKWIJGJKB+HnbdU+TBcFj/MlxR/+ks1nwtQuKZP+QXbJi11ep5u+x2tXNhE3
pbeKVr3hRXjIa2E9VLHa7foaMxHZFKE/EXmLv0dKZj/AFu6vaZsvk7lV5FRsYqrcrgZ1UI7TfEBN
9tdZEhvdpsPu/Kvra9jXWJeKYlIb/O2/7hR2fUDF+1F6hbMfyjraOa3nUhI6pFuM+PxTH4b1JqiM
+JZU4rg2CqM8T04lVm4K2qPv/YvLm3mLfUl6gEfc7PFOc7dtmDtHA1LqWh/V6TyU2Lng7qVe2ykG
PW326kOR3FWVherAmdI7uNbRtjOrahf5bnMewzYk7pVUr7qXndSSJz1O0BZoWf0tqlpjiVIvvRik
XbcIqdRtV7TxssR1fKURRd1pNp/WW8r8yuixWBSG9t1mY6Grlf3uFOm9xhpiWRMVvPSGsgIuUnyY
FJUFzIWvfse/sA/i/GJlYbutxubW4VHaxLrTbwYLrYwqHGILdqA/q1b9pttp9JHZJ1SaABZ4mC82
uedXERjFsuy0+grupV2XSZMfnaHCgYGcoOcr9YUKo3aZ1WQCyhyjMEw53tWAbZabsSaxHTNbU16I
gctkWCcdHQnuZ72GJdh4IgbikKh0NabsNaai5fcwsKZV76jlnjCluGZ1/05tBRMlWXt2xLV9l9Zt
dDBCH5Jf2o23qTtvXyzrLdIKn7KMZtxqQdNubJ8lEsiiuxaV7g8XmdxCy9LxOqZmj8K8UvHP7Npn
whMkSBgRzgtnp8zTO72vc3QA9VYVfrITk2vvtCnKj/wu482oNvbZNUsXT4IZVzVE7nbUw/GINUi8
GELXe7DwXbqIatjHVKb2Rr/AXpUUxdAkpxAA34YMcrOS4i6fn+WN3YflTkq/WsDmKEWcBqgV0q+6
dRYtTNMHVe2yq+rlhEwb62BVXbI0zK7fta3mryZnNt5JxDtZl+FSupR2YODyE+dd1Buxuyg6pViG
OnHY0VXtXRd242bo4uzqzy7Pat7WP/CCBubZau8KKYtSDcVjqZrTStPiV3x+ips8w9U0nQ8U2PcL
PeKL6tmKriwIBGk3UyWKVeBV7kUOdF3b3DgRnr9ffZDdqG+xmFjmT5HDEmuwL87nZ39+WGJrGx9V
A85Mz6PiBysnL7KT4hMApGaQ9XNnJEc3cr+J2HBPocH+OqjvJwP3cX3SAda6VLlX3l64jjZ7aGId
B18b6QlQfDep9V3WJeO5mA/hNhvTbM3mONwW7BRuTLvVn8GdfjeqYfggPzehVGahwm67UmbT5gaL
7J7YN9Nl4k97JWGiNhXrbmAe2aqjguVYaWuPduSLrRdjTMVXnudVS17QzCQ3k4NRr6EW43HyUI+k
hiXWkW0M8IDifO2oozjmZdt2kJTaeysX6Vb2fR202vl7SO3oxNUE8i9WIxAJ6/rZqft6kQkzfOqA
ut90qWVcYjdgi4oWAj33JjImSgQoSEDfAwiy18t+MYXNqa8MtoBEqO5T8kwLirKHnezTUlymu2l2
u1KcS2SE4p1cFC4Iy8bznSsGxITYdfW7qijjHuXptDcVKk0WHuzkcJxDE6XSsxCMX5Q6TF57NUCw
jhzo/9B2XsuRG8vWfiJEwJvbtmSTTTeG0twgRiMJ3ns8/fmQTRFUS9pHO/7z31SgMrMKYLMNkJlr
raVx2SUBHp7oSu+hOTPsbTK69d6mh94KESpKgyxCzmrMb6MZkWK3VJVd5cw6pT3Pf5mc4SWwgzPY
6CCEHEghwZJ0R1+ri2fyaUCSlSoHx9YCG7e5awJSW3+xiyk+j+Q1SIW09ZekLNwHLzE/8/6xP6Ma
qi5w8D8Q4s7CFrNCwSqe4nZVTwFYAOLiiNH2e2jLHzKxw1DdF86Q7Bynnp8SqLFQim8RugmN+eli
g+3jqKcuvRdLiDh4WoAjBfnNxYKYGCooVs4N8EKgNnpOhQ5a+naUGmWyhzbSguZraFrqsMRcDvkm
4n2Vqv0Bynx4ES0oJxUVaHemef5ZBt4G3m0H0gpVqfls1TY/AFn83FYotqgFX4vcwTrP2jxCjsIr
c2vVlvMsttYtTnqCfjticjoEUyC7utSmCj/CBqfmcKpU0wNVJ+NJnSZra/hh8Bxy1cfJmdIbhUfL
Sg9m0GjTkkJ4pIN111uqyc80nZteqYPFic2fe0B957D/dTIKCq3dVB48l8RtGSXOqfEb7sWWIy2B
PudilLkMrfNAlXc69F3UogKH8u9cgoQclPRnPwmTb4gJLIwoSvuV73tt28Z+8IlelGhvxrX/aKu8
KaLkOw9XFOC7mub9zuKnZZnKMHg6XbWWR3YAXBsufXTsE7pwypDqT0bzEpkIS0FRA/WKzwsMJQLM
yapXp7e+rQ/gNxDO3ZYz+QAzsdJdNCvGswwVuqY77ra6gxaob7a67ToKNnp1O6a1eYkbNO2Bgp59
nxSWdyjjpU/c0cxTizz5xoPD+rMW2s3L0AwbFRLcz6bT771EVZ6XG3W/a7RXg47VexIE/mVqlVm2
jachPmR6GaPs06OAUUL/f4SCKaUWW/xw/bhAOWAYTnzW0JZvzfHZgkljO3npfLQ8371LauVrGBfJ
ywBC0uzq5nMwTfXngm6k0mi1hzJQ6s/Im6EHDkc137BMUWHxj1pPasZv/QeroKkK6Jb/kMf2r9o8
x69BFte3kRpSEfKC5NUGLbM3hya6ES+ICLg7Q7OkewUvMhOw3CbKJ9U11Rd+P2hjwTw6PbjFsLDR
pgrbO0eZaRjsLePGMpp0B4uIDWIqaSBsonsMHLj9JSOVgH6Fq+7I6+OdVO1YFvy8K4ljkWIJ4e+k
TXQva3WvD46lVnb7y9qOpjN+7cnzLcHc4TWHYqYzXrxJT+7PnObqMqVNix+saVQPEpwPSFWaowmd
4XJeNUjyfd2RGLusHUd/51DQPkqw0bf6rg5d/+JNbaTHqelWN5e10UDhrackJH9CMofKlgprckSM
58ZyvP6xh/r+kEVzee8md3SfRJ+VBs1zdfisoOP0OavHr6CovHNh5uNN1QPeVIxxeOxaKOii3gM7
pET2xdZq36sZPrWLqYes4MGk2OyrJTy3MU/MNJqHJ3dwh0fZA1nsFM6TPDq6OaprTj5wi4eKOu3T
6V0QAPwG9fYjJzn1vSxDfUOXh/WY+VZ8E43uqW3n7AnNxy+dmgSv4JH1E7oWMF57Y/BaJ217INc+
HcRL80CzpUboncRbmPUnZGj7pyByja/d96bKghs9LNRdOVioE2Z2vWvArR6bmCInmhbQIHkl6iD7
2HL+OEyXQ1PLKn37IeDDoZlp5SGZSB8E1osPCPMrIsBU1k3aeEcv+Grwbnv20XaXmWIN5mMcTC8y
i+ccCtR8+CGzmj8a+HZUUW6twq9zDXeQiwj5RnaN29k4+HSm7GJbMR4nX30bTOXWQSD1cTVzw1+e
Uj/4IkGrPTU7DRVBKsVXjiKI1U3lgxZYgyWEfATPOvCYDe+n89Ek3li1pn0BD3+Ihnb62Z1tZMJb
mponLVfPqk66i97pnQvXC/j3OtxGi9iJDOgqvR2lhuXy8UaVeXbQPxGv9n6UFpm3H3sAJVcOCRbv
0CnBBy9gH+RX7KEhK0Hu9bJr07gwT8407nWAikmwTDPK8030NsTcKpzSZZCj1bHGrY6ruH8Rsm4/
0xCfbGT/dZ1M15j1TP8i5Gqrde0/XuU/nm29gjXkavsGgcm3y//HM63brCFX26wh/93r8Y/b/Ocz
yTJ5PTQEeg9dGL2Iab2MdfqPp/jHkNVx9ZL/91utf8bVVn93pVchf3e2K9v/4ZX+41b/+Uqhd6i5
OzSKLSwg3NpFy8dQhv8w/+CiFMWqPHXfVl3mnZkUl10u88uCD8v+9gxilK0+rvrnK1rPusao1J3R
g766nv+b8/Mww6P3YMbcna9nvOx9/Tp8tP6//t2XM/7lNWnBQFjVgI7q+1+7XtWVbZ1eX+g/LhHH
h0tftxBPupz0yiaOf2H7FyH//Vb01He7CYWfjRlPzUM3hs6+piN+K9OwXygDzLyhcwcvPVrWVq1c
f6e4DXL0aYOoX1N73FEubgkcEb2FGm/u7wGp1ye9QLNpJ+6g35tm6p3p+QVBJ6Z+9tK7yuMusNRL
/ahPhoMyNbKs4P4Q2CWjLnJtFzE30XUTSTcwe1B6yqE1zomyXYXedOdt4WpapeB834hhOW7S737U
KLcmlM/bPMuSIzUp8lFqVrzQlXljVnn7ANlS/qKQfbm3vPZJfBJV8ck9eHaN6vUSIWF6gpRYSLLl
JCG6r3KLlHNryq4SgLw9PVxmrG3Wjf7l2XW3f3Is3SeJ+jdnRmL4HjaOX4LcIAOXu8N5phNr2thw
f5xljthkuB1T7829Osz3ENtEVBzqD0KK4W2ZrJVB4rz3XawqCQ+FCXhXK0G0GHVMFUAOZSBLCEnp
Ov8QlLjume7L6fhhDZ2nf4R/sEKumLrb0VAHaPrg8EflzX7otch5kKMU7Yq+z7vzlZ0bomjH/Snv
oasFYxve90kAW8Mfe0iEDCWPt7BA2f1xtclRiDT3DTDI367ssknZuHd1OdsncYrJSYdDpk7DbUW/
PT2T1AkRcrJ4iZxtbtfexS5OscvROtBeZ9/JdBYCPDl0Kab4dfy2VpY1ZuTvIqNu0TzLxgMtAP02
imfd28Cv1zxtKo0kCaJGCu9aWqhJ29njIfaK9mkI1Pap1krn5PTuZzGtdui3PlsZItCrPaMd+WCb
Qb+dlpXiuJxDdlqNch7XCabLecShlvNPWVE3R4HpyhE8UM9veN0r6C4kfF65ufgux4LZFfQutLB0
O7Q7D17OkBruSW0NI4XXvMqak1IpNse+otZ/Om41o1a3Eu63dT/etZpub4Kmz3ZNbLxhpxOl81yy
G6Cj18EoG8g6yeaL6UPINfJa/EHsAsf+EGoo/iDLBYgNfcEmgucf4TRy1qYBULpJXfsuXJoiUIhU
v2UF7ECLksYaEdqaBmkwms767VXTT5LRfH4Qo7OohYJ/tUiA7Ir33iA4je5yO6BytGQA+aS8RFRR
Ia6EFk8GCNkzdOXa/kKaVwqf9BLXUg27xNFqMexhPWmgjiub54Wh4BC1dbwLoXpHCt1JctpBsng3
+F79XA5T/Sw2bbF1gLqRHCJHe5C5uK/2GdX4sen84La3m+G+B/t87w1UiDcyj2Ghv3P1h6Irxnx3
cZB8oh9gdLpfQsRtKNzrPfzLQblbd+jy+G2vK1u47OfrD1dmW42Uo6KPz927SuiH35U3FdHan7fk
ELQPvzCXnx1KgHeXGJl/WHn5kRn8SN0GND1tQfjBj6tQMc3S6HUAF3bMF7E5GdL3o0lE5da5uPsh
uay4ssuUJ+j+SOf/T83QufOGxCeoKQ8Qc2ZGynkdcr95m5pBu+loE7kXp9gva3vQONtgruf9uoys
ur/ry0rbXthuTQCHwKAGyABNI4poAtaqveI0PxtTlwWnNneG+zzOeTCNmuo2ntPqNjFSV30ZLHIH
6ujmW4mpl8BEoAqTR2d0R9WNPOSDmNxQL7bcjA7QgzSamm093YaveHTmG37mtEfArPqjHGXogOpz
1J1Xu450232mW3AXEeqpNNVutLG0jg6XDcQP4zqQ1uMvoet7FyneUhlY3JHpQVX5fjaxNcspx0Kh
JMPZ1gsI67y57xvzcrYP9jyt6I5BF2+Y9ds5jaojeWr1k9dlEFUqvv2rjpxH2GXDL26bD9saUP+T
/x4bGc58FTs4P9WcJq3gUw40SgBdAzla6jWkk/LgxoCvabi4KzsiI0mnw5utAFhVjBUKO8uKy2LZ
ZwiXpF4Vuptm8dTwmKFqv+xoj+GNhFwvWfYGWhvB+s4K8RZWtUt1xxntR3rW873bQDTMv87+1Q7B
iWhJ9T20Y3g9rCZ9rOoE7V/EDA8WOJfPEit0LX+OVfvZokxD64Oi18rG0fhJEsxAg+oBYJiE6dJG
rBrwqolX0AbidVwaHcQra4uOOqTqGaZXb3322ZrUyTf1onJAvp4MfEX/1DoVb7UoUYk3K1CVqU0a
mhoNll+v25h+2jxCVAKCZzlaHastXLx0cGhHOwatIHEyDLAxXxxgN36dqfDNw0ARdV0gp7jaSU4x
wXYCIzQbS/B67nS5KLqvmnNFW5PhmOXenmjHi+wx/hkcFHIw6s8BLwDFwgiq4aHTfq4sjSarcvo0
FQP4PCVJqYQH2s9OrjoUP1X/HKSzigAib9hlueyat3l9O5Lv/Xe7+qMON4aioO/DzeOtNbjWUfN7
kNn0Z23gD+vvIz0KXsNyvg0qsv2tG8+fi6rYjgsxGvi54kHvkI0KlihAi9w722jMiNdL9Io/hS3F
K1uCyhvuxRuZ6oct8ymnUMweblv8SkkhpcLgFXTQO92LCuH4beeG9gGxK/urMkcP8ju8RqQ0ft6W
kWMdwsaCdNmEnWrY1LNVHeU+eY4j48508u3VvTKgSu7AZ1U17qz4zftmE0/U1B8808jPz+Zyq07B
58Yomk/JIt9opCksOmZzatVBGR7epxRFg7MMc+7cAo4uz7aCnh0bFTeN5kYvMng0eJQJvXgyg9tC
P1dme2f0JgIw2ZSNx6wber5kWTDz+X9xsrTdLvpbxwIqOkRiWvVUtp1zlpBJ94cH252P6wLdnpMb
vkFB1csCXy2sbQt9+iXmct45eSyLIrxsYkDv+BhOFD7lKhza8JFt962NxMpA13S6o7dpOJjL9rPi
ltsRVYRPSrpTY4RTiq4ZPk1BrW+jAeFbsY103N7TFfWrt/C9iqkqTKiCMvXsLKaB7vRDUtvcRS7T
koe+F8P6SXwSbsbgSL0MyE6r+uZpyvyf4Q4Z7rwgGO4mf6QLXQ5l4OtdUdC1eA+4jqrePRIjU79o
g2ojc6jOor1uzf1lzzUmK+LJ366rZV+rnt6u47KFzMvM+awOdXC8CrEblV/UwPsSWjVKKp1nntxe
iegdnFUOZVjn4pdIcTtQZb1FytxeIy8uCaUgMW21AJ4RCZI95Gg9JdoEirH927NJJM+oIayDdCaq
ejM+OhAM7uJRS/Yy7b0QW2+Mj707O5sBDorDlcMf0l9D6i231/ZiPIVlpt3VeZ3ayKmwyeh+0qdy
eAj0oKU5KXMOHk+Wz5Da1xu/nodbmcqQdO6LavbxvcyqONaeO2vc5QgIPRbLzDOD4Blg5rqkgoXj
3HXWjT81c7T1uhaWAS/7rgH/jrZwvMx8RHTI/mT5cuLRDIdDE2X0KVX1lvae4bl21PATQAD6Kv1P
Mhix3dJBZPmndLG5DY2q86wg7rJMqdZ3j3mgnyrTe1ug97QwWAgJigkoWrZ35h7a2CWe3tv8vi+c
39d4oIG0d9mo2y0BVV9N26APpxuZzm3Z0YxmR1uZKm5qvOTl1yxJ384GK1JF+tJ2bo20Tei6KQyS
Nu6iWwaXaMxfFgc7KNZRLFtsUWHRRLzOzVsDoBxc/QT4S4BEyVQGI7Jj+miKYHflWKdot5iH0LLp
EfxqaC46OZMRIJXiUmwa4bG3aHzctUMzH6jCQ13vRuGzGrmbeCqzv3hlrYkkj8Smhht8kvWA+6/X
S0QIOe0lYj3D+/nFue5BUzBcvjShe1D9H6wQDq+kRkJvYwPeObtKuweZEUAkYA0/6jYOTvHSY72R
6M6OnO0UGuOTDC2sqefSb6C1b6en3AbkkcV+dpRrgmIaSQarvr/MXMpojWKNm0RejnevXF32N96U
lNiHtd2ydlheulxNrBtq1QEIpxToTVLWJ9oF4ZaiAfZlDLdptBT8F0uhxh43kPnv4roE1X63Tys3
2q9rgqFIN1MfvO0jDsiM/z/us557/N+vp+tndWtYMJRVqWXcF41+7GPdum19g/uttO+N+6liG269
UuM+tY34NAIBRhbSuBfTIN5LjIRXgHL2WuuBJVmWSKTsLVNlRD1iVwUQPrVJNe3FKO7LGSV8BIS0
B3xVbyI3St6+pcuJPp9NaRrTDZoYe9TvInNLUsM8RVVm0brNd34b8JOHxARzT77fxU8uZ3L3ZdW2
N2/3Nf4Y3ZLlUx74gASPbpe6h7FoDbiO/7CpiwP9O5A5tX6x5zDvIJa8hCBL/lOvW+WtrBeTLNB4
++x4p0CLsqwXx9Bn7r2tT8ohzkbwHEN5T69EdT9rVnn/d1NxSMgEq7Vdz0Br//dY2SmNgu+ODSNa
bX8qFUPZypFJ08rlKF9sZaog/vfu/c9x6MEqdAWTzHTT/RU3lkx12niVPKJhdrmPE5MMddgHH2S4
U1oLUt+Ati0LzpoTlK9gjTemmdHjPJoGDczxJ2Mx+1mXnCaepbcytSqg93AkKTQwz8WrrpGEJwsE
4egSzB39ZY+Ze5qn2Ak/BYCVXhkSPrYm9zEoXNgZem/HonReGt9GTXKdAg657QMITY5K4128AWRl
z7FtWvdQhI9PMzQp1mR0d5CgTU++ydBECizYVaTvnL7ky2uM7eR+dt8WyCoZXCO9LJWZrB+tJN47
tNLsSrdKyXV207HQIuO5BGi170ryZKZlIam32HzFbLdlYTeXEHFMbLCBmS0/lfr0WxdY2onUsPEM
qelJjUP1rHWtG22L1wms2HO7uKauVc6aPd60huNFCGln0ylR9N8vkSZgLbrTzWIr51wvJg3g+o5p
iynpYb8Te9p67bZC4uN42Wq9GHHLBcZOermQdbviVfMS5zaP9QDCBB7sjOV50o2U/oZWf3BbCo/0
m9WoTTN9t/K8KOH0fBMJaf0lZt1iday2dRvUfuLNzOcUrfvxKym0VwCVyue2mKxj0ZnlTZvV6WeY
/H7RaXz88eeAMULwog5IyyzEGuOkgpMxIPISMkA1tI2dXWUfp+YylWDxSvA6Fe/V2sKmPb2lx3o7
dJZxzhL6gUbf/Yn+Vs0/BRp06YB4YPmqS2UiTRObZ3K7xlmim7HdJbUx3BXt72lhmacQiqc7kKT8
qyoFnUqQoUUNiRhWdMzHO1JC4p2WEDmSoW4ASV0813M7ao2T3f9A0swGF73EyXYyJ4nUAYWuTvEU
QNceJH0GDJrBmLVQuRkrEvYzvyPb3qpy9/c0NbM7uoFLUp9Rlt01dERtE8fXtrKocVNvH3VdxL1V
7ijmGa1mUOvDBAJwUUhfprBGTY9e6HeIkHtvXkvt6+cZaYAzALxXnjqLn7osnjdaEfmvXUc7ktYX
06tfRdbGa5v81XeQHSyKwENFoVE2igVmtzNANFE28E4a6rQXnLYZx/5lqgnVA2w1H6arV3B1/3Zt
mgbR1hl4JG8X9KfR0R5j1JHGvYLnnO2F7YTyGV3sEzXDuyGo9mIbabmcdxf3siTrC21fLzuYALr2
nqbXe7dWyhvoU9x9Amz3Zz2JvzZADJ7VvtIfh6xKN2LPs97cZSpt5N7S1Av8mVsz7Sd/rlr0KWmp
o10r+Rl0W7NpAs9/oBdwfimV9lnsgZ5Vh9Q3LRJjnCRq2kNn0k7UwrP5Gn0zwnj8dZgD5Ar4Wnvu
y3a+Qf2kulHNLHjhcZAeeju3f42+6S38JxIJvdn0bMfQwrzdWcM3CfIJTccdFBYpGKh3+XkxAjVI
99PkpGe68ZzHvFKUrRJY/Jq9HwU5qVKxRe9Hq/dyFI/Fucshx4oC+znk7vWW96LxIAMgdvPBin1U
G1EO3Fw5ZDrF/nNZZu6txK4R8LyTCbPoOe3T4AVyv/yTVqfx3ldp+y8agGOxUpZbq3fSH+0Yb2dz
Gr8FqIvt5zr5GNEsJZL/GCE8UWkcbbMoRE00UAB85FBtHmG3yfgUKWr46C8PHE3oOTtLhRPsIqIc
ysOJszyGiN8PwDcokXXnwRna7bzFIV4vdfnQpPV5UsoaUMjyTPNh2bI3NeDxrqnP7SK1q/ckfI3K
K18mGhNvB1fRD+NcKl/JYF0iDEA/m2yCeMiOgUTl1Ie1hW8dFfDvlJ61O5h12xd4FKcHuM9vjJzL
3qrFVBysSR92EiuDoabfobDT7mRWddEMprK/gc+9eeLhctvPNWVJHzE3EcptG/JwhUF2ZG7a6Yuj
5zuBQEOPyuMwcio7QTm7uqNtXNtWzwAUt2mo9cqnyJ+mPaz7hQ1SBlpcGUJbVU+KtQz0mmd8i3BI
b62pAynofsn4bqRSsHgkfMG0/9NhHiACWQOHBfdaTeNztHxfQ/ZlUcNJLR7rAS7kv81+mx9WSc+Z
vlvU/Sq0AifnRuzXqp8SksfGeJdOobmZYeHYSaA41q3kKEiaY/y+1VVY4j4qnpY10RHKFT3etZm1
a1s7f7LKlAdNM4mPtd6mu0aPeNJUU4DznYrOqFn/MpSZd9B7dUaKAH1q0a4WW+v183ZUxuZZHP9o
U5e1IPyApq4xsiStm2HbTaO2k8LjShB9KVt+qGOGqBcd/GH4IlXLi/vCHf3X40t50zSQpLtwTndF
Zx/6ovviRjvILzeWPqbnYer7cJ8oQD2d/C/TZEEZ5wMZurRvjzJ7D20XLHK9DO922VFmYpeI93ix
m4tA0nu8nFJCvW92BQFTubBWy1CUvr1v+nrerDY5Wvgzz3rhQWMrMZYLLyF4/bd1rTsACpLIIamQ
0hoSZ19UyceYdccW4rUj1ahfUT6wT1VlPVxeD5nCegUsmhdg/Yuosl3CxOTmDlWA96WXqXiubGR8
v/tBXW00fVD3Tcs3m7ALlI3xKw31/WNAazE9rNpGOAiaoMruTROeUImSRU7Qw76wUJn/dVHbJOe3
UokWaSh9mzlwtzKZ0JBCnnmTlPZ4lnmAPM6hnyglik1ZYj4Ggrre823lXFaLm5ywRmWR/Bu91wbE
Q/FvJpW3WyWfjCcZ5rZ3ds7QBPvVVgOvo4SoBpssV00ei5FqHxbhMBnIVsO3WpPzzkcfBsdFOCy0
EwMx6m8S8MHc9doBOttsK7Z1D3Jy9D01jnPZQxx2rnlnPeBWczlV934+uoDSwzybw7WDe44flF77
23XzyuNjUJodbz5Pv4FBCUqYRbQVUsP62dALcNaO+djkqNAjDlk/LwFikgAZYuejSUKXhTQrW5eF
f95r3f7Pe01F+5MXxdrJ1cONY1vNiwyxVqB4r/ndm65NW0CKpM+eedupafvS95n31GfhkqNCS2YI
0Ff1VaIvcxJX1OJz7S3aAY7zVPAocx29nk9WqMv+YpvM0Xsa2V9mXam9Rln4OiaR8zwO3O5ViRHe
ylSgO97s3IFCa86C4cliL3iOtTuZSFAIMz1YRvNztOB+xE60f0x6uqZqCzDYtkM6b6c1fHJkhcSA
QH471brVciqHJC6y21yM1hbhs1+D81v2UEFe3Q+cJvOWypbq54dADWmyoE//Kcz6h3pOpzsxyVDC
6nRED1uHzJEwMo9wycfEqRbNA4niVKdqNGMHJWFkt2/kUSKRnzg5lAEOR3/Xapq2kccUscljiRyt
tnXFlU02MKn6bVS36PYhAFBahuAL+0AaBljUua3V9O5CJwbc9Y0wrJjqvWXpUGT2iAseFPCTh3op
kM5JmR2AGSSHaqmmrt4p0H+MGh00lPSiLTglZ3/VJi9T8ZaUHC/etU1e2ump0oaXtVeOy1aLN5l5
J6NtSHYLFBGaRl/nEqYuX4PR3+0166vf6d8QZMofxdm1+gaSPP1zldXey6SHRzGHGUJ8xgAOd9Qj
++tYqM1trpbJTrxW0Cj7wIupoy0n8NE+vpzgsuXoXJ2AYuKHE0Ru4x6gMqXrFZhLe2+FyZYpaReZ
ZhYNfZOmb9OkP0Hg6d53/hTtGiuKfqkAcsw6/KcIwZmHQS9sSC2K5Muo1M8SQAOlA9lFYDyuK5EH
DH+pNB6CPd/8KZ0z64C4C28rC9b6dMzgh1l6Vvql2WUdxJYjvAK9bX5c7V5UD4eKRknyXIiDXS2V
qSLNlMtacLroRb1vPL3EEW8mqwvqctMt+hQy2EVHokoO65gWrHYZVrfYpjkId/NAIkgc11tc9ilr
CsVkoXeGXtv36zB0fXPqS1qX3u0B3Uj3xgjR3u6PQyCH/dx8iCnaaDwmrfdLH4zFA1zJ+rlWDjKB
GhqZZ5vb8Yu9yo5iF4sctcuaIWn0M/c2qzlAUBJOO4qsf9r0w36r/U+bBghi9XkTuc5WBzm1PFPI
A4jlu/ZxHJNvl0cUKZwsw9XzB0DhnxD9op92cdJfph+ieCRb/OdYZ9mtCqNvlycg8V6eZ/pq2NHQ
5N7FRlaR0snrT00KgE9VZsAoWeXAI1w5nycbZDqENb8jYed+0fj+JIen+fdzXNd3ukEjJPpFxide
82ETKq36q9I+is7Xssaq9Lc1vqb4900QIc2dFNNeG6btlBU8FZPR/tby/bzpIXF5rJseOg814Okr
zOZvjQP3A3yR0zZt4HJ0hqnYUVGJH2k9Hm9td1KOutMUz67mVTz5gMMyPOiWF/KwKRqexr7Rf7pa
pLW1AtuqWTy3NbwH7qQ7t+bgTRmqE9xAgg+qnUNi5cbXpB4f0slNfyRGApKSu7cX+DVrMKZEhIpq
fK2H/kHyZ38X8b7HP0YAYnO3OSjgndslX+ClyJ6k0aHbq1S3vlpTUwMACz9LQ0URqvZphGPr0uaQ
lQatnqhhHIwR9qoOvt1jaeT9tihM1LaXTog4jy6byvp2J5tOdEvKptJDAbDTuWzaaVO3jxEtobWY
2xTVGZ4Ctcrv0TbgCQRxsstUROqFN1bDRO4EhpXldkfsi6mO1fxetnjfR0wIem6dWNF4maHvt2l6
BHgFyUdwP9t68tgsQnpdGOY/upCOqdbzvk2z6u9SHrQuEVar9puQJh2PTruD3cQAqN7zqdABNI9F
mWo4kJGbJH+6Gi14sJG5VHh0kdUUbaqNDufD8oMc2LtinEmvTVn2mJVwiYqueVfFIw1Vf3XUtsKz
xOIIyKhdViS9x7t4cQRxad7rBjzE55FUVVY0avPpLb8zGE52GClQi97dzu8n9XubvKIUmv0g06du
I2+aHzT6m+4BsEMR9haQ99G+ThX6+ZTYPU5td7DU1rmzJ99ydqRLkkMOkSJdRmjMiztSdOcu4u+B
fgi9yhTo3W2qA2KXv4w2671B9/9rN8L0sdrhxtmbaRK+/k28vdj1yCvobGzgIiug90iTmk/pkpOU
ueoG9YaysYWgHbkLr9TGjWlnLZKxlfHaUHmpW5KQJAcewrorN8KyCc8KlFYKfIcyNW3zPy+qNJPm
vHw6k6QqoL9dBgWeStoL0c9o5z9siyNGpgxFmIG2J9XeT7Abl5pb3cfNND2Hy5CP1r4pC9jdl5kM
NPybUcNN52Lxsk597KgVywxKR/g46OxDEjm4W03xWGd3Q6/+LCYZ7M4rbl1Vby8rm6gOb/Pa+g2J
nu4O7k9kjLox6REHLbotROgWNaahJN++GMUjkXJ0CZe5GWS/5amq0i+TjPc8Mmn7au6HjfRaagPo
G+7L8chcYuRIBljS4C1I7lcz9L00cJZd97agbpDYrmb1MdEdpIyU1nP4TlZ0Xrmu9vdTFbi7ODGm
z00fkke1vGddpZcrHEvYQ21NuRPnPKgqgEqE1sXrQv90g2i1vxWvy0/N2Z6c7yCLp88WXNCfkAMo
6rrutkWtPFYD3GISWVigs6spV29lH73mo9NYw7QXr950w0kD7wobJldEH0f8FOvlSbaVCDohIexT
qheZRTlElDxyVveyGzmrDhL7aoJGy0Zv1EQPz9J6HsPmUP/iA2al4BFBE4US6c3AG/nWgEb3DCqb
r+Y6KD9XkGNs1AFltoIXzSfhEyAX1OzUIB5vuiCn4WLJqfI4rW2jKKxgxWOa6UVobOhmSM78KMHX
UpqAbRTT2cVtrG1TP/tTYOggAuBX2UHNK1SAlxKcspTg/KU0l5ID8vqxfRCTOO0GAhvVM4eDRIjD
7iBykvViWzfRrI4e3ax7ELvaKAOSNGhmgdfX7uuuym/K0H/2Z8WE+ksorYJMh8hKgyN19uMfGb/l
kKssnrDxOEQLJjnYaAdvxAh3M+FyeAmFujLfdx1lKeSpd573Ghbt9LimACbFBBbgR8qNJA7EETXm
iBB2U+/4gjWexJHqDTXvQnuFICM9OUWR88Xn6Ucz67yHskXXILMiBBX8ed6qtRO/toNbbJw5879X
bvUwDCTkN+P8reSBj1e1aEGQ9NVviZl9tYYk/9Yp/GvBL09feB7IdmGeNs9dX5AQMC3t7IbjfDMF
TneqVG9AlVf/y5mL0fx4Zms5sxKWD+VUkGcp0m8U7T+eue+Sr3GZqds4N/vHOcoPkJjBxj2bytEs
JuW7MfA+97pEhwy7dvdQ/Hv3YP77E3V07WgMsfqUQGi2dZqq/MlqutelaZv1v0NtRKVzTr4rmqK+
Br2T7HQ+9E9B6itH8NvxKUri5jy28by3vLn47IQ+hNGhqf2CkMbbZWhchuIHwS+dQRLw6jKm2fvL
ZUSmW/zpMmpubM4G98nbbuTzXA3IV1CEyD5DBVs8Gy1fK8vM9FQGevlyZ8ofxMTdVrPzGqM7ylSW
hzO9SjJtjfGyHFy302yXpQADwJhDiuzMZrTrjdD65Bda9syjFo0JrfUJPQHrUx8sSRhEkO7EVgfB
0vW7cF1BcvyJDqPs2fbfliMJRj0xssgmmJ1637Xm29AsRwnt77bS0126zOyon8mtpAaJ08UDOQ+q
PZp6q8JSuRNdB1Mju0AJZL6HDRZNPfWHmFEXRSpmiRKdGonK52m6Lyv1mfsWfxuVJXyY02DW9/3C
oCKD/j+sXdeS3LqS/CJGkADta3s/3mheGJKORNB7AuTXb6I4mh7p6O6NjdgXBlEogGO6CaAqK7Mb
BuyPQQYdg/5xf+2ANAK8zQ/vUTXrsgt3kOvslxzxsz0l77IU3FdgmPBBhgqcNfWC8zrYU+IvZxPk
eH3Qy7phuJ6BA5MUYhGG0t+WsdXwFem9W9oITQV/S8LuJBZPd9TLwOK26HRv3QE708sOqusgCbuZ
BH9kg8ueqDW65iNR2H60rn3a0/zw/H0cBIbnWSrecBSSARYWSmdcpx04lGgLOO8GyajiCjoherNI
qXK6zN52x1Hli9T89RKMxrgeK+x+pXB3iW1wgBTi8Q3ArlWVBenLGDcVSv1gJ27aNA7AZFFns90f
NcOYH45v2n71t5j9A9s3iXcYYi9KM7bTpUsZqkVkHyPcBtu1N9J+uddNADvQabHIcnGJLCxcXSdR
aTF66jUIwmileM4OlN3xyttpGtuXP7ykl+jc4iHDCf7OwD+t5y4SF37s2Su/EEhwamFWyVt1V4/4
l1JaY2A4s1F6TXHDu8tskz+AZWdtYL2BZorTn4wM5zVSqmGZhe0cEygi0jo2kH0pAE0X7ZF6u8w5
jKCtuI8iYdMcZB4gLXoSOeagKTniYMAjpfkiF2UKBatePFRjXYN+B0ClmsfioQRxP8ha/OWkwD67
rPkATcMw9Da17b73pjhW01Ay/W289qBODwV2aweaNKgdaLyu0r9KOxOYe6Vdn/CrtDNnuemI5kS9
k86MUy+y43AW4De/9tK3iZrCY5/H/s2Zvmt4q6UneSxiTy0LNzAejWj8192o2LtNftz94Wck0HJX
baO2bZHyo1A+SHf0hxY4iPuxUuODM3T8WPVjBlVDfDgb0H1znF4+2enDHP7ylwm4QKehlK65rlwP
ASKQmBynVrDjyDp3BUl4viDbteNvTcQSWL2gcdduXkzuqhNQyP6jw9LzZ1hxV53PIfFlWOKGLnmZ
PaJ+1QPi8ZeJ7sDrFizBKZ+tS9LLJGOVtKBNcX1QoP3uHQuA3TP329XMxyi+PiH3yvcneA6wW5o1
LliySGRrGnF1do38IZL53jDAsonqpWRR5yrZdFD5hJacz/bdZNYXU2d6DZEHR7MHxEBnerHStvct
Yk6QWaih26o9qCNv7b2FGrJ5EMqL+1ULcbPRmsIL5Ei7hZEF1ZeuQjrSYbk45uFQvUCPbLY3I1SK
IEhkr+u0qb9U2KtaVlne8yIEW1E+Amms7YMejgqo6Dq8huTqQ+T2zxC5KFfQ3ksfpIlwC92RTWrb
qG109//jZ5QILxQmqMuVEtYy4BPo9vUbzdlOw9i92kyMx9EEZpmsaZZbSyXxRqkEh37Fup9Agh1A
hMcAQd6maRNrS0IXk8cvjlWa92mu0tu4Zf+Qmbz82De3hW2Pr9rLDLwtz4GHKQ37AXvN4mg5eAkg
H+88kK0UYqVQ5HjHHe48JBBqXnlAXW/JgwbYI8KdWgD2gWx6wOCCvXWOA/gsigHiS9dg7RYvgEs3
+3Bo2Fro0JcHu9M5n+0ljkVv2v9vdjllUJ+tw4VQor+khfQ3KRvKdVmI/Ak0hnwHXcpgKcIuf5Ki
QdGyF3kLI0AzmUIEJSrQY5KzxcHnM+TyQp1plUz3KUjIImydJHS2VnlUskfWy/hOep3cDanrmwjD
ud2hwmKZLaQVhXubby2nbYd/qMMoQXd1zJnqDrM7ZPugNwMRKqCnarCwTJW62HHZv3QrV9nyxTTa
DoJTKltQM6p6zTBpQAZW90KVtIK4AkpZqJkrKJhFjnxAZjq483v3TGb8dcFQFAHkXqUNpvShgpZD
CGZHvZ41voX22G3SDOe763KL6Eg2LmJESKAF8GkZptX2uviGaq2Lej85UJ8gBRZ0TpB5mddqGsgQ
g45BhnSywe6OM6QlN4POsuW96u7jKdx0vYhuyNSbPvSORfMP9ZHpOuhq+31Qp6b6aPXyH/L/vw6K
e6DFwPaAH61vfcRJPXUTJBGgHlUref1tbKKjkWC3+VCEXflYpOFPS++6aq+JFz42k2fQCfK56f7e
pN6rMyJW7fnalCkqzqwsqleBsQ9tXVmsuD/dohVRnfHw1xb3imIhM7e+BySELZ1csDufWeMGstLN
CURww0G2EMsJPL+9QXyZrwwAJp6mGkIaY1k33/xa7FsLeNtFCTg3+AkgFJrzb1DeEa8u89gyRbpt
nnIwNO2jV7xPKScAlnrpvE+JkvJThM9u3LXy1SjZAGpG3I2owVtA50C+Fi2eSXdS2/7qV/IJNLEB
CEuXqsvFhrTBQoRVzq4HiosaxMlrajZ9A6FwKHKSUhhphlU5884fdpIWcxHAwGKcJtgLnv0CssEL
3Ngh1p8FpDrmm89d/4uPCcDPYZhivol63q/E5IX7OAjGVw9y1r0sq+fWKpNzBobohYKuxyu5xXFq
7MERDJ1N21tUbAh2ScrCrUCx4gqFyfY6lhX+11U29SteZtD9oPbY2T1oRWx7rSAqBF1Qd1pz09sC
y/RP6IzRnnjrAbrqbujuw341kX1yrNmfKO7J5GjAiIIdq2q0JzuZqPO/2v+YH5/xTz/P7/PTzxkQ
ouNjbsmcTYCqto1luDY+kL8uA4hsR9bf9EUK3vda+khdFMm3hnthuga2HfGfpgfJiB4w+/ApgdBL
4kEVJsFb+t9TXS0f083DE1D6uiqHQrhWQ7BLR3+K2moZWH62IRtpJ/RgPr3IzFzwgYEXG0sptyNr
j9SoOePGpJ/ZC6f1+7MHlvmnuObvC3BSvbvNMDLtFnRlfwZriPuU/nKbOvWv2X53o+FlGOFf7OLT
zyccjKHAdNNVDjTpee3dxW1s3wHtKVE/jA96aZ6yDswW5NnavNu5LvfBlchwKNH+zRSD6lA04Lol
n9Fw3EXTAk3HkGOZffQTwL7sfHqCuZrdMxlOJ9BG3JI3TasCvLf4nBwyW3VQHlArdmjkuww6mM9m
hZRE6IXRmZqg+ts2eRc/GFCke8hHvhp1jWuacYaqp7ZcUHOaLL4DGbM592ZKAAijimJHvTSlgODG
mZp6yjEDJx9NWYBeJ+uj7uxEIWhRjADBCrFkFDfRl7bJAROHHNyJYil9VE3QxIujDTWtVMgjM6FZ
NNSieIyQN3qwszmUQg5NDcrn6/C2rc1l4PVrq+NQKYyS4E7VKFVjWi20kgNoJ7wOQON+APvDvz2k
3x0bhaX+Dw8gpxAW1ymPv8zh4fy+UjGHPjz2LDlbA4mDkIrLbVwnTbs/JMaGiPRn29wPUn2Q7NcN
WGCdwrC2Tm0jK8HAaoo8WH3yqImUydwkhA1haoR0ZtMVU/MxiNA65PVhoha5fgxkKEc4iQil1Akr
b/osPUJ+0HsANNh78Bh7RhlXcwZJrAfJ8tpfI76t1tTZeUZwHhGy6nQnmYoiu5RexsBKi9Fp7CRr
lNQ3Gxrum62Fk2jzbR6tB0FKYwt4f3xLJtMfsKkC8fOWfgI1+P1RQA94Qb00B0MOrjDZcEcmWRmo
IJJeuqMfAera9cFhrgkAyK+fCKQ/UP0y7snSmTlUn6ZvYRIPewrAtSDI3U51X80BPBnz7oKF9o46
6UOGbCxE3xNxRx8wkXYo+/h9eJtX1Uq4DPTNRervY6wDwO76+y6o80eHJcVjjn0SV6m6iWqOz7jD
7KXDRLujTiCkpx0HUcKSBnwMx/sqB4nr6K19t0wunD8QaIJhEVoB0juBfQd892mNpHIjVfwNNLhf
3R76PiAaCfa5gBqjl2XWGwZSPw0cK8NfOQlAM8XKMBO2dzQE3zLqcYe0uKWhF+0d8sLOIqyabOOD
tUBCBum1T2MOttMMGYxMK0lpKRdtB7KWfbL/7o+c4ZkFjej3KF1WgLCmQCroyN8fMcDKi6slj5HQ
uHZ8ChY2FAn0JFg1ixjv8GEowaUhwzuoeIV3roUsC7bHwXaAjO0dOAIQ83dR+iX94EQeLEysW9V/
nUbHSZZZIFxNH/4j9KSbLB3NDtzoKcmX5qApnbqBZp9+Qj0wBG97qHeHA4re9MkO7yUXMn5Rt6dm
w8yVACvsU4yTB7Yt/3ajpWJwoKAd5N1f3Wo9GwGZP9z0OWaejez0UKO32+tDabZ+AKPykEoAJyBM
tu2mND1CFyw75pZhb0egEG6ELAFjLy3/oQ8Ruq6ZU35hsfgSC1n9qBPo3aWeEguuAIFuRPmjD+ov
oyGKL3ldJJDGSb2HkeHLXBkiu4FAxftTakt9foprx8kaebAG9MdvNTffWWOgNC2PwGwRR8wnM7Qh
Z1qZv9lokKbg8CMLEhuBv84Qe3uASEx5cJCygTCPYz+QLWpfO2kP99LCchA4kB1uJnBhXf0hfQVI
Y2til9pYzd18eRm6CaKlpX3rjMo9cL1ZdYHd2FjpmCCNPbU3SLYroF1/N87i8WTk2jNZ2wfV+v4/
ZWqeTHCSXG8815otwa+b33zKJBif465+oz0y7ZZpozwOEJtvQ3NPdhn4N4L7wD5k05c+guzANbxL
YWBttxnEzm032lDlwSifqwhKFZCKsFYx8oyQnEumCw9bc0kOTvCcdrW9FAWK1Zs2ypbtZEabKXbs
iwHE7XyxAiZOQWuvhzxEeIs6yEVCbmlZ4Eu2IduA+r+V6cQRhOn69maQoAvpnFRtyqLF368uDQQg
2/GATeP4CvZcDxKVjnHodZOxTR0o76UCec3R8aHeJ7R2tJVP3rJvQeE/eUYBJqzqRzVy403f+Gn1
fmOBHzdtIQjiWMguFlZmPdd+161E39o30oK2QNrE+QEJAzA6hFOwrhhUERIrLJZZBfKdSMvTFfqu
94H2BpAHbdNC0i9RprX+zz7kSJckAduJ0N7XyehO5F+Logtw3OInOnIOpZhumTGdSIYsTdh4q/vo
hEl9DcOnRR9OP/r+t3HgQwHLvbLfGsgyLEB8JB4ED/3N6ANjI0FjeGZJEK/7urWeS6P/mpcKauYx
ePCwq/sOume+UHqQwX4NAvhWnVHQk4BZ0zCfJ6XmQZBVnQc1JQJagJsY4ZAe49oxltkkkyViTukx
ChVI2qmnC5Px/Za6ptREAMXJpwNXSKAVuqyyNFAIHlsQXocWWHwKQjBoGHnb3Bt2Ui3LqhVvYy5v
PAe1XotBfh1av/uBkqmfwnf8Zy/j4GH2lX2TemYK3adWHPCXrc7pyNm6tX3vgSXtSxxG20nnj+gi
yzEAtkagbpzaGUe6OHXUwaIM1Cefj27hi/FArc6E4nw3BtOWIEGlgk750CCiNyOENHwIlCx/t7Uu
GChIlJqcyU99jCXUEc1Hfv9xPqfBHt1PuxP4N1CeYnrG6hphGWzzESzpwNzoIE1hAxRYOi6oyjQ6
Wl9oUAhtp/XVNiXBxTLeahy7D7EfVDglm4bC3zBazU0lc/dmlHmCyt04QLgAxEmxvlAHmOzCBXcK
sf3kjd3yqhmz4Xx1djxN7J1WD5/cIOQer5WTN+ACfwFBTHBuy8rhiw7xgH3Aw5eKsfAytji3rAC/
37gcDGSzC2qupkUShwbeLmO+Ap4IogbX95NiWQUy6zW9mDqy22NvX4qsy1dSO1NPmCEDtzBbAAST
dnb+4+VHs+eMWyBbRFm6Zjt0NT1ixArUZdKtScSH1y4ySiuxgeoDNkMPIQ28T35isEqxIkcntlAe
xCuP75ktZ9s8Ax+rXQOZNlss8iqH3IRl2bdxOtU7J+6yfcGd8WaCECQ04pL6i4Lco2dExg9f1ju3
ZN5b5+VqSYNyN6l3MrPAPBL04w3HlPOg3HTP9Eawi26HGJE7DwqBa7sNknHNoNC3yHWlgqsrFehS
qXqJoFVw5ra0gKvRR3twbQjQX6H0AISM7344NYG5pK1q4M0R8ll8DDbLWG6hjwZ5Y6RzboAZVjd5
Kuszc6FQ37LchfgOKFDMuBkPZWDeUcvVJroDb0m2611dnqCH0iTUURhRujErwO+8sCneZwmyrFux
HpHU2PLDeF3YOGiqlIGQ8Poo5Jbw0wBBs6PZ1JjswiRpLy1IFda+L+M1faNK/bUy4+IBSm7sRK0m
DLpzUffg/UMfXYLalGsXiIt1UgbvNlSu3oWl4c/fRVTVFudq4jfkT19FkMe360jIen2dSIbtLYds
8ZnmQXAY9BujlyDIBEqVSvNfWWn8s5WJd+sMEO9uQ7DWk711HW9pNRY7NlGhnlgitt3oW18yaUHJ
umjGLbmlSKFnFg72zTSww3+admJGtXAlaLho2jyUxYETLLAxer5D1WC4zp2p2xALGTUTxNY/NYVu
EmWZ2dTh+tobSgQlzOJnhGXhaYCm0KFN8VtS0xaIlpeuj0IE3Zs4miNSVMAl6qaZAHvYapp+aiJl
EJ/TqkvnZjRK8xxVxo95JmQ8LklUfKVW1DrOZejMZ2+apqeuaLsbAzpi1CcsLm6bLLhQnwJy8bYZ
OTgD8EQwatR32GDtQhCsPMXGZABTNG6oLx+Yde+CMJDG9U7fPIxdvKS+aoriRzf/WeGTt5UJsO59
WAwPMi9S0HJlw9HV5E6ADfNdwuwKWjrgi5pdUE1Tc8e5o1ZSZAwYwNjaUHOwgOEu0uBCLRpUYIO+
QIBgOFKTpvT8/s5Lk8dR055kQ5PeGzpqW1TC3mKDMUDuRlR7hdr9C7kgKSMu0KDYXwd0eWtuUQgA
BIWehC59HrfzJFFeD3sO6PICDBMBUtmVu0jqAGjmyraNBTMcAZGtNljZ/RTeVlkZ3qJaMtvFkDda
mORTM5TZFVV/oV66kPN4KILIvZ2d0gYvlwafgXneNABTkumk0e466PqsQj/GSkBhG6SFs0LBFTAk
QWSyo4M/zsdeIJcx0NrU/rT6q3jM1r2HIHjVmdukz4adi2qhh0g4/4hkyr8XZoDMgVc+5aBL+5tD
2nhPwVhWswMW3mFXjTh06RkyHJbuPfDILGIXmvaFFVVnLzP4C2s3U5jHL1Wt6ouKI+C0tbkvpNim
AI5vkIziL9dB703s1hNEsqapPM4ro2IBviOxKFHeB3mkT5c+BOBNDCNUftHR6LWV7iDz7l1w4Im5
ClZkCRjDPicty22YFVDDc+wAsq5Zu3Zaljy1ObaCcRd1/5SIVRnMtn+2SGNV3ph8cToENTLgs3HS
7nE8xPb7YFUNiu308BBiN/PwyTebJ6Q8hnWSYbffaCyEq/ERbWNjufT6C7U8E2wKU5e2S2u0gO/Q
vb0v33ujCOXytVMCMaWHfowPfFVszAAMpjEorBELQCH8oGtUMg5aFXxBHpC398EVhbPA4DHzrZeP
1B+C223FeDAdaWCmB3ZU3DKpxzqLx4Onyyrqzi8ujr6jZuSG+J6Gw8maoLUNFg7wM9alPJEbeUxG
VG67HmSxe4CP+qXv5DUynqMx1waEWVIuYsuUt9bgVxdgXwygWZE6dWVV4vNZaXHSXyN4lAZ3IAQE
h3lmf/davz3S4tQ3cXCBDNq2E1jplw2Lhg2Y9JrVdaunB7gy645kkqDp25g+B0ga4dE2cdVbmFV7
EO8YPyzHOkG4dPrSgllg6aHe/wa8WcbO6c1hh/JSoDb1IM9B3WJi1vtJifJmCu1ikY6FOGe6KjWN
AY+WkASaWx92p3WKdpXL/FBwcCleSWYAC4Wuj9F7YFc1iwN1ZPh4rcvMRo6fhVBy7c3xXIMh7aX/
WUmrf4mYisCRC1a0oA74Swv+r01iSbUhJ7C2vo9hbm2/WN/tKNvJuojv+pqLB5ZzAOMzE/RVTRI/
ZG3ZnPDG+UKdkxDVGRTV50K52YmPabaCMi4EFnUz6LECLuiWLqGR4BWme0aVoseDcKcW6nHXZByc
b4DEZXf26NWXDPjRRTcE5qtolLEqa1bsqZkiYwF1TPmUWvoIBpztQoAZ5jVMagVshenvPeEnR1Sd
uktshxZ92rbPUx6Js2mMAQh0AQOAkGy3Mko/OpS6qd1a7WZGtTgjXglNtKhBMgworBWobMSBmh9u
lp4NYDFwoxGoYGq+obIDDFtV+TVwEVPXEfPEbCSQVr1/UUFRnlAR564+PJCSQAlAIuXS1R5hB0p5
8oAmUfk1qt/nIA8DinPgIgJHMl5I5n2HZNp6qlEDosraukcpvXWftcGmQZTyhjzyOOFAHARqgegU
eHa9xJ0WeNuMe3K2OWqy27EB5gpDaUSj50Q4slnbpZzyZeUaGzU4Xxg0tfYp6JgWnWaGcaawOlIT
IjX8yenb92akxngTo1R5perW3VUFBMPorO7it961pYxXdJCnXmrSaf3qbHcyPCKokywoq9XZHaiC
k2LYxI1vAKSc94fW5v7RBGprzo6lISi5FDKsNIDslDprRhVvR2CA5pmuA/6cE5EiqBKuUoFtD8sA
dBP5kN4GKVY0NXl3dVjABAzBUTH/7WoaEheSCHYul1GX9cnSE3m7Sowu3cztKpo0Z3nM93PbCrH4
1mVxoSnK3E1vR9XjfKgHA283z5+hxBYkdeqQxcc8kukJu533y+QnAPv82RZlNRzz5kh2GtGFAQeN
qklUM/ziabD5NIQQDPZQS8lDgy3I5ugO/PvLZQFQ1PpKA0J3CKMjjQqknYjzh8kZnUfVAiYzxjd9
aziPZOHGtAd9RH/batPAzXqRVL13JI8CGYlV00IJrTEaFzsqlEq2NTikaKiAlOwBxVjBgpooibUu
/+VJHq/72xgQlwZZ+KDPHFRKT3V+7PQlVhztfhQ5MENTfqQ76i7tXoGcmCvwNn6Micid+smzmirw
+fx5S/1GM9RrSGnFWzuL0hXphu9zXR1W4XOyYo0pzz0A+Gcny9JVZjJ+VG75ow3T/mTJ/v0SJXZ/
Ipvrg1/PsbMjdU7aowdbA+JoHy7Uo1BBB0pn8Krlxt01TTUNnjiaY/2l/agst5FmIBOlqehidKCo
1F7UIlcaOIluHjhntH7NdZ3+97nI/vHE61zs1xNpZlYU/IhabLw+8TKqU1TeEoLX/2jiuMOekg6v
lWsvthOfm9SLhLjIWHO2HUOeFWvDPZa2Q8cSIHbINt/6AKjsE8s6kI0uhVuhnllfUGYAktIX0eEE
Ad6u1hufDMDv/cR4qbq6/FZw/8XHB+EbqKDnG+BJ55vfusxQec+Qyjjo7kKP/C9T/L/7QAIMVV7g
7147veOcauXaCyJ6yEUmNg10amd2CO5B2aWqTOfS4Vd+Zv5jPDH+8rdBoc+amR3i34NUUvGXiNvx
SRYovuxzQ93SpYu9DFqZy6tlQiDu1o31hjwVWvTV1GyWRWVtrRhnVFda46ehWb80wroM5ykHC1wd
ptJBCf0EHdO7rUNhbdMQRLBks5GhXDSdV4AatKjWA2rq96HXZs+jMW2LmgHUqu0mT4OrXUblu90D
Y9u+Br7u2SlxhvywX/1/t5c16tcoezUnvnT2CpSX0GQe52RZDdraUx80j9f8WTawejs4vlpe82cS
KUxEYWN/c02K9Xb0JYtsdSTTbBfLMkRFGeXcJiNMT4JXj9dH93jhbOtajMvrNE04fJ6aOkYrm6em
iUxQOd/2LltOFioEW3dCYDADJOWSVa67NJo2Rx2ACi9zD95Q4x51LU+5tpFfw0IoKAJBsqUZ5rE0
wccsEuw+KGjSk35csD2dZ7qarnPWcbrFeuMdqRM4sPvEyfrTgDL+lco97Lj1RmbeeWDhq0YbqVlt
8sEzvSuzEVRduknbFaeIkGuTYXokm+uD4ACg8BvqnN30vC5S4ZurrWA/r9Mao/95WhoUGAhmJbJN
cY7CNoimHcBoTZ106T6mDVscFcYKuyrVGc6+6rCzo/2MHwEHQU3az1DT9QeJQiSkJq5N6kUtG74v
6cmPcOoZUEG8DdX0NehwJIo8cziBUBx7PGp72kh3dInDAhKxabOloSFY1rFs6CHUvs4QliD450Nz
/4d9nvnTQ8YsiBeeX8gNQhzDXnnRA7MH882DEGsQOvH3vE+GZaMS/wLB3+4EGg+UE45l8NWqz+Tg
QJV4WXrglK9VVZ0L6IisqMPdcmhMfYOyc71yaxmfAxHlFzEBe4DUVvzdZY9DZU1fOYrSV9CxLfS2
OdwiRYzYQwvhTqy541tu2u0iTnl0WxSufaEOHAFQW6E7DJTYzR2VAf7lkKGOQtUHzxKgVnQ0BEq1
8p5ssnOAshuH8b5GZHDDI0PehJlgN1Zj3rV6U5sglUQt2RliY4AxH4rAEHmMPI8dEFXZU1HLtdCF
mlB3dg4gP587yZ/sdBmRWjo4sbv7066nBTu0cSitbvfJX9vpAelkiCMKcubOP4ajehf5Y1POP961
3obcAIksjlOVba/TMmDqz4kvl7XRqrPrIqGjgMm/GUIs1yg0i+/bNADst4Rig2qCYmnZVvXitQ3K
+GSTvfk+UABSFt+DFORJhdv/7O1ilaa5B/3QeySDEpxSsnZZBTz8idQZYNxZ+k3F/6BGr36y+35c
C7waT7VZlEcL2dXN5NvYVIJ8YBHlfveds2hpTFn+Exzcz70z2i+BoRDcR+T94hqmuS9tlO57OJPd
JYU/LGVnWm+jPeyla2U/TW869GNQvwG0CYEusB96fbsQcpgeTFYk29Cu00PttemN7YtoZQWDfAOS
fjtWafbDHMVrnyXj8yDViNOnVZwCq7dP+GaXa2/wyhevRzhQu/Ju2seeL451EzvLKkp6UGA77TH2
remha60H8HQ4b9BohppTaHcn6IdV96Bp+0Z2/DKIygy1PBegrbtrWgEgdeyvjADFdSDAjC5GXsTn
2hI47HM+fGuctZvExXeAayCTpR1Y645b1FCKdcLS4hbFL8VtGaLACwGHCvF6J7+1oL3mL6ocP/GU
3ZAJNVwGMtMy4GKhjHIXGV2ykRr0gX+1ccf8LF4gbCwPXK97c0eIaoEpLG+pJdywPOdMnK+DshKr
/ihikHh+TFQgYbzClynZGAQRwYb6fWLy8YTVLnK/+U5kb5Pm46zSfjx2+aJwNOXbTPw2X8mHLp/a
lYqmYwusa2/5B0jYLBwXLB5lxi8zZmGCNAaCA8mGMA5RwdozCjSeqZNMrrDOjA/v/i0Q7kiTRc7R
aHxnSXQUdtm8lrFt3TMEzU5/sQ918dmesO7Vydp3/xoAoCWxV+Bz8xqECbtXEaqp5khWEQ7tO78r
kiAnzwU3KGESqFQtB/9C13TgngjtW/xhyqcBkky7DiXcm27k1uuEF2/Ue+IbljDQp7SpcRp7Z7qB
SrUPogwUJOuRyOmWT0qPbEsEhiK3mkeSgxOiCIxGciAqbvoEouPer5H0TNMDRJFGOsI3X1uAj8gB
Oz3UXkTrPGrseyDEkw3+GcFJpjH4hiFeveMtr5AXEBxq4b0JPWoOelXO0u+QLtqMlTdFqEkUa3B0
Wd8TG5WFQMwmz85kylXAJLspZWRsh2noDm7djSfk2SE+7pX1fY3XPMrzhuILthGPYQpw70LcT30D
xrDKq7SqiP2lNcxi+befber5v362qDI//WyxYUBkV9d+UemWUG2+bLnoDnNxlm4CNd8dqOyrZcY9
6kjafSXTVC4QWQWFHIXr/Mar1zwGY8BsdJG2XftKGAuksQucWjtvoyBmthQqxF+djG0ZY42OnNOk
VbyUvhS96W3aCGLnXqW2XHnFwQAk5CzdXp3pji59UoKhLHTd1bWjrsNvcWuGi7zx1IYnEd/7XiXu
/VGXtI2g+gXy5IQSz+qFPEabM+Q3+ROqf+QSeuzRQeFVwq9p/U8x/vmWnCY4UQrAS2JnI5XAsR9s
dCOCu47nowYlzNa1hhW3vO0WVgdk4ABY0KPrACJtp9MruYUmaE6dqkIEbsBZI4677tJptyFCLZ8e
/jc3hW/+tgAUETJWXv/U5PkWpdzI6+Gbt2GOmLa5bsqsWibQDXlJi9o8pMyF7LgxmV9MR/0Yk8C/
RaJZ3YBNGxXr2p9bgbtsew+ZKz1t3hdb8h8T733aEnHj3ZSjsh3U2mDY3fjAjC2RXYz3dLSlZmUm
yX4++OpeVGzEn5qIZcb7pDaRia5RXeoTcDWKnWFhWYOzDorAPDmEdsUiMbgblGfcvj8R6jTHqEOc
JptYd0KRCeglchBVnyDQGbJNVKGovPSU3FA/XQwv/pq4FduqgvWoYcElLqLhXLZ1iVL+zAGDjO+q
BRnjsn334W7fL6u2RfZXe1NH70UK/JdQWkgrJG+htd6fexkCTAh9qWVXQqJRpkDzI3WPW+y8ug0Y
37qFj9CkWpCx0T105wMpsy9r7+ZqrywG6o+5t+crqwLQUGFn4GAZP7b0RcNXSJy71MZ3jm6F/1Dx
LIHCGeLmdEGOKpMI6f5qd+AXKsDrT5ZPI6k9pbEFzfIlzXUdAyEhhOL1heUeX9sqc7ML6MG6jQku
8Etlhfxs9k+WhnvRhcx0NwnJl24yFusYOxUPZ5DQP01RviSXlGxjUDTQ7xH2+jpDE5tPOJ0I0PT5
fbEwoEp2CPSF7qLU6QowKbgw4jwXrMnaTY0N+K72cjwbSuftuCMfMtlO+Ws0TXltkw81yzJ37OW1
x7W8cmW5EJRsJBJGsojfLwmikQ3q5dHOlF+DcCj6Mdsy6iF3p/HKzZAbPykC+SlImcYxVH4EyNM7
oNlPODt+jmb+Edykwb4TPRmx8QwUND8zA/yAkosRSvFjcq7HrAD3Um/8D2VftiSnsmT7K8fO88Vu
AEEQtN3uh5znqsysQaUXrKSSmGeC6evvwqmtLA1nb2uZDCM8BkgKgsDd11pngNCMeVH7Bnw8sTcD
Y2T61nnREkmKKXI/AgjXWK7/TYXFl8wT9aeyR9xeEz67YMEjwT1ZMfwds2iLl1YDFpwSaH47Wgq8
XPE8WCmuRdj2h2lXM5W200usqdKoAJJorKGNaJGZ1YMWr8PXYB0YAO2BDuMFiZdniHWWVznkzgFg
wXJOdk2BfDEr/eIucs3h3rE6rF/GDj64AhAxyqw9B774QWaQ021Z+uhlQznrwMh3oE3fasmBjZub
jYqqVdXcio1VNiAhvE2rYyW87NFBFuylku6cGaWPvJZFKdL40erq7BGeV6Q35upCDb0sPiFLSt5R
qQzLty4t+mkQ6NWBVjX28RyOY2bjBy0monZLxXiwhgVygfiairXMER6Eg3tFxT5wK3yNlXJhjgcF
V2iwRXTDnFMtIvHarshAb0G1UjTBsa6xQqVa1hnlHVwGZ6rE0jWY5VbPNommmQPYlqMSgIxyV2Nx
AFdSErlH3Fvukfa0Nv8Evux2Y+iZNcyMwm3ggO/BBK8n+DBMoMw87tHGgyrAzg2wuRX/1O7WjXpQ
E+p2K/7vh7od8pehfjmD2zF+aUcVdtWqbaNfXR8iyxpUQrIZ7d42IP6wFpmZdzMIJcT7W4UdgJK+
yJK/ulD5Vi3HEW9F2vv1AHGNiKRug+Xw74fxix8nRkehM5mMt6OSUZQFz2aC6+dBBfh2G0/i1oWK
UxPapS55Hj5DebPYamaQ3deQhrQQCjqkI2MnbfLeQhaI5ubz3jDfbS3thdFKg6jRsR+fAORGq2pV
qghYiR99qUcWIluus43jzT4wYLeHGDMRHfVW0YNepxVtdEqlj5W58huxjPLAmU9H/DEwvFQAboPD
u6VjxyrFV3Khh4tpKOrsq5fYbv27aahY6fnSD7RiauJozskECdEaDBNqJxRTu2nPjpv3vT/YqEkn
uR3jwUY/2qQ/9m42MQ5zG5UqbrYCLKHzkOOJB72bc8kbG9xUPpjUqehakXNRBiS028i488cWBeTV
Nn5tNXOqLLh0Lhn8LUnRsuPUqVVQCgSIB54vpIimqkrvpGmeQJNSvOWDddIEy9+4sk++jZ0UFumG
1cEOYnAzOczd2mX3SAnplIbujbno8ARM9puJWpA9KYY7oMxnrMcHQWyF9yDQ4+cwCO0TJqQllWij
DWBzjs36rem9CJG+Ghl5uVNUcylcsBjYibcvYz5+zxfipf6xF4X6u432mpiLF9/v4xnLEvtlqvXW
THeukVLR2bKs6Azea3Go6mFPJohDROcaifh3LuYyqOZ13pyaNc3ZBxnTPbWiTV1Wm8jM2iOVuiCM
zmWaPWd2CiaNcWQydRU4K4RmeNubrcnMci5DFq2pCVXEKgHoIgOIh2w0pl9ATtSrebS4HdWzlbmO
OjBQ38bzzNjY2nqHfC1d4oTDbJB7LuozdaOfhLyIAkql+YfR9QI0vOF0CrefEOGLsgX71+lmSt3y
vnNs/3A7M2W7wUwHTSIwqbhg1LYSpTvTNGF/+FWF4SKN1ABdFTWhjTOAA6TSK336VTSo3TgQ3UsS
Nb8dltWp3GgF8tZvv7QpG23HZPvpduHgIAXvv4q3t7PrUsu5y7wXGmv6GzpdPnpd+7upOOR8B4aN
dgTTtFvbgEiCliXda1jVD0acRA8hJBt3NmPI0B3t0LMztaw+DViHI/lTVqsaVEZbmeT8UYHojhox
YejzWrDyGJiWttCsLJkpCPBdm05/aus+PbZjSeTOsEKuCJiTC0e/lqIr7yVIr2oZ6VcyNTqovbzE
C/Zk6xov3yRBxuZTB8vwrp2+cpXSwcSJFD2sq5twS4ODEzfawSuiz6hIHRzcLJrQuzOZmgGuxLhr
yjUNDrRJcgjN9BtV0ulqgb5HCNe7m45emy2yzQKxpMGkHbUnxvMTtaeNE4avWWTrByp1WB6uXdto
QCeCHzRonXdGpsqCKsmUQSJzxku321ExGnJzYwdw1lETOoUWyDg2XMmg2dB4cYqBbegEQOvBdp7q
8CmJb6o2eGaB2ZwHbqv7fGjf3NZxPkHavV9CEbDfeB2KvtIWIN1CjmboOIe8TKDABwT1J/AUclDi
JvU+bwKkrhnnydxAgU8VBfhC4KOZv39xg0JtM+Xp3XLzI4Q+9k2azz4k6plhBTFx3bxoOO3cc58p
fu2x9IuqVPaQI8i2URUkfuCldR7GBhTaxhrwC68+a3ByfgktJEBGLf8emfFdHffGiwrrHnqgRnoW
ZtCsZWF0O7cQEfwUEQNrIO8eoh7KuCkEOr+O3aFRyr8H6G4ncAbjFnVXrhnj1ogZIAkjjjyQGpgt
9Ajgs9jvnqBRAS5n2G/N2hF9Hjs2wohwqE3NBLD31AzoiPfR+rHZbbQg/OoS0QEkj3vQfAPeoc2S
/i2xfWSXOsYzZIcLJCXqyabq6uipaPjBznX/C/A88TxHevRJ2QY7ZnqP0JrZB19+9GxjiFFQz0x4
SNs2TbbQwhABIi+Nn2gv9UQ07bV/sP2pncd0hnkzjz/E2TRh9nswg20+RPWmGJvVXzVrEFsKr021
NqJkS0srADP5EaOjxjRKXFQbsndhPEsHBHZPeZPnawH6gWcjySc+KxFLfRmZstwiCwnivHE28Vlh
LQ17WINA23C0p7G9hJ8MKDWkKVh9Bh5lI2+N5Zg7P/eFAx7swo/+Q7mdh2rmBsrdOxFkR5AqE2Wn
ZLAQcNHbBVUgTpidAmgImotw6BbIoXL3t2Zub/mr3ovteceB5myRqLFXSdM8+K2RLsFS1q2m4gAi
Ni5KnJJhNw+q1QcQuMYHqqRNa4MwDKCuM5VotC7S30fjevs+mmdq3qpRaQ2PlzSiGXFmQX7o0Eq9
PFGpYnG1CZ2knFORNnDygpjTq068cJCwObaoQCA256OUCNn+MMbUYuzw8xh/OopZQPs1b8A96fc8
v2qRviduBhfqpJsIWKtlNz4U0OgLRl90e1dAtPvK22HPIP66xORo7/3K8+e1HPihijLziYEufaKt
U2m2AwtlvvCQNfeJmrlxwQ8689bSyBqA6sUXemKqCsIVBXwW55qxel97jVwwLwq+qOSYFabzuYlA
uzrUQ7BjSZxex45UX0YZNHQMpAuZQSS2UYxxRGWINw8OH9+v2y+Ilrbzhjv+fSR1HWKuA1hGzWyA
iHL03taCIouCHGO60BE8bcDQC+4PzhYd7Zn4VG1TJeEuwN5UO+6Z/qtVd1Bxl4AJjRuQYipvXSGh
d23VHEFZhZmoxjIC/P72sHYwz5wLG6H1kS9t+mP4db+oBJyu9LeM/SY8Q1lu1OC6txxmfY7BtQsx
xfazMXRsrqKwhZae125q0WgbhkjnXQtI+BxxueGl6LoDcWg7Kdg7g6z9zIoYcpDAX2htmDykgN4D
uo09r8whG4op+UEL1bvtVkt7KWPVsk1LMANxTJSAaCQ7OmVXxPFBFOXrdMbjTxE5yL6oReKrDRQL
wkcnyQ9ZpjkPIQifdphRxqew7T+P9pjhbWH4Pt8JG1QpP9sHBDJmmV4VG0x/3REL/u44WKKFPjTP
1pGRB7OCdWE/oxrbD4ZZXVj+Omt76Jpp0EGQzujUGos3mx3F/Qa5beW5GTcViPURvYCNilRxs2WV
Xa0K12jmlOVG+W74Bj7bXLhbym+72TU7HNYMucOzmGhab8pWjlmeEVurlqnC7OFpunGXRpa2DMY9
T/Tve2T7Uy0SS0Gfg1zJdYi7ZycROlhVg50/lmX6ZsLL+BYU1QqOuPaznrjRAvlT/UlJCc+enlWr
NLbF3EgHbebKRD9IYkQgRzGVLXjksM7xdmSijT16kWkPYQpoueYDhGiRvLoKbQW08gi4oyQusoEA
APo3pjjCkZOdnHH6TZXxYgw124TcwpSca1205UzDW6KIoIHeVB6HmI4evrl4KqQhrNfc8cOFblnJ
yYmY3PtDVi07lSpgvYEXh5rnG6+S733W1A/SD+q162bJ1kssKKWNg1GLwYTielBZr3DthwvXHtKF
zWS/AYUg5ajTxknTYunalrGkYgvw3kW8N+CmtRZJgnTxvr4OqQtofxQkW8Q0ADCEwsMZyiDvtsI+
am64TX2x/JNmhWviVTtWDmMo3k59tkDKYqtd4V3DVWgDL18Q9j9C6GqDWK+BVxhUnkCkWJ59OGMm
GxWpAtnt9cacazYIEBreGI+AgTc7buQjN7WE+7CENMStKECgiOtqHkPTQ4a0FM48GhnGIdX6JKrS
u9pWHR+aPnLnxOgt/rKrzIwPmTnKM8EDvwSXbwxRwnyGx1b/Ar4NhZx/I763lejB9YI/RGwFzZXJ
EoRD41Tb++9tGx+Mxqah/Iuvg7xauQhk4dtw+MwZlHk61T9DLubdTokY4Mic7NR+SEN36WkDMAZ1
HW14G/grBDkQ15MD5kXEysFuA1BIFMcbPUrqT9TCrwO+DiHON8NiK5lP1PO1xrr1H8tEPI94GVAy
lnQ2hgA1nC8qqJ/RJVXlxyLVwuPfbun6F0H7W+0vfW+Nm3GoQmpqPXjDru0RdIUUerHv4AFYpaVu
XlOkhEHmOB3eMvcu71r3mzkU301LykcV6/iy9Dr3gCzwcuqjklxbpj2QSvS8sZ6X61DzM/iexjWQ
Ghc87biJncGcM/Z6w0zfcNU5yCS2SQFxHw7kdSuSCgLFvXpHYt/aQZMBa/MmeeSsYrhP2xLcNIm5
ii0kFwdRkR8Bgk+XSHsqnkpb/0rQRk18xbQVvd36sGDwF5prvSiBPyah1pBhXKxuRafqihXkkf1V
bHveweoBvbK6Z8p+z7IG0nS+258kl+3BUPiQCQpXf62iqYHZXVmnzxAtKJAhgkciwwoTbmGeH0iG
JhmL1likWrMBtpNq8a1oPFLtn/pGwkfkIklBoKqlJywTsK6EAK1RdHJfKIal5mhvSwHCgL5+KZTM
zO8qsuUFerQLMNx6ydn3RgCDCg5g6rb41xQY4gVoNfidlkP1r9fs6NGLs3IJJanhCMhXvBN5JNZD
npn3Zphb88YS/ktjpJckzvh3APuR3+ioN7/4q7vtK6RvNJEBIn+8K8CP4MAV4yQHq25cZA90T/T4
k93gqVjbeTmpDzm9kdwD271PUwgj3QSJktyv15byQYY7QJDoVqHnHIIf2j0YbMBElSNrH86VWWEF
7Z6KdZ+9Fwl6iLfDx9r+5yLVhgzwsP/YNxuQo1OkyQLUtgerstOtMy6wkI0IRTZZJP6RyrQZm7jZ
kG7DyA4OOhafxGcQqvaba2X+vWg7fmFDdCIyBDNtzTXSRsMVteqT4RtQet491rZTKzIbvYlWXYxW
48r1x1jgr5hapVUuVkpW5hIeSiQIdyV7Dkxww+G5ds+pX4GPG5P/ERgZxKDcxofTpTWPA1LFIY5Y
mZc6q+p5pqfdp9AxXxvHjr4ZRY3uYxzKigt8KrHoTTgQWu08i0GQzcMz7VXgRml7hEkaPTi6uvYa
ay6fFpRNpCeHLPRfaZlGHwgSKNeZNJtoR4s1h+MeBBg+XxKbF/F6qc6Nj1qJV8XI/EX2ulOAdox2
3sr5rSnZIdMZ48XgFDMQ9g5rgGaSZxvy4qku/S+JCxi0DS62Uxj77UkCQI1Ug9r/EkIawGLg3jDs
wF3/3DPSg+E+TcznFCubIyiY0iNWvekRXyDhxuq0J2kGwd4Mg5VnJMU1jsPmXkQ2ElpaKIN28LnM
S5exDdVqjVUfPE9+nmpZL94qgD/2WBzhq0VwDZKX8JBRW9qAuG5ltal2R6WgcMTi3//6v//z/752
/+V9y+6RRupl6b9SldxnQVpX//1vwf79r3wyb9/++9/ckaa0LA4OC8sB+4gQEvVfXy8IgqO1/n/8
GnxjUCMyrrzKqmttLCBAkLyFqesBm+YVcN06fGM6I6sCkPSXOuoBw1XKfkPoHOHz9GujLabvWK/1
oz0QK+uIVlitZTUbpJpZ8UkMfrKWxCsHuVQ+8/siWE8qg1FQ/1QGjvjkIxHmtswIIytcIBqTQCAE
zES08SL3o40aF0m8YLjHd5AnRvbsuLHSpDua46YL63KVYdIDI9NftXGpPoFMP9lYDcOK3UpEiXwk
2UxNqC81pgGgpsBmf3/pufH7pReCC9xZloUYtOA/X3rQ42VaW9niWrdBv0EQ2EPWlD4sE64VL2WE
oMm4nGgH4KALyct7aiGAeQJUmyFN7M+tytTVdokvP4zTspFmw+wUxIq1nWVV/ksclMYiNKP2aEMS
c1/k4MnoEZt6GkD6jMsr3sam4J9GjvfYlLlQGvHi/kCPmV72d8oPzR3nBuZcQBrsf7gvHfPXi8MZ
vL64OhypIcIS1s8Xp5VRIZE6n16nRbrILeDyM/6ECEV2hqJscwZU/5Gmw6BKtRVNeVQcWyFdKz33
ObSKDd95hQ9YLYWVpGBNw8TkpxXEGiyr/mSo8miPa0S8FC9pyLJnS8shGZS3aNpnfF/Z976WlfdI
tF8hYG9ds5FNvwC3LegOIndPNlCGRes6B/8j1VKHMuhW1sjLD68ZVGvLgAO3ZyZzOKfC7WCnYO13
U0AeOxecGWYblfPKBYrQr6/Qrreuv7Tl+n0ljK2EcscvS3tSmDOU5ezGSpKfGxoP6KQWTg8sf9lB
58G3snWSh3rcwFOYl1YIAjAUkkA0swbQw13i5OmDofRypelDtqRa6t228dQ7A3nv3eRv5LnBlgav
ow/k8k1tj7OyXq+oojCY/w93BHd+uiMsxqSO/xYUs23AkG1zfJw+zFSYWYweVDLe1cIrCvJxrDu1
OuiVCWcYFE+6UxmvtAjjWtMdPMvtTprvYImmlZCCDKMjqcpOKrEkHjvJw9Ju6eR5PqtHtbcASYDQ
3ilCiMtExZ46UQUV/6NtGsxjkbuuKoksm96U8cZuB33PuNT3tMe7yCxmadAj2wqBIrbhMtzeqn9r
Mxl4qdb/MPf8PO2PFxMEUIIzIR0DRHSO+PliRn7J9Dhh7sXuqh6h2MSZ6cAv3BuB5iDpO9GXTeyk
LxmzlrTWpRZl6QOl1/IWDLcgnkUYMZfAHjf5pkKcYZxny3F2/bAByOjYKGi5oQGZofEBp5Puw53m
Dem8jHTQuxosOetOFMzI2UIVLNHeKxCdCeAlAK27xlU6D/McXDauE58F8lz+/qo49m+3mMltZtm6
Acpdxs1frgpWVNxL61hcGORyj+YomAFqkwgpbKPKLXGieiIMF11+DsQQLz5QL2cQNCC6ZLKBPw/A
WAkqeaJWdu0eeXCdqBdVGWrg4k6qOaUCZhboOSCF7O2tMWMw9Na2yu3nW6tKIDvNZpBubEfXUO6G
IMUING9DRTXaWgmEkt+bv9moXT66mqbGYzuy9ZXEUptrL+VI7z2zvYFfMQ1DV8TwQjB1iWJLNUEB
jS23hAwX1X5o7fCqgkAudw6+MsZboP+M2ylfhUY1bFILiSqjnWWdwBwBpyJYU/DFD8J+iWR8S86a
yumuxgggyQFERugWX0pjaaxreygoxTXccpAI870U9M6t7m4h7p2fVB2AZn6o3b1M7E9xquoLmTK8
uhYxYhgrKlKFHgNCxfTXv79HDOu3R8eB3oajQ1zAsTi+wsf6D/NQ7zC87nqzuPi+Pnqd0+ewKoMv
aYukQ7cT7B6RnwDpeUgABr+e/yUHIwbi++5LjrDSCrqpYMmwRfDwc0+nbBg+YPqDk2gBMK7gYhFt
WMInBbpaKspgWPq5Gq6Nb4NVxEtXwaiIl2dadgRNLFJNxyK+MOqNtEeWm7GYlCAfLaTVbagIoNH7
kFSEFPIyQKrZUpq4ywkRFLhGtQwGUX+AXgMtjpVRWU7AITiqhm3MAXWboNdWAiIJKIHpE/QaanPZ
nWtaH6DXuddVS9UmajoEHacHMAd530ZkvxiGrc7CcLy7qAH+tQOI58VUBpTCGUsOyFCwH3Sv2Lp+
rr+AVaReYU5119QsDMF/niPW1dYS+U4NviDILnj9ehvW9AZ4gMfuNGyuMg+u+PxQKT4gbxTSjX3R
+A/gXOfIz4G3rrSrbV8hIgBYgT0H+0XwhuVTOkuGwn2MmsFYuFoX36XIDd2orDG2NJJVIwJ4G6ll
iXdx8g7gZOhkNW43NyAaB+c0sMly3JDdKut+WVmmmutieLdRBbXr0MtkzJzGkMEaIlbVnfTgQUm5
Sj6DAH5HypB1WO+tbnBekMQo5qHd+8BPQD7Vrkt90wVw2OuGaeIMZPJZBtWuctNHgBmiO4bp8Nzj
wwiaFxC4trLmAXEuD3J2XvaQJUMFmYC8WVNRFLHaVg0Sx6kIEWbzvqrYKlRmdoaHXV9kLLYvRpHF
d6yw13rf2RcydYFbL1zDHVbmaDN4UUG5Y2rutnF6MvJ0S85aiAaB3TAWW3IY+RQhG211ZyM3umEA
hGOxJEHd9qKl+jkoLTj1smprumXxvTGiVzMcJDCvlTvHZzq/L3SzWvO40pAPNICuASjOVR6o7PKn
ceJo2yV5sYbDolkWDSTx0iC/5CMaBWmQUEkegSiplkG0sYpTPFKw0caCcAC1FQNmKRkUiMl3/SeZ
ZYuhz/rHMAJAQxZCR6wFX+xY3XIANDK8SEdyQyvOFwAWdbu2rEtE4NqmjY5VmBXzSmfOGfyk/tqU
eQDFmaw/RAa880hJtK/CQKBAZL78AkzVMk48/t1Tzr6pEZGh7kgHcM7c84M1EpqG1d/PhOavb0us
GjgzGV4MQtd1zCk/T4RwQxW10WkNBON1uFhbF+ElggyAbure8ZW+AVUYPCJka6Ad5dfNw1CLAoI3
YMkXdq6fwybFeqAtkq8Z7kokl/HnWwvk8HsIVLvBxh4pVohnRYFkFd8/jbMkUhU1CtjSHiQcIYw7
96oqmdYRJrKP54r30Un5tXFPFQwRkPu/vwz6r+vS8TJYDOuG8Z8Q9IX94X1gdx3yvCVTp/ecdtsZ
kaR45BmUj0HiBTeAaQzgy7w99LFnLnhnFr9OBtQjj5HkT0+/n4PPDpGycP73p8z1X9Y5ti51KfGX
k5g8+G9fnkCa6hAaDMLTtKAfXLsEE7oXfIZPOB6d8mDbidaF47L1X2Z6x5c6Uql+N3vgbZzMzFTB
Z0ht3FpXYW0vrKBIwdG0JDdnYjvBo2GByyWLl71fgTgYIY9FGun+RfOK9z0IIfBFqwDzSD2dL/px
79YuhUTeP3yO0/fDzRNi4Z2Oz2CODwtTOJyh/PPt3PZDF5SDFW16F1Ava25ClKUZILVtY6EJB5J9
aYcWgroj4KRV0T2S3sqnWwtX4wPiQ0Y3az0Xqo0GoAxB10HKyQfBdIx3DlCgmX+1WFLs2rGWirTx
EAjuRecdfM6gVfWjf9paEXDCuv6Ftfu/vweM0bvw88/FwyttsIRww7aByfr55wJqkfSIZHmbCcNl
5vPJIwPfvnM0vBSBS3ColOMmGrwKPOCwN30KTBsIqmeRAIujpxoQ8zEbbmvPMNc9uJx9fC8Auvuh
fKsnTJgs/+Fuxh/JHL0BH36MxQz8EscxDXh4uJS/erEYVH0zO/CrdawivlOQC58jUwgZbK3lfQoS
BxR4SDyXdgmkJO+CGdmRAWSvwMWIAHSQ+p8clsUQO7LESUfM4TFBXJSapZmV7j0fbhcqZhZoqauw
ZSB1DLBa7up8h4jZFyRbhd+T/IRFI95IqWciIuXKl5FqeA7PoLpwN65XCSuKQx039g5B5HZdl3y4
BzbbW2AqN57HcZraDb4Pw/s4hgamR4FgYp6fdM/HCwQMks0JifZH6UXZzsDTrY/uIQUGKk8dB+2x
BO/GiVqRmYq9KoYN0M+vZCcTVdKmbwp3oWPZP5+OQMZqHLLSu2am0tRbk+3DwaRdr1UfVvsPtqRJ
k0PNioXVFtCbpC50KAvgr7URl8lHG7XRrDIbNdAaOCx+P2tIUeObUDJnjZVWsfUYWBBjIMeg4qgD
nynjdAG0n2EdwtyAuz7SXdDkKa3ZUzmTmTevPT3A6rZfxm4loKo2RP0cBMp4o4g6udrKt48Dd+8E
91EaTSp29VlVMwtaIVaC+I3H9xpPvt9atBb7DhJsG1M7j7BeRE8E4uxtbUNmmcZwxoFAnA7SAmUd
qQWPi2gD3zgc0GMl2cyIL+G68u+nIyVOv0r6flhMYwRY8YZDeGeX66CKwBQ39jMqmS51R7eX0wiZ
W5xN6FveBrX1IVgA6JmvaVQ+5O4piL2dtJiVzQEHhCJF7vabmE3HqT2XHyDd8kzNaZwOYf1ZDSLN
HRVdX/IRtYO8zvEUaFN44NOIhXGgXp70tE2Z429CZ0U20wAcAbHuE7UPeAByDlf3F3Rt+s79bGZV
cJDghsMc06wMn/MLiB75xRxAhQU9CWdZC8tP550WzaDYkpypCXIMTEDYoEYaGEa2NEJer50GbMJV
/Bq3cbzqBh5suWbkT/HgYgFix6/IgKwWos6MPVRHu4vWNF/0wo1ekReFpURa6yfpOdEdVqdiRhWp
6L43ha2dAzeLDkNVxws6ADzjezmmM2ZNfwJVH2jsO/wp6CCx+5Dljgn21S5ex3nrrCuu5Z8gvT3v
WemujLgCtNRBGEer921YIPag4AycY3YJt3pkM2CsccngeWSzvAtYMXcxibm6l56pVhdBsxD48l9T
0dcc5DNBeHUaqsQ9XMBHc5KOYlcIYgQr14Ajj4pFWrI7QBo3U9u6Az4bUgHZyq3MrzSandvaGiK7
1hxf4frV0Dp+Scw91U2WFEiIBBlv06lKrU53+GaB1Mp45maM7yuQiAA2VOGlCX/s+zmPPtEQwbo1
nYfKGD+YPH0/51bIO6QTp9M5j7fDCtwG2ZKOGlvIYB9sG5H08QDjhs4b/uZ2Oq+/O2fq1FXab+fs
RSUI+xF3u6vTbtVqkbVWpbPNEZsDBk3lSOzQGiwtaLePVYm0VcRE8sC2Ng7VSC0DWjGNIes2tawB
6ggt6UG1bcwLGcdokVG9cgP5HJk+hKTJxkAv6h9od7LmjcFmSLVzUy1a+AFeAGZ0DasCeI4SLG9Y
gsRX4C7ja5FAkbJ1ztQASQPmkgFKtaRiziLjgs7UkLpAAUwuWr9NV2SrJILFKphDCrXfZk08f++G
cSu/Rl6OKsC7bTTxlXlWfdfrYn1rkRS9ws9U2YbGUkPtHHFF0mZe5Pme2lHX0usgx8a6aku2tGPt
oefhy1AMaivNIl7Asxuued1ZOxalydHrSqzUu4Wb5lsZZZC3Ymkyi/28/+YPqzi1q+99PHzFF7Tx
JDMEF8LSTZETDuK7oeL4sDRq79y54JFJGyP5bOgSsWJ0QsIsvnRq4zW0TBDx10NyoSN3fWbtwrAT
W1ADrnMpQC9kDPa+Dv1vZmsUCJNqILcU0joGeGuseO7pQNNBMruPCmfOXOQ8aNWy4CDmiJFl8So9
dgKF9hj+hNdGdrjIIRIF/MDI3jTlfS2g7PpJdCya87Z3rxX4KReQYWCAfQzvxwaKP9/9ctxAefIM
PARgc77fPiFLGABnHRkFPx0PEt3A82VVvnL6HAzmYD9fleAAWbgxJHTSRseCu2/0VwDzZm5jVC9O
Bai9D9a4DYMv48nhYlck46ilo8/lAKEjs2v0uzSIEMuhnvBFun7RX11Hz3c2xKSX1CFJ14MRys+A
lsQQyGmrLdL05cPgiHuqH0QIn65etCc/h3se6EbonY9HShwPRF/cfsBjV2875kerwijdz265mjqa
slkaash2OoOHCyJ/n6YTQdbsTEtx4SJ8EBwNxG/m2TggEpd2WaDSp0H6/cYAFHyV1Eq9RHk/owaa
CXwetPuSPciXiosjIT5Fh6osgLcrrBruPeRAHAQYMBdUoVnVysGs+aykydcSVKVrP+q054zjLz8e
ExR3xWLwZYwQLjJ+oJFcTJcrg7D6DPku3kVoUKhxRxFh6lGGyPiBI+mlHoS37oa83ECFpH8aMuis
jBc6SsCrAALM5CgGzUEKXmjMBrySHhGseix6KHgEyCfYZF4E2bAp8I3otwXuBPizBEKXIxEMVeie
fdU6iHOOb9NSC61LPm5kjLVdYYbakl6fgdOgQn71RVdNL9Q8CYZ1Bt6fOXWiVg2yd3ssJ49UEp1y
oLrR4jWcZcYay1x9BwTVzEZWzGPMNe0cefledxvvubMzXByAPSdfZFnqSHNiSbekWpF48UJD6G5L
zkdkkn6Pc8lOVBpHNJBF8ZiOI4KeDsTq8F9aBY77F1g89qE3CVDIAbmn8qCsBqvTpuiMTWurO2Os
ANYNILIP1VqXbzDpi+2Qh9CwQ16WPLiW8ddu7wuo7Azdm6d/brkHsm/VJHCCOWY0922/nku8I9eF
yXg0hxzj2mikeaqAN7kMJfOPZsLu3hunGgJ+nUoWU9mAvxAIzaKG0s04WJVCh5SF5zhw4gtC43D4
+843JWLUGUomS6OucJvRgSqefVV5rS+Ric6WyHc2wcQlwufY08Qy0ZwMwjYoFi0o2V0/yg9U7Exj
8/8pO4/luJEtDT8RIuDNFuWL5WhFaoOQuiUkvLdPPx+ydJsKTceNmQ0C6YAiq4DMPOc3YNBYRRWB
9ZzP5aaY8uRLKGoyGYupFwvp5AtuCe6uVoNfrXE6JmsUm6aDbO1V55tZiPoqhyrhZjZUGAtpVd4I
vrzK+2S5WR3lh8qW60MZ//cPJVszoo/yQykofLJYSKpdMM3qSaI873jPpZiTAPcDdjJ3sQDZ5S4j
8BsyNFQCAuxLJ0eKCXxe6N5JXjNaOllZNq+rNtywpV8BS4qfwYHMrwZo96SFHSxL6lCwREONXZZc
zTgYs5rcS2k5nYywGG6yLWi9K3pd7lWW9FB9rpCWvJdAVX7pRke7yLY8zL5rworuquEqDvPkRszh
fL+FWqc+z0ZwktrgCKzWfu5NAEKWDxd0BZoFWuo+yNaced7XMpM8jWzF/51nKgVp24Xqq+146SpT
z61dJwdSY8XLbDvxLlFUbS2LYaq2Z7cO3h3VjvgV41MaTqiNyUa15VaF0XjHvFGKlzHpi20eE6KX
rUNgZKdm4o12H9uik+KmL7JrliNVTqCehftyU9EN/QbHh5TsOxfyUGA4gv5P66G5pAbWAmmSaWvy
683FqvD5BZTDaSzAWEw4NmzvlZXwaKoa7RZnvXkg9DBhCbdcQwUIkhnZez2IwziDUUccMX/WvCG7
VJG4qIqmFIBFZzZsmoGd0NJqRU37EEwgzoKsKp5lHUZXX61MB4i1VEXegGn8shGa5AUmDdaCXjS8
fRk/akCnAoG5oyzKEXq5FUmvPskaTbDWm6w02co2MSXDjTDIvbvsMYwYXnclkSRZdAl7ItzfP83O
+BWpnPYkq1sFWCM/0P4oi2FTmTCNoAvIojwMtf5itGl6lnfyZugVEbMXlCU+qDyo1hrvjTU/lPQ2
mKO6MdSu3/CmqbZ5WzhrObAvNOVp+HH/a5vKm9cTZHNgeVxljg39mqTxThdT/iy7WzmJWV2d9V8f
3w1N9kDWFy/Bb2oFXxQ+frjC2Qllb8cwbomzILMV9/hZJc+S0dmC5BvPsnSvwnCDtOE47iDU/hqO
zr8BdHzqVygdHEQ5OpvUhOcwgYK99bGb3Q9B4y6GC8HR6wpkZrIGubtxzH/1M7xu2HYOxn6eKKP1
kITamXx2ewYJmK2TMRV/BQcZZv5sV83+v7bL8UzNGZu/tNiS5XLWFSmih66Fmy/d0T+LUkTnswh1
CPmZpTM0RTqz/H79bJVjG2CZ69pTx4NLBuvaGNpPmRK2XYFEW13bO5kSZtV2njAieGpZhcpeQey8
TgN6xWE2eNu7h5KuvfZd1D56plc9pkb6JpEwZRy6W6csvW3H1ElK1p9saJWQjIvdp85WqtTZSbBt
SZJIlKCA/tNFamwlo6jWSOGMm2koksl3vPyG7mF8kACpe52ESdlj26zv5m54fgMQKUcU0G3V5Z+G
kLKYTSC7OcQZdP+MV9mKxRgGx/g6pMkQbseQOF2pDKhpanqhnkXibTSyYzdjOUyoX9zCrPw+6XVy
lCVZ73b6r6GyTh5UWxnXE5u2q2WgdRwhTv0wOU3/YiVds2kr0WyHpWgqmnOw4zBaydbCjL1rVZtH
2Siryr5fe4aqPcoSfjnI805Z8YAH++9XU7VtFNb2I07Z7ZOSnDs9Hx61xf58yEihe0Gr+rJN1tmh
go1VNBAQWvrLOi85t3Wnn/o4u3wOtKdR9WXxj4FGbpEWZxB8sIEwxfzrTnJAnOXBvtBdN73krBMQ
XdAIYYXOXlFy/SEPBvt/nbHC32pOAPqrJXpEJI0oxcJCAB4wVL11kqVuVKwHjDG+yZI8APmfVjFO
5zsjGxDq7t3wqSeeugyWlwmiVlme7mjdNwmq28sVW2FZp2FQxJMtAEmlOR6Q85su/6QYWeu1KWwX
CVT+ffIQ1/VDahjKWZamAR7tOGhvslQ7Q3+qC3fepWTOTlEocJRcDsk/Z1bkdbs2qT5kj1SrfvWQ
xSlNV5ZZxtgSmi0StJCAZixrfQ+17MtQpd5VXRqypaEwAbMiCAtNvxi8K2TjXyNgu/6cSx26jpUe
+gWiYGiz+WiifjnrzVO2wBQcXu37piSMIjvIumERA1LAwt4HNYViPjreNnfOtjWu7ESPAEvn5kUe
Bm/Ehg0P3W2PoRIbehqEuwCdp6XFhL84GoTUZD/ZCrjwpceVbS+VtXLPxhLFdh+ksJanobHvywZZ
XlqVIPwLzCf8e4GXUO4N+vPnWahMYl0udUpIq5l4v7d+9hsL64TZzXcxDNUHwVnSIXz9F/Ku+lNF
NlLW13jQEzZryr06RtWHYJuUjaX91ncseJDgZMu91H8Oz3GpeaiBZt9aHcWaGR+nL2wkEEBfzuql
Tp7JOtkq+w19Lf5sdb3h19iiDuqVNwh9p8wGJLlWIJKEEv8RAMpGVn3Wy7PCbsNz55rNzrOS+cVM
g7OCScffywmQyUGeYAp/r3FqnHzvVuQB30QXd+Ko1NotDdhDRPKbk6eNN2PW404DARK+U3s5yAZj
1sXR+88Il7/0cqcCORi3gPEw5rVejO1ucCvtha9S2Q1pmK9lMW1AGluEbXxZbMaEbRorhbCO9G5l
KPp2GOIY7BBDPRCOfsWT96C0hvYiL1zHFYHVpShsLuzlxNoDIrzoBE/uDYGxTSn08eIt5KBkxCJU
tcJ1D+uJVHbQmsYXFMOQNEyycqV5qflFsXOitUpewXOrjC912XxMlpHeQuKfL/8ySNEmdZ0Xun3O
sdVWlDhhrbQOQ1CXPDHrSJ4M85oZy97bhm1tM0XPdxMYb+LjTL6yaDQmO6tl8pXFFj/V1ZyJ6nGa
UvOop56yQgZqelcRTVr1nZWdCLn0X8Ck5SaeCbKXKE0Fupk3vnsuor0IPmUno1dkLzn433oZClyQ
XLMF0ZCk/2IqZ3mFsu1+3VYW/7gtvZp0KLaVMmhr8ofZ5fMQG+jBler5sybTmMd9MFmrurbKk2zA
XSS/QH7vTirCvu95xrPMPPOKS5i9z6bK2iZkPt/7ulmnC2YpdjAxCMvWPcUowV7HHsvzO5iJkUEd
J69p1f4aqQXZfaTskP4zstIz4z5Sop2wmHycinYf4VXxrcl3I4JVP2ucKP2q7O1XC5WOTdEP0bmu
lOShVkZ961l28UykhdyW05t/dXPny1FJMX10Yo6+tATj16DKxEWYpFY1i/gdJNjkKW4CsQqztPoe
DS4qD2TOkoAZVSmb9znyKjRbGnFFLrI/uHXxwaI/W1ejSSwK4yX0nib3KwtOMLVd9HMxOklgvX3k
measgsKKblob6HvXTex9YWgkicDfY9M7jB+mXWBjw9yqKcFHx4TQaZZ3CSqteOmhEKxKPEL2mlcU
LyqpKuie3rwqTVG+DNOgXlvcEnnuihfZwxrdfThP6U1W2bXXrGLXFQfZfw57a1dlWrqWrQTx2wvy
aI/yVrLKFeMaq53uUZZaYXjwjfAxkdeOolrZ2ngqIw3Lh7FDowAEW36Vfcciqy9ZZMH4jhQDM50o
eyF0denTvPhqRGCkTSR9jrXrgq2dIXU0WvF1CibUPDuTHwVeHu+l+l12VzSwSaPLwl4W0WVwinb4
KIyu2uOs12xlNT6m69aMM7gUmX4odFFt5EV7xToWPIwvdt5CyTPMAxiy5CkpTHx7TMDdjdPjT1X0
AVNhxVxNNPmpbEEZiamH5JUPycoO626PipdCgnQp/x8H3y+13O1fL6CFuIDGbYH6yqLY0MLsR8/i
NdYQI+u00vJlfa6N87oMB+Perc7H37q1bvp7N5vF0kFlnXyeImkJThLx7yhpPb9xNPwS2tn8ouK8
m6MH/aaqnrjadiX8eXmJsj7odx7cjI0s2pVFHp5AwUkWA+O1D+32TRi1eRmzMCGNycV624JM3CFx
GPe+Tc7/L9jsa1XPCU4AbHqINc/7ahq4yWGdqD4h1tJvx6RVHgKv6h4gd7tbIyqVx3hC8E3A8f5q
9d1Fl+PnBBmoIar/LnMsKkanHVBoxXu4DLz84pRTd0DGetrHQdNes0lBVRgrkjcSRD+yuBc/Q3Vv
6Qafo9L0Vzd1R9xoePaUhWQWx5W2gxnQHVsx49ba59YmQvvzRV1eFOzex++K3aBlTUwMv8h+nxhq
sJ+UOly3jW685lHr7suKIIQsTkDK9omSxPciJqfGXvea5F4cQp7SDOuztVrE5muqjmTLjTxnfqXY
WvFI0S7unR3S1fsKI8V7q12H7d4hInQfKwqHdV4qsBpcxpY22ZNm0rB/XD4V9J4M2zilv7dmFkTS
zlVRoVxaPa+M9qGmTPfW1AuUXdhr6r11TuNgR4odMsZy5dohEYIluHFvtTScni0dwXF5KRGpxk5t
0VGVReY2bTd3DbIFy9h8HOadbgWYpiz31Xp93GHfBlVrag6NW7b7YMpf8R4aRx+WZXOWB77eX2ex
cXWaeTz92UN2E1BefRJ56U4WmxKT4VxYmCYt9pGZqbtnb27BGZXBlcnXcBBHsaNtFSJ+KitlP3kI
i/i7E4EslSXZaCvoT3bZsI2X8Z9d45RYVBqTC/usk2etrr7oOZamn9ducGZ9cIV1bKKAGU92C2I4
txVaOWt5YS3j5eNHsMczWNYPnzcLCuxHKqW4JWzIf7s/FI4GkaM83si+nzdz9ORguU15+qzvQiU7
ol39Ju/8ee0o190VgTHtfg3nOXA0qKKL3Yo8KBFOK8LDJXtaWGX/qU5TYbW+LOtYZfxzapFKQ78F
yQFDydYqAIvT/VR2bctU8UWLH59s+S+Xa9NopwchqYXlltNyHTvs2BXJsjkpLhIjnr7RYpe1GTq4
3qB5hyrkVy6LtpU47JtEcVYtL3yr8XCT9droGoeqVlnGAr561xqoYHYD3BmUs/maEQ2Q9UnmjYdZ
jJAD5cWx5SFHAq6QGAgLWo1UgDyUbeyd6uUgi21rVVs1gCgu64aqIklNjr/0VV01iUzFzjl2Wuec
pM2684z5gUnYJDa2NNiB028IfDGvJDnrbNlRtmgRto1Lb7GM/ayXZ16g/Romi/exdWgdzQLN1e9V
2uymSVdOQBpS18zO8jCZEYJVy0GeybqIhNEaHHS9+qMBqXEIiMtY2TlW+t2klsXxj3rZQw4lTR5s
a5bL9zv+283kWK32vhNAXCJzhH7TIZi26mKPOC0HcF2/DqU0UEyhlRzsUN3UsvjZZzBCdaV6yrDT
Gyf2Lc2KMJSuw4NTZuluEGH6FgXJo6SUzE0Q87Nof+/hAUb/7z0CpWrX09wiD+uhIOp1LcGrNsxP
uupsTAOv3c8qJ40RR/gsf46o9aTbG0V1hh6TnWT9vbMzqc66z3C0s7quvaE1D7PFxLFjJHbike6r
nT22VIVfTVZ7u1eWebMD0LcIuVJXLIemTqMNe2x1LS9zb9Ac/GMS1LRndbFxWrydRmVSV2kadKvP
utgVjnMvF9K76bNJ05BT9eVIWflbuyw3DVoYf1zuXzuOyyeQLfIgr2hr7q+6zyJPHRO77OPmFY4w
2wQC2toj4zL6ZTiV5xE3RjI7RaU+VHBTVENQlC1d0OjdOmxruJV8y1tZadf2YgoyGfE6qdE+NYbm
qYpU3iV65BxcLyFcMtTJo+6+yzZZA+I03jtEHlefdbaFj0eUw6bTEqt+EmAFnoon2V0eUsNj2a66
zv0ess4UaoxoiGj2euEOey1TwcBkWXomGJeeG2Ife4EKRBUU2sBv1+UoW2QfsJwteOweHeelt2yA
O6lti95AMixL9WNhJX3zEmQY/loVVnieGz5nVjR+aBmY9drKWvLQFaZ0aQhAIm+m41RBqmfhGN4Q
0sSgUYGBmbB19ofMnP6GaL+ChDKEftoNYI0MD8ySiaBAGnUvSkASrzdqpDscpLfVNIkPyrLugrtU
bIxxGl/KBjB5ZKOsr7nJ4X4ljE4JrgQIPnY8fmmWX4I5Q0S1LR8MSyeP60xpSXboP2V5Jg9N1BR7
szEQewrDs/3PgdAa3PeR11oWufpOdZsP2fhZ/0ffeazEgm3712t8DhWJ2x/x5NvIa3/Wy7PPurl0
o1OEbPbyCf6402ed/DDJjPSyiwvhP13d3Ix2lZ0jtBVazRlhWIzqndDYjm7WbOp4Br+fPXoORE6l
aN2XMtdvJfZLV5VE6kvTabM/O2360A+Z9zIHXbMm7uLwP6DVbAZ7a7D83+hL0Vu8dGcFCI68UtzX
Gr4x4ptstJAKegp4XFhzn+rEKrFhC3nU8V7nGCxytmSgwDLIsjxFJn04gmhdeB+j95oF+Hyn43CR
Jaicz1muDtd7SZgEttzxdi/Zzj6bC/VRlryECImNbkBuOF/An0MbHtr5Kg86QNhNHhgqEAXq8sr8
1VCDqMRyxXU3rWp1Ngz/pQVRFT/kDbX/vEKFTsA1DsUuTyPM6P+5MuR4b5MboC89TDihO2XmBu0x
+9YCurmZhRPvJ9OBWdaXQEuWg0FU5JxhPa8H7EZYlVLXGeHOqOeR5Skl2TeOTN2v7Qi6OvY+tw7T
pFgZT2o0DeuMyNZ3VHgqzf5eo7S3VpNMPxlK6VymnrSabKhgm+PbqX70gwWHc25/QMhyd1PTFscM
swZEAD9PY+DZR9K6zbyKQ704tpqNd9eoBAcsHYg5Q6i0rbp8ET0wcGb4+kBwr3zJWODsaqyw17I1
g1x4rofsjWB02q66YfbdLmqeyiWpisrM7FsOLo596GEKAEMKW5EuV4+NFsz3Q5IPvxe/K7OdIfSr
hA9EheClLGfBXIjfirLhj7p06Ve6ORa0cog2txveLda+Bg40CkHGY8rExhFqDSs2ih81q4YJUzXV
96a3X7xRNV6SbjT3iWMG27Tsgy8KNIIRKM33akZyNO+n9hKrmXEeyXauqnrMr2Mk1GYXhjDRclBe
6GEMwUFrErwiGz246cuBXVN1GRYiW0y4fwMGlkV6M+AaQ6PsxhT9g/B1fJTXkAdhR4DAwy20VHBp
wpzxNkfK0DSmr0ZZorRJIh1XqC7eRT2I8KC3xCVGx+FSVALN1yawiURQ/GwQSzEzW6BPBiZMnw2K
bVVnBeCmU+Uo5+aN826EAVrLonYebIjFX4buu71UB3hAHbolOEiWoPJBMId7Da4rCliDgjuqrZwg
D5ubIcxI/CwNsk62WhrbXMTa6QMctlqhQegr2excvRaEuOuY0Xd1Sp+aqlJeSqBd+2Y29W1a5cp7
bikr2WHCYXvdVYl5kiODHKiOtF7BZuQp01Tyu7+sIForZbZLjGtsW/qViOSwDTMFB5F/6uRZHYtq
tYQztpM39XAI2Rn10+jyw2SsPFh1ql+84kUWjIIXhJ8B+juMhfO3U09dsmHdnW5MGHzrz1HVMj40
yt5vpsDZyQb5UQKwD1j4hIjML67YDlR8pWvE24Tn+7UvtdAnoU/AuZ6nnVM1zkZ2cwNSBLbpMe8u
rf/vUVYfVa8d5kuKofc3xIn6G2wEpD4MfJLJJJ0+67soJ1E8zy7bQbrJhiRV1RMh1oMcJOv5exF9
aIclxOUYV7LdRNgH1/6iWuq7FNWJvR26A84PJWyQ79fc8s1pFHvde+DrjFC0hwbHqD3ILONqlc2v
0fxH30EP/zTC7geXC893nT+pAOgs0jTCwsUpCjD0/JQGlA1tP17zNFHXeqoBBm7c86ShqiYVqeJe
34Vq5J5lSdYvVbKXN4tgd0/86nkB4M+0xXM56cGjkj0BEobyshxmLJnWcTVGW1kELrrYKFfTropn
hC3d7tRo7XS15gwhS7LuKyhV80E2Rs44bXFhzjeyFb/b8SHL8eGRrXWGotcEjks2yiqYFkBtzekq
S1ZAjCFoTgHbm1xfL37T6WKn0QMoXacA0ley+OlXfTe6keVx6dNUSruSntaq445wo7Xp2XWR7dQV
jExZ8s7PCqweNhPj67SUZJWq62/IxKZn2b/hJ7vDJp5ZZ+nhAiN67IVJAJ+LeZApENkAKaZjo6NH
F+yxWAKOvH3K9HFSbVaPZnQmL6Wu+UDDI7J2Ogtbn/fm41j3JeBKPVlN2YTfntLjEtC9h63l3ZKj
zcvm0YHbnU4T2dY0c3Ym0fWt63j21izS9zIuFUD6trISpCf3pGMPCAFHj17Ay12Do/jVJdBttig0
a7ppoHFhjhd5pljAjaoSAUfd5muNlSHDvr1cRI+9FfEnZmlCsUTOmJIHNcDtuAnMtVvoRHGTBUm+
d8bHyVtWRB7SviH3RwJjKo6GXs+rVz2C5Y18xpHnf/SBsf1VILH3VKpGeAjd7MPrw28iDr1dEGne
PgkUYltsh5klI35F86sVTenOXtAMbjMe4rrkb0U/x42wKTYtf0JO6lbCRNwKZA+SAPR5pb10hvbV
03TXV0GErc0uINqpOH5tkCBSJ4A/Q9it+oGnhyhBjudUi20XmiHqzfNU5M/JE/r6LCAAkYjYAHp2
IJ6WY7Mm07EZho55WU3jhxHYoi+K9twRjg+J2P+dWDkSs5XRbsJCq7Zlq2T+YAIw1dN+ha4kQKfo
Q7O7+VtbdTv8Cw/NbF2NslYfvAZsK5NTv/GiOve1aPoZdN/qHPVl9r4/kMLmf9F8oDK4i738S58B
JtHLDipu8aSDVvOHGnN5XfkS5snKqiumlarFfkyY39L8Hd2vrcF/JvcwzRud5ofKMmFtmW+wAaoj
kGN2J5i9+GbcEzJQlGGlz3kKwMr6qkf6DOCbNaUXFWJFhw/IpJsyZ4KdMsymqjK5RDbI6jkkb2cl
eBSMRbcDLfpNGfL8pQt+Vkjo7iChvSpER1knzJdyJICURYvg1JgyeczOWtX0C3hM/pK5QpWJ8AIQ
yeFHGof1RZsMzNDSl67vtVfDOfYgKFdKIF40eCHrAmWD9cg7gIinecBe/GLO47EQKk5cSXYZWjyf
NCgymznhyyDR2+8i8KTHKDx4VbtxdMwTg6LGIsccHjstqll8ttUushEd7PvuBvRjbdbTAArZPGqF
q/hqFGUg7bpnZy5IWE7FvO6CvD6KeDjUHdhcpJZIzQJfVzp1PwxwzAozB/gKrgvZerL9kYOFSkma
qO1wi+txZYgC++I6wJxxzRFdZe/aLkI7M1JXNghIgfTCfp7hMZhYAPlakGtHtuXuaugUlu5BfSCG
7ZtVO4HiUI+xJ+CHV1Wkb6qpao5dgnD6VZ5W8N5S/7e2WVepyAu73zVqdyhKAl2gIxklr6LJ5vsF
QjyC4kD3s3EedpA9ctjOZu1j9T6iozE3R+FF+tbq1Kuql9URIPnMExa52KWwP143EyCTTp9+MFfZ
0GRm77ERi5o8KwOf2S882jriCnm4CkoHD6rU/fsJP6eP2GUDNzlV5Of6d912nkXQ+To5vUMIV3Xj
xP1fZcPXI7z5Vpo2Ar4l2s1k4It8EcnuvWudJhH6wRiv2uIlj+Zqk3YAkevuR+agWQJQ10E2tSw3
sxK5174ODtnsKs8BAr/BFD1oRveaW22xRbnko81TZeMEDV8ewo6o//Rn1RY9KXwS1VpTPDdR/zWs
zRYlw8jeJTYJlXLotkFf5ys+b/KQZePOi/iHZCWaLXpm9eeq4J+lpeIlG8jr6xVbl0DskjjbzgSU
97ZoTllWIO2TFK9Dqa7E4g2DTyU2UXimkdFMtm0RnOoSVYmEh1HV+lsZaO+R7hCqaeoHlf3Gqpv7
fgNz0ToquiKI2SfmIRWIXNRt9VNoReHjSW2o9U9UemJ/NGOsyZsUw9Twsc0NbY9Cbx121hoF5MJp
ntVUvFWmGvmeMbL1dbNL5NjhtjYG9IVDsKm1lx10jUVC4ibvbe3Nfpe408ppTmWb+q492b7wcgzf
s9LdFqR7Lh2QxTps2ktudURzkSNBTA0eVitUNCmb7pWYfuyL3no3ihBGFiGnq1C9/ZCieeI2x0KZ
fngO+leW92ENGfafxnDIyTz5kSBdzOQ8riYLOF+he+6KMPS4Z+eVkl1DzSbNqod4aHkHu6O5xTxD
97vF6dNItTcI3SPY1fpkTq63jsse74wEcqoY4gd56IUVP5AdfUiz2oY6bGfAePtnN4FgQWTJz2zF
79r6Z2xYb9Yw/VXrLTmwyDwBxn4oYSE6E3FE03arNToIXxrMRjdOnr4gK25dRqZ7v63Tel+GTXbL
JnB4StQ9im72zS5LNxmLurUOMQtRrBiHL20AS5vZq07DWbnShYEgkJvs68wNT9jSBKj9GNHD7GXW
IWCldhRRoh3jwYChGeXzQxEnwz5HBPkENNzYaUJM5z7KQhaz0FqBx1TbfsAYkVyTtinjxLllbRht
wvpcddB6TGGTTMUAEu0MlsR5hc9hhPjvakFBrtpEJW9uAom3hLBebMPDLnAW1WvT7HvFxm8gj93X
lqT9qnasDrX9CI3hDhiQMWHJhES++mWu2DlpVV+8KxU5US9px0NpmdYaymvjt7wu30cLpk8Er+Ud
WnELOBnsAzhVXP86YbwzgeGsCFXrfbS7Dg9foeKtaeGfQVzkPUQQxee1PrwTT2fDllT9u+YFvZ+B
knr3LKSQrNmt38OCVwQ6htU7FLIRUW0k3kLFOGI4qF/Qn/QISDjBWhZjMeuXXIFFNEbvc5uUK3hJ
JpjusN1W5sgka5rHyGZPHIRmf2kRcb00/K0Po1tvAZyxV2YCWpdeBtUydawza20iSt5NmWvlpU34
lw3mqrf5lEgMJUh5jwMayYjCdKGxREFR8wEaBew3xEHPHk1tZQMZ36qq0mCc0nxz+5QUM9ogcPyL
Z3I607ZHT2QNUshe4YZl+L1mpNfKGhx/EomxSQgB+4bV7/Qi8fAkj4ftXF76pJr2XRMHl5m/RYnt
E5jF1zQKxI1AauejScWUVSvqFSl0FP3y+WabExN2UU8rAgmg61DuJjHFTlbt424FmaHdGosJapfH
KxjxydUeuuLgzTitIu2IB0s5fy26Ap+RYt5VuPJtptJ7Axy87uohhvjC8x/MIH6nyhX8KTbYEAyH
2xm0tmNvgiQK/SAl0NrU6OAITrdxDGVIBGh8aUN6s5Xkoi+v7jAlcGVnXb3u0A5V0GFj4hYQHwgI
oMUaWKvOyxxfzQoSkUwPbRzYT0PpEVS3sm3TGaU/FAQ1Ci901wkGcH5DZnnTRKW9nty6PyLUYZ9j
ocX86GZwCw3hMs3khZqzhL46RXzKjQqQrnGakKbb9NYUP8DtqHYs/C0+2RXdtGqvoZghlCZ4aHlU
EYcq/zKducOITVj7HimaKIoJIU+OtmnboNgVoUhXZvza2Fp1C6dR94mofeXtTYZ5ENMxt/x+6ks/
akLlapdNdxntUfFz0vXnRgxihWYzf7jqHSOsN/KCME/S1jei3YAbOoA/RY0CZW5hoO1oGsr0aF76
iNK6qpZcoDdu+UmMl7Yh24iNoncMAxfH1Mw9I+S+60Ml9XtXvZoEdDaGPU2+1irH1itehbCdU94q
P+qRL2q0NONsllW+aabk78YAv1MjKo5zzq3o6viU9sPoK/Hk+CMuAy3zPqoQTCuqnR0x8g42U4B7
kOhhSndBgOka0h3CUX6Yozk8mAHwrbGMVlE3WqtG8DvpSj07KqKHAmoQGJ3G4uBOPc4gblGd0By7
qDVbKgOoiIEloo7lBmBZVmQisx/q0cPRZWTxpNV9s4Nku4lGBcpaJeZ9ZqUN0MrypW2KR0UF8IbA
drNzmuZDE6m+MmrN5AlLefg88zp3Iyy5OTy4Ia5FS0y066Nkgxw0K/hQm9Yqu4/Si8QRjpJK9mr+
2jQGWDmWBWseCjgU+Kyv5nHEfajzPtIgN/3W6Yl1INM0pmhDN/aVVOl4GQEZolnUbFM3fHMQq9mM
no6bqUg38xjabIZ7/kF9L7Z2GKgb4aRvGAKN64qQ2QbJVXWTRqAJCyVEaEUvT/mIHlYTMEVltmn4
DpJwWyXunVWbxe1KBNGOGFx6TJDetVXdfmCNf8LsskXGPL4ZmqbsSh4kP5huKQCOIYvFY8N+NrRI
NBsueRMBr6StGnasaq2z0mdnVxrhuMtKW1vHAGx84SInG19DMVosb5p+lYGQXFtO8hh54sG23HrT
IpFL3jpTtz10vP3sqB6MX0ROeIdDpemTbNsh/D53doGcV4wXA3rq22BSN43j1j505XQbeBZvkkCE
G1SePjR0dzZV1wzPWkZYKIN9U+k6Vl+eh2epgfBXFcTjGvPHZ74qlxiL+43wZ7oVCk4Xk7F2UjAy
IUE50PpOjaNJjaCdHmTAfEbxFhGfgee6UsAGAmpv61XPkmJbWSiYVyhBgA4v2qcqhcJl/A9d57Hc
OLKl4SdCBLzZEvSkKJGUVF29QVSVquG9z6efD8m+lx09M5sMZMKIgklzzm9IBHrk/JsJBH02mfNK
ZSZt9liD0f/8RGZhPEVJdlWCWviDqgUvUWt8t03y8GKojkmfRodiprs2FeBcJdmMyjk5rDKhnp7w
3l1ruND5da2hiFQGUOcCcEppe+z0ApDXlKHpGNarAIHVnaqwZhlqq3kUlgAFYZY51ki2dQ28VGzh
aGKGkUJI7YXCSn3KE4AAXn3A8rI/TmM0HOXWswhtsz/mCdApODWM1A7hdvDtu7nI3B0PtzoamVod
beJd206Ulxmx3yOSSOKY5CzaPHhJvrya25EM6LNpV5NgRIbmRPTCXRHqv0Sa1xzTuvhs3JwASmGO
zV7EOUtkD1azm83IEvfzcTR6tMydFi9cW8vzlWWhzqIX5mFQFkO8ajfNojgyihQsgqZgY/Xlpx2D
CuiGsOT6hFpafHZzs/SVuIxZS7nBURZMX5mHxunFIuy+DRS1OYq+QS9rtHYN3eGxUVOwizHT0lXd
lO9J2v1qu6J/3Cu5JW9TLCy0z+dAuCi/9NEuWNwo5TpDbrlLdbHm43mvm6qY+NEU9hSMRzv8gNRU
0dFtNKT+WV2QlfWc5NMowkLzW7VOD10nSLiLtTamV03xEtzs+cdIvlnIUKIEwQy+bYPAp5NafkD9
OpTtJVXoLpDQ9eN0DvJVrAbBTmT1fmxrhBUKXBGT+DB28BIVJmvAYCfjKH8BYh7khR3xQdquwq/C
cIUvN1strlj+BsYq7gBRIhUC/fu9LDyWVqNJvAZDqiNAB/0YwTH3KwceW/3TFdlP4i4udzZAQ27Q
LZfVMXU8sLBBjaODfFaVPpXHZilkVRYmYh685suj/L92BxjR/+Po0fHa7TxGBBeLnVaNPmbL31mc
9H5rogq3sRUTgZEi3Q917pHU4YCwwv+7dBPE0udV4zXgMyOnBnJHMYD4285fEZ4SZAAnTenOQdbH
h0zJkXN/7bEJ3PbxcC2C6pzSDxxRycYhrcp/ICcXEihvoWn1eMwK/bVFG55wuOJunLRRVgCjSSeE
ibgFdV7Qd4t8q43h1SErFuR3fNc/GtU1dsMSJlAtKz9OITKRTaOfZg1rmx1EBOfeN3zD3uCCl8zL
d0/SILEfKEKIlMN4UEo75dNx50s0I8hmOUrLrIk4o4d4Qz1kx0CN0OXuFKZVkLFO3JoDWjCKtRJk
nVfKBEjLNfRV6oXmHcWjoqrSo1eKLx42/jSAVg/mWOCtqSfdOiZFpo+ddxkjYewIKlewxvyEJcTa
atryVc0hNQ4so/woq5JVn4Xlq5WQcUbICtH+YgfRXqzJwngcheCzMaFsi8eN7or0D1D/zSkoEtPH
ErlYt4qozynCGYZWKp8V3ezWmRr3kOFLdMU7k5y0JbpfUxrtHNHhPd+Zd8eJyh2fQLEPiKN/lkWA
YkKi/OgDs/KRpx1AjEbZRVFZ97TesKmyOPoRVvEHkSQfB27z+xBGVwRRnd95RDyNcUEvFPs1C5i+
FGFSrxoV2zaztX8SmXeJBdBHOWrX7wmW3EgNwnHpa4hWREvWZdimBx3F+bWTm2KPiqnYCVIHa1Ca
xlooXbth+rguqzHZqfUS7/CISBVEWruoty8A/bErjIZbAZ/ESMr4e6BUNkxwkgn6Pa3UciGvxBvV
sMWtHdXvXav9UYxdjTo5hEmy/eRh8GpJ3MRDB2gs1mgup9coSXPIrelMJ7Xp5jw71Xk1nqwlejcD
9R2Npt57Q6N8YH29iTyDkCqMvXXQZ5spTMIPkII/I4ymXsxGV94N1VKwz1DHjdvnIButMt5mzeR+
b4hfN54Ltr4N5hOBz3CdmcgpDWSQ9yjyr12U3H+03mj4Tupor6wAjENTxe2uhXt2j80O1juZ8N8N
8sGWl3w1GBIzn9aMq1dm1eI9Yu49Y4iuRh0Q2lCi4ldW/UZWICZHGlcr0djeHbRxsA1jB8JwLfDY
Eql4JcTwNevdQcxRdx/bzr32CFvEBXhmjKabHUrgdEcy/53xY48y552SS8tWz/pjtzxSNsq6LOTh
z7Ofbf/nJeRuWwSyn0esTDmERD5hfyymxo/NcsTuWNbllhxvhljlIFn/x+Zz//Nw2SaLf7XJ68i2
WeuKtaFW04q1XYb2W1FUDKrLpuowhSGc+p9WYzCZECz7MwXI7gY/tr/rj1MfZTSTBlQsZRumUX2U
RbUMs6NZIj4m62Y7/6eOejWzyCE5l7Me3ixN5XNwc8MHRBTeZFuV2/TuiTnuZJssVLjpajwG50dT
bqdvId3Y86QO58aDiZr/o03uKFrRkN9ZtI6Xiz/aEqVdadqgHp5trDh9xOyN19LMtE3sVuHOqpAa
L5XauqiVqV6C3IsZ+qbuR+NqnzlA5LuuKtNRBFG+sTEgupazYPkUzisk3srvMYiLXYIB5J7ECKxl
2ImY7K013RvWQ5MRSwmKF7sc2rOZZDuXMfaEkydTJJFmB5hju5Ql/6lAsnWHuMtH0WTOBfqhulFY
dtGthPbL2E0JM3z1JZ26I2Io+Qn33ghLHYDcoKjExvA0G9OTHP24UvyIHGQnudHenYD+S9E16nf0
1op1NNrFRhXaG+nmniVmj0xjmU5+i7rhzmxKMj0qgkyaDlGOqfc6HQb1o3ZGAKNdurApiCRl+ENh
QRUafyTVl9H2LStlAI19aH2K0azWOdy5WxYjUlBN5U9i+fNJNjWh3l+8LD/ImiwgCofbFur3Wh4v
27pe//CsoTnL2hCXggzT9NJ1swdOrYvWZZ6OtyIKCmiw8bhRwnG8yba4ZLILOOoiax6unKe4zn8j
Q/P3AWJCqpqoJBiU5RqyyPW/4tGKrvIyXiXig4p14ep5wNBj92AqTXaQbTXf7blTgovXksOfyzV6
ieGbJnIVE8903jpuuIQn6LZlW2jF17wggyqbrHIAdZuVv2S/LpviUcy+Wmn6TlaTuS1vM1HxxxUK
LLB1gEoS8ypBrsBB35IqcfZJS/+KZMt/QLePQ1rB/FwLvj3b/30cIf4COKShb+X1ngcOWnyfyMax
sslHHwWn8gXJQPNgTIt+Th1PK9kmi6FUy5duKcJEAc6pz2LRfIKa898dz4O1VDj7Slffnk1ya86C
8uXZ5ib5b9VrmP00sbdymzZ5KXVSxhFmvY+tZ5utdIAIGu8oj1DIMD0OK8I62ys6YJhOR3U8qUzM
UNS8+wgJBG0C5gxbWdWiMscNoYd37VjtRxQEC8hniRUuB8djlO+TKAJUvVTHqK9wDAZnglQTa6/I
/jC8DHxbaRJhXqomSfW93oLc78be/piKZtxHCjM2uTeb2nTfNdW8Dk248kNnO8egYVJip0TnVEWL
EEnL7HdnKFiCedGnrFm5lt6XPIGsxW5gvxumhUpSl19lU9mHzCbySpxlFcSU6ePh+L1G52GtT7X3
bsWDgiRYrGwsz3PfNaZGe7VgUierJVIv6K8xyZEHG3QXbzAYTnJnAKLj/ZvOaz3442zwXVXVm7pc
NO2Y7naeV5zlgdgSM6ebe5yRMC5cybaRkWcTtahQeazvvbgaINEw5E1yYJNjk6s7AeHOJY3TDdBF
fMPWxd7J2m3kDBnYzzDeFaiFvIfjtaqafOspGENn46J7Odp3ggQWyV+t35Sgsj6UdCA6lanf+jBl
dJ+L/MPSppl5Pr0cpjEZc3HDOYkYujM6otnHoEwkW7zgEzloLDgmxJ+93tzJWl2NzbtjHOgd442N
l6UDKujo6LoHfStFiroIoo92IpKV1aSkoNHoe60IHT8iJ7BE+Rx/AOmyiTOz3xLGWmJjLtP5/D73
RuGbeh7uPX2N+Kj7Zi9+MLLQs71hKq9G0XzrdQUrHreeX/nRyHCUE/HqjLWLYkCLTEge+6FdQTXU
0RBENav80RXDWxDU6jtOhhJxs2pML7jnxLXSmrm6qtTcn1kDXbQUcita5hh2ab6ERZg9mrQpiI+K
MdySNvtV2a6xb7GxuEQW+nAzU9xTXud/MPduf7lmdBmmXPuNzcY29VqLxdJrO4sVE/KCHHbXAZew
0pWHuPK3cMFfR0WzCvHG+DCT9hAD5P2l5QjDKW8ZNiY33S5PKPMW21IjTlsoSbFxx6Qi6R1/Y9JX
7wYXIkPUeRH69Gn3Zg5lQyDAjn810Q81FPbOa7UFnV+461klRlgkUYlxtkvQVgUZawv9KpKxeB/7
ZGEXZtFRVrMavVFAE2eY9/Zb0M/kofqxhqthTG9xYy78sqTdggpO9m2NRoilFHvsnjBxyOxmT9Cv
2ZgLrZyVuXFj6s+fF+QgSVCsAUFtEoVEP0mtbJXoXUzwxl6Z+hXXwVso6IEMutptGOglbt8FqC9F
qz50p0OzNi+uFqu1j0G42rVr9a3ch/Spd+rx0F5N9ldP5/xhRo53zyvk+bHI+BgsY8ZFGxPmZd+E
EByxZlxNl5qK3uKtHojcL7WBZPGtwIlX1tADrm6tl26joLI+urLGbLfId3Jf71nq1Qma/aNWmfW1
G8XBVFMVWQt9n9aZuORL0anjSSSdTriGWtW3w3ZwFRstI92+TLrmsOad8xURHTQDZKOx7Eksxph5
zk+53tgXddTYG8yd2JhxPCBYu9TlLlmQwMTmabjIyuNSed1aJFVLwqj5GO3HIScs2UYYprlWE0EY
QjlMVsvlD5AEsDl7gT2TtQBORHXqdI4WrioOfTS/P6pyj9ZUwzG20kueDX+YZVIeciJel2Go/y5Q
wHQ2+MrV/r92jKo3vej8lOexneFoxqqdtHoFgBxpkeUqcUcwaNITBAPMIHw1UnfaRgNkSi1Tw1e+
JEgC9iDm8+JhJNvkcS7WQK+y6tbmG4w7ogzL+c92UbfIFzW2gi5j2DCVC7R1NAcRjFOKIukKAMZQ
LMesIom8tMUmvSdCQCFwDrt7z63iowrq6CJrnjcHC7QSR/Jl59glyk4Z7YSFdNG/q3ahv9j4foAY
6QC9cEQNLJXF8V1WooYcE3r14iyrWgeUAzJetpPVai6SQzB6IIeXM5HxzF/FGD/+sGyyrdmPmyy8
yZqVj4RYRzRRZDXG+31jm0sgejk9sq3qCBfDXslqpjvWWwMFV9bk7+tCfZ/ZefMmf3u+4LwmK1Hw
01x+9wIsmnWt2shqhbk8r2aB2438bXaODFKCENRSk1eLg+EtqwjxklgmtWZpheorddscbZIFBJLn
mr7aLNu9apMZCjH//HCmcl4lYej8AEB8atjCk47vqbXEX8QtPmciod+rHroISfnojs83Qz1TwxUe
ndUFBEe2r0o7OHaGiE5BoMR78pDFvkTE81XPk88MebavbnZu5oxfu+NWX0Ve2lgup9NRqzA1dhPQ
N8R+4q8DifiWCD4LAy10k0s2FQlInDA8kSLdJZN4t0VhrJDjBL5RZfZLJ/pSrPJa4/XmSx2y/FUW
im1nr0RDkcgOfjgoPPpDCgPdHWvyaWE9ALgCeg6HTkVjs4fF4nXTCbC8ODRt/RPbTOVgafn8bvU1
r930puEH/4nv2q9CuD4JepS7q2Ab2dHvus/T1ziJ0a3NHGULTV/9rKxEY9LabTVXtz8ie0dKLPtm
CDFuDSVONq6SnULF+8V0XT2aTfzbjMuf/RSZpHdqZ6+BGCXL5mKchdDY1CQZCkyQH7zISP8cSRJl
s+UCRapJVjp82Gk9eWs9Ir1UAwS4leWOiHxCyg/T865IMH9BnZgsgfatFqG3tzwynwDfs00dIY9p
OoCVRrDwbTsEZ+tPF9b3ZSy0m6G2R4jo9YosVLhVSyJiFnKXBF4m4r0qc/PGMV6n6U8dxxPjWna2
u5/zHvnDCYBy4xNnVPaaQl4NTlO9hTuvIw8SGMdfQD3US0YEbI2+kr0u7GLxkRUHhkckNu3we527
zV3oDNo06a8OiXvA3U5ExJRCMafoPHnJr7nAdHEa0c7FavEvAQ2m6nQPN8Cw9a0h6q4kb7WdVVvR
MbQKovJx5a7DQjU+QX7+HK2k+stEBZNc0O+472vI3xHB+rJCHGLs+pWKSN0B577xppZa/FaDUpE1
WdRWp20hzhMcW46QRVDpIF0m7xRAVrkho6IB+0v2YCM2CV4Mr4NmqveZ1OrG08l1y6qFkOIlT9CC
X3YOoAvvowEZe7KHs2wyYB/snNiu162bandvMDpQngCIlpps0gwLwbcuS4/yhGX0ORiMzMxd4n2p
BYvaZ9Xf5wBIqxlXV1nDkyrcZG6Ahc6yc2JlQ766O8qap2v9PVYyEAIOkvSyTccj5DB4hQ2LhhNk
waRky6eBvehyQugq8yatUxU0Akcwq07eep3sw7JTWYppJPCnQBo4yCMIdY/HoEQF6nnJ0M2OiK+m
j9+cx2Ppx958nxPCHbOl6fc2wBqtaKJjlkeMdGWX/GV3NrrSzJ1uTmTfsvGrwhP3nZimPxvWhDVJ
YbxXU/UrShGakPsI0ao+4pTeHsSo+W5r+Bkqgzdu5LGFoYfHGpsaX+4dVTI92K9bu8B8Y7yvAMM0
c370ImYQUNHimywQRyk3dRqUm/S/bfoc56uw9hDvtvX4NocTKK/AQ/vb3GVRbNzdsjfuqVDo9MG0
HGQ1Ubz+oAngIfIQbbSNOwPY7OTx4/iiJY08odK6t5fT67DZAncPEESH21YrvXOTRZq09HbtOB2c
MHFuHdrolylRoJnrANBKM4QdjSPNTh5MRDC6oiXHmiboCh/Ub7vhBk0bgM1/X6/p/ypzJdjA7AcY
hW3KDS6djsVd2z+qsq0zm3WjMZ7JGiam5U7UAOweVT3gLJHvAoAbr7JpMgTpvD5RsfWow7tsm0Vw
1Ao+DFlrOmXYd1ZTcgR/VBaDPb9WgENeHk2wIHG0Gr2V4RTxm+PymXdoZ9mzbq7I7ZIpNsbwJgtP
jXZqaYiLrE2B217ixt2VehanvmiXKHBTOyu5t4wZ5TNLJ3TWpsn22WZ46W9PVRn0hqq9ajGsst8O
3qJTq95kwXuEgsdAtvrZFpjjRxOr0xlFH/U2hEFybjT7j+cBKesUlDfadvdsc7Er66bHRdthRLAC
GSHfmuz5rMfJWzd5+YUxML+QQj8OkCCOsoZRpq2u5KaXRTetM7vDP9rkaVZb/my6IFxrVZ0D8imc
qyzchiihAyEAhjptlaoA0iUX04zrFI7qvUmC6h6kFeE1L4l3si2PC2KVCRDzqCgrf64DdcW7Hxzk
waaBR2uJSrFhAv+pVOywMrrZTdjHzb0R1a0jUPiC3mtzL1NEbs1ICXwVOiheD+PJ6c2BG8DOCPjU
mkQqSCnNbu7q3CSvbeIe5E7ZhM+YRvC+9Q7aPFaX2ZxOdhMNPM/R+GjNsTp6U9ODCprD/KUJq01R
bRR1rNZt6zRrzQoFwKOg3ZqK4bwMKRSNZAjSxX5sg4/bt9YISvjwwzmohhdrCFFsj8hJwUv4GfTJ
1ooQPEgtVjolMwCv0ur9FNtfwi1AsDUHdQhhTigRmG510NcdcxC/ZfZRePgL6flKgBL2p1iBSBow
mstsH/gY2PUmGHRVGY8gJj60xol3IQMCAW4VSDog5WHQT6pAa67TFIPkAuwkV9llk/7JuovOBvTC
ujLUS95nB8yolXPdV9Bjh9E95AMEOMP4SNoxYfnnsk4G7ZkPkXsXuaUdZzLaxDs6golGucqLuYMz
tVInnHRRJyZ9O+MG4FVDuuoEYySL4Rd1uGpR670tInwzJAZ7rk14j6FxNttE3SoYo6zK+FMI8U5G
aB13WrUt7c49DTluMAQC2HwW84gCvG3UJ0TLvoGwmHCh64Zt5UT4uOp6cBmKLy4THZFbMVboPo++
YxpkbktFO+fMVXNrUq9GxpXHOhcnC8HZMAIkkitYLqY6nLw53bfa2BybPmg22EeO69ZxwnPmNmKt
dvq3cMI/AMRUvwkFFA1VVFcL+Me11s0PJYnrfY5a4xmZRHAljCmbrHW6c1WWREn0Ef6WCPywnocz
QIJ93yDI2DWpXzTVzssn71AYc73OmDewtDKjlYGblt8M/d6qF0Rg2Gsbc7TTLQDhn0g1/VjMRPcm
WXKfuzX4wOF6H3U2Ini8N3arANdLu+6kUaKTAFwLLQlW7L3BaG/YsG3Un3Wqz/DqzOY0AjQ4KEvA
w2ivckatLdNqpii8Rj15kCxCmKVIkYyIx0790PMfg61csgyeL+IofpZcQS//JVyjPpJ/UxkJ0wbN
NfU4l7V2M2F4mLz2pHvtZkzB3zi1bxRRfO6LOjyGEzOMXOP7nSN8ebK+Qm5vXN7eKidk5QxoUjjx
B0a9TDBTYqh23TS7yJ5/uqbqnic37XxCgV1EKPQBdsBbjdyS7RzCIcIRIoRMoxWYlpXNEin5BhGg
8Mck/mrzCpfs2Nwzlg8piBXkrZotN/SvJsMiZiIMT/YBU46utt4IjOirBHTZOkjau+e2cMzcFvc3
1SgPUUM/mCimL8ah9auemEBTvKFpqp6HONbO3VI4JoaVDiTMrFhFehhszB6kXqTprFAUp6fvtdpN
mKauDyhrG5fhl0LmASWGGEUhQhm/BmusPjtkzRm0932BjZ3jwmnSQ3Ig6gQ91WN6/BK2AHnElRVJ
55P3rCvzgq15vsIN4CNL1Ig/71gLhHo9Qy5+nTwC7I3ez2SFwxvCKgyfXQ1CKVB7cPhmcp5AXq6w
zWJWwaKwT1U4PGZH8Fpk4db2FvXZevgK3SBHoMwA3ujqGSAGswB4GOwigVWjDmF+1WtQmbrfI6TB
GNjvpvWA8zW2Q9TZWZlFp/oITZcbtexBKPcKBiyaqiAfiV5MGAYkFir3PtfzbYrs9kyoMfdFPyOK
lnevsJdvRJrblYWe/MGbdVCgemAdHNs9KsHgHZU0cI/WgtOpk/5H63rnKqabNVuFbiyr671AYQkL
1T9HgKi7uu//xPvAgBNshxulSueXEa+is0PwuFwIxGGm3zPHPYF/mJllTwF3cPxzYtVOdCMEvpQk
G93og1VbQqLIk5pARReaZN0qa1+7dbmyUrvbAV0vAcV5FqAbBoMtZOajU5CU0ks0t5COvVdW7xLl
KbV1miS7au7M3dDU3h+Z9w6XqVe74JewmzWcd8ZSb4HIKL9iY/ALKw+P+hTij1ir7ZqVurcfAJ7t
LHCg4E5ISSkBi7cewr1jlQQ9VHPNnPHFm6zxLRvRKHKoISaTbjozfC9yxT49i3osnUfVZuZ/sBso
Yth8XayAuaM3WuAY3RygZ+152yAMPD/yUF/T6Pp8lswrXQ35FAPTOIkmIW3K7OMrK/RNEabzURXI
NyEUddWS8Le1OERB1TmjWyxfRlZnDMRLsYjnmMWknVWz6a7j0M2XLll6bmpeFXbXJmaqWzfZrgod
NfIzh8cIJuygdKw/+iFj5mHFn2mmo3Nolm+WMdnbqYhZfy9F4L4Ir4eH1mnJpu2vmdOmx4jlwTEL
nHhtlBAAYGPHJ8s2r3powN7wJt4o7B5HEFfE95LNqDRXgUElgT0WZ/0icKble4kBs5eMNFRhYImm
tXhdgcD8b6H05IsGtE1LD7sMI0JSK6hAaky51xFmwa/BQfZ8SQQoQt/oAbauGG7BkcAM1INjHQ6g
seZwnFlxBpxLaOSMoPSBF7U8teb8pkZigtoR2OsJVRp/XqrIFMz+YPKwzMwFaOZEGbySHulJoYEu
8szyBCJjP84wUoArXXqzvyod/k+FmaRrHRNN4UvMXLQQ+C3wZxtnnAs4BcK9TJmmMRXs81eP1Nwx
aetPAdzoA68N0Iblj2iMsw+1wCXG677cMuDlllECZwkVNEJnpZPxQjmeq73IYmYIA2DlKetAHo0G
OPZqlSwVwJ4BSIG5KcyjvAyule9xExaHPKnosqfeWWPYDTyElAIguFL4JYppsVPafBe2b9LlvYwa
lN4GoAD+a+M2bfl7SI4ELwkB1n0qos8IKTjER7cz1nJrx5kguC94IwDa61Tj6aL/myl+NjR/sa7p
Tt2Y75qpYZgEFZg6WFqrKSShDh5n0xyc6HtZVMY3JORR5Jxuehpa+2xUboIgwEJvVXe1uRgPJH+q
vbFPvCkiW7/2EuEdoti6JKTS/ExHVqlTC4T/DBDj9sk19fmsZcn7pLJKjeoQGcUIyvBi0lQH6Nqk
LX8PKNDnQwEizJt+a5PwBstV2Q/hiGz+qx8d7Q5s10UaW5lZCJj009qCqy+yoV2Xme29wQJwXtX5
XYDgezMAI9hF2G7rJP1WMTFAvjIGWlmRTJVVkek5c74qB6CpKLu0dyPmT0YG/MVaF2Fv+HVVDnvY
EeV7bzbtfoIt4suqnjoteOPGwi9UaV+YLvP/dL291qvwa7aVeVcmmTgh/PE2CMDepmunryFSLq9h
qzVkhpHCdAYn21iNXe8qaOBGCDtDSZGYy/l5C1PDHZEKdiKSjGW4csSUb1hFvxrEOejF13n+2keA
xX4U9jumZd0hXzAz1YKri0BYHEznNV5wo40xqweAEdGCJJXFrMefimIEm+S/TbJdHp4vn11zrELu
q9dBp1vlZUYpgZ6tDnJaa+pwHWxnHCH3VvSetCAFgvvUhtk2hM5rdwbconG6I1SOuiGedw9dDYkR
krih3GTB4CYOSt6L4Ibc0QcZJMnp5+y24RFcliU2TFb5JXJTftFWDZdsLzdTQQQJFhb/3tiUoH3d
TkdBqFJ28wIpZC6bH8sBuHXY4vUQrFJFW+IItIZgsTZkVb47SrFO1RCH3C9zGEExLzeuXa4ot574
RFtLVbGRUEXZOIl8zvfyyNjpuDPIIoZ/n98tF5FHaZE6r2wnz9byV6ZoTZOARfhscfXbha26kwoj
judDch8PYDh/9cvzm8zY2ReoUcscsCxSef/lZsISmZQWxneymuf1LqoUHf+Z5TcV4D5DvDP28k/K
n4HzchTXI+IkQ73xqupLnpdNIRzz5TE+nrBslHipIiDrYi2k0WfbVOn9DqkVPJkAfTywv/JtgHZL
hnqas2mj6s0PiQeWxQiMum/g1xFPRXIkr0cbM6Layejj3XYjk94PnFekhn8OMBc3XhvxRG0kRLdd
2t7ls7dT93Uk7rMVjUG3bo0xentM3UlvlcfMYfnXRWi2PR8a2GEdCHUbruXjkk9DblV4fKYruSnf
AivSA/LK/corh+KIr6MH+kxuLgVEBN4NZVfj9U7fMqYCIAIwZ6yGMQL9x6Y828GRAiSyaxTHx6bI
BtBQdryXf29qW2LU7Trp0m9i0o/yzj3uEtTSVWll81rea3lX0q5k/d9piK8sGAD5TOQZcku2PV4H
WZeFkeEY0vYREE1EH8f+Jh/849WUt+b5Nsg9DZHPVQ2GfS1vhfyR+tBwf7qw1H0i6Mxyrfpnt9iG
IHf5uL9m4QwC4JWxzZkN8NbdtbroYNpG20JAdO70+aYvXYcctvPEdnYiFCCBseNbqdA5UcJt0ROy
0qL8X3/4H79BbmJ7Bdldj/THkY+nh5oMDqWDoa9lFyDH9x658b0NIGu6ZXB5Hzf3Aaf4x1fzD1DF
v++gQRqvjGFNinZrRIUmNokb/an0ubp53mE6waPuuFC6n52LOrzlmFhu5W8Zgvo1s4W6RaNxEH6b
R+du1BVgHks/tHzW8ky59f+2eX0lEA6I0rV8E4Yk2zKFYemyvAj6hLSTCcf6+fosB9i14ABT90ck
2PbyDZ56a9zPhcWypN4UzojxkbuAK//fv2uX2SGIwAp7hQFcYQGkPN89kby4+gJgNEq7WeRt6N6W
blm+SbL6bCuJ/iw9kqULZxM49QhmJXtzQoU+Uh4vi+fX+o9X9LEp94vaG/dea/ryTXicgq3ATvns
WhIEsi9kwd7uUOg+PL/w57ss22Q1XN5CdRi2LSC9XeTEW7nPlC+7POJ5/r9fQVmXT01uPc6R9cfm
v/bL6r/aHq9tVdv2310PtnIk+DPzEMKVW2XAY8oMkNtgg3BeBg7dg2ga6ixUZ32LDwV5euYF8omP
to4xqPNaiO7qMDdgfXjWiVgItcRjO70WgFLGpj9ZC1ZVTNW1GN1+a5qCqUSrq2s1LIndDAjMrEjw
biXvYC4Wu0hTjM06jKtXB/Pi54OXf1VWH5/Tsy4bn6/Jv04px6zbD9gPypdRFs3SXcstPYW+ZCZw
nuTdlxcpwTPOYFZ47YYAWr0vvxJY7bTKzX+0jq7xR2EhoiTXLTOuwRtIdd9tyaWIuGF9omQH4uBQ
Q5IF3zCl+kc8AHdHxmQj77Es5GNPlukJQrmskefsZzHrRy8x8q0qplNqVgiUef1edjIavXYHZ7dC
PXcdleFjBDC6L0j5+UFeUD55uUVP3y1sGDsev8TovWEW5z4wy0Fq3wM8z7aFfCOenYGqqc6B856/
T+8mbT3MEO+fd7HKHXrSdBlmcje31oEFXUiSSuAF/AEu2WAm7iE/Kg8htwblxEAXZdKszUPHTE62
wOvWu9l1DjPAnP9h7LyW49a1bv1ErGIOt52zuq1gSTcsW7aZc+bTn49or01t1dqn/hsUEsFuBhCY
c44x8OdugUfCURyYywTFsPvq6r6LChQvw+emKvdJGCz1pdQibSPGF7/LNYN+X6sPo5bWG1nXbuKu
zrdW5NKm+Qi1IVj0WQbTPxDyvxu0eeKQxLdflO8LO7anOYo0bB+I8V8riZmCzq/T7gwhu74jNK04
CNROFzTFgWfhT+4nyf3+ijsxzzHzjeED/TsGnqkPTrkyAEhDi2FpKJxkvAQ2M/gKhsB1ziUTd0Y8
1p6M7dEgPNjN0A35z2QuOswz+nwn7w/0NN/PF2FuFTnR5f8/FGu1HvTSeZ7qxY8RxftafC6L3L1y
DJD9YEELMYNY6EqNuZPRWBRdxGnvSy6RRWGTV+2exa/9N6z+/qEUv/PTKuN+bJ7aS8ICTjgEkcfg
Qy/WrzhHMF2L12TMoINZeoP+DtcK9mS/jXZZ5fvyWnS/Z93pCxoQDNJ48X0dJ55UsaKbk7luGBNc
DgpMkQphYtMiTPydOblHSYryp7Xs/dfnYw8S59xn8Lq15CvC0zcmXqpxCV9vhhPqpy1+iF4eVFuV
92JZJhZ1IieS+9DTslAUcQTBee0BAJk7iy5zUeTmZL6Nc918ji/HBulzA1EHcxhzppg4GwIB0p0o
izePKx6xjZ/a7z9+zJVsEUid/GkZKW7h/ckbf3gA7fficQ1g0iVoeroHftNAuSGelH/PiqPvUxVB
OdXOzuPVVyiIB1Jk3sJ9wYQIgIdonRvmPaBoEMncTxQ796NTynR///XTk3wHe8zvzH09c3+YRa2j
pg3+k/+8dyJ37yWyX8vioPuon3p9PcHXoyQFx0ZtPikjVLNiXplXD+LYf6ubu4jW+zpbZOdE3I+5
KHLiuP856qftjOgtOn451b/VfRn1y5m8acJHaK5sfBB90yuOhjO+imK871XFCy8STCmAM4ERsXmf
zGxzMteNCZqgwO/oU9Qa2XsnMd2Kweeun1pE1tU9IoRwwd+faPGyiPdkflnml+p/1s2HifdO9Pu3
uv/rUO6YTuD+LCTar1/ZKLSxrJ3WwuLDNSf3nexc/mSr+LfuX+ru+4lp2PsZxDhf+tzP0EXOSZG6
P3Lj+EsxNYg9qMjN32gxh8xFkZsXZHPnL3VfiqKf20IY0H4oJZQIUWYC5OPlxPfO8lY8wvesqBXl
EVM22+qkSDaqkz3O0zvBVMDG57I0TjByURYzP2shD4uSkRj23XTkekY9LsX0gPUfStYKZuC/cLX7
pGHK2BDE7JLlIyBMyN9W/zbdzo+CJTb9c5/5MZjrvjwuoihae6+KMVnYIL06edRXjaXG41LsfyMC
DDAXRf2TV3fB5v7Gi4syJ/dpdS6Ly/U/i6JhfnVF0cOQ8nf6FuUvI4i6MYmInVAiXqN5sr8vrO/t
4v7MR1ZolbB5S/YGhhFtspB82jnO3cSxIhELg7kocl/6iUl0rvv0x0XLl0M6p5DWo3YmKvBaAqVA
NUD0wFKuKURyTB+uHEW8+lFMXW4SJclOXJk8atNkN8rWokosYyde9vmO3t/9T8bMT0uFuavIidsb
ZC0WvXunu5ErtSA90cIAmhQVruxudHLcMbC5KMNFvKJ3O6V4AvpRDatX8SL/tWqVsrdGOhvXSYVz
ME2TfQRFMChxQGsiKSu8lYu57BqeBP+ZbyzyiXfYGg0EyJiQZ8uHoSreVlfdo8BsGzgAAhnuGnFV
xX0pE6BMapE95SE4E4EnV6cbPNaQ7tR3e+aXyy8u6qdbdN+63q+62LOI7P01D3BOjo4+rMVVFqed
E/ED5qK4sF/q7rs60fIVzDn3FM3zX1J9X12aSOstkDFEKs5L3ZcmC/utBhHgWgUxSxHoGQSk2R6d
SVoNFd+ZZkHTM7U6DmGeahSh3VR6j4GSbJVpDDkqk3PulfVC9BqbpN9JY66v5DYhSK/rskUV8KqL
xElsfWk6BHgqxBSd4sjeyIFvpGsogxBcZme/xipJ1PBg7SvVqx7AZOFrhjQW4HlioV4UyqfY7Z+m
iPZvHjSw38DflCtY43pYOSiKugTCoyTCPVH2sECEZhF/Cx0LZkG9OQ8hXAgWYQsbFd/+1jHc8RoX
1Qd4x12rK/lLn+qoasXue5qzJC/RgT+4nkykeFI9tc5o/HCw1uPZdT0cDkoNO07XLbyqLL+XIzG9
bMnzZ1WOzSWMOoRXBdB2ydkkC6BjSh5To4C/SZZXBRTBMEPlxHEjxFhc+qkFUxJiAh2KAn6kbKvM
zC/jEBUXkRNJkmUWvGdpCrEwRngjC71VXkA/5A7dm47zbFvLE5VfIhcaciQwcawmA/DCdtm5hVkI
67UM4FNzERKVYTBc1UlGTJBTd+yHq8w+EKmBe83B2F7D+jW0Q3DtpgSgS3B15egdWk1pL6ryBJFu
eBdh5cogPtMMvDWWd61gw77KeEKvsaQoy6HvPXYQNISmQ2hVbHItUyRF0ZBdDF3XXJSocR7GKSkT
wvZMni3Q1fSYG3w1iZdKbqGK1uGd0QfE5vpehRfG/T1EwXi5l4jmgPnX4pmbjy8Cw3mAZSZYFn69
gPdUW1uKoa+GoUrheCOYPtMU/WBahDoT1qqsVFON6gVS8NBgoACeO35+KoDanaopmYs8n9sow4ba
QW1kgk3L1UM66rG2VHRNOYgkG7x/KrO2kJaDA8rd8WOMzZAaPLUuAaO22bdvUZe+arjSiQsH7s+7
pYNnJjKRaIWsgCWmHX/j7vzup5H6NlQR0QoQ4jx5fULYNTxYD6OCL9kYIuNY2Gl7UNuw3sVxmF24
BQqQ/1r+VvUSD1cS62dZa59KWIPOdhA9dGZRAX2Vym9hi+PIguxxLYqiAVfoM/Tr6brsFy3CHYth
6h4qMaJ8IbFc03F4sKmyJGC3zBmrTwcb6bsVj/pRDFVWunKxHH8HOAylzgRatA0fnGI1/4Lai/74
/hjdxy21sX6omnqdytDaLF0kllsveUSocMRon1XslU39CNCi+gb2vL1gOt6LEkK79TdE6wBDJT1k
TVMPUWdp+deDIvtJtuHjQjWQQG1gP1gspqwEgu4Ef1p7KjvMynkM24losGCy2EODGRHNxqVQdane
QrapLEVRXJ4klqdPlUVM2HR9zL4n0KWYFnrh1uz/3P9OHKXu1sxKMGfT9YN1moi8ZHDQp+eZ6Tsd
5hSRFUnhjSDc57J42voaCslPlaJZtDSAO1bdA4EzROB53YK4LiQV8oJJSS1fy9Lzd63ZeXC8+8V7
nm9Ee9j55SZWYW0qRsnCYC3ZqIVjD9xXXuCdminpInhPbM3dfmpo2xg5mRfPNcM1EIbwmPcJGoZT
InKiTmeXjWSDCaNaqAQVeoP/o6M45N57PrrpEQf8vxwS2x3xFbKy/TpM3WSQ3N76Sy5jDVx++XWi
tzjJkOVqdYrrCUeB21E3ahCwMFKegylJIZg4i+LgujAWBm4HeF0OMa5PzbkMc/li7iRyKOgd+fA1
+JE5OLSxqvh54aCJMUjSwXoxCMWHWUq0fjlUFMWJa1hHdxZE4PdDxdk+HZGo+rrJCdD42jD9qiEP
ATvexsx8jZEnJXJptONjPRTx0e4DAk4UmDebBD+jjLdiHWW+8ijnfney1fJn6ivyY2dm8qPql5eG
CfaCbxqkC6SDfP1aDf4vq6zVo0loyYudMBTOnPwcw2bwEhTSd/DI3oNo1HPv7GaheRVtRAqvYwB1
39KpZ1++RJ2iPylukD0r0V504ZuTPMpVBfzy4pfxcGo9JT73UwK5n9ot9Kgka1bjgjmbaLypKPoA
NMWR49q/5ahDvdTGdglyKX5JnBIebUWrl6KotVW301BNXeW6ASP+wjSa9hsyVlAXGb26DgBUvlQt
sggyeL3thK98IRQsX5mJq+96JDOvudk/EULTvBn5j9Gu7O+GZNeHJA+gTjLV5q0aCaSQLSO9QqID
l67f/vEss34jZEtdjSEq4mblPikEn8FhW3fEe5IL/Xo9Ig0LXvifKmCRfxu/1KmGRVRsMp7yzinX
6LXlMMxZ2VMiGeahipsBzu02e1JBTH9D+n0hGiXC2J6IwPgOklc+iyrTrfAv2F2+FcUeNom94gzR
UhTL0NavI146URIjNp18luF6U0FEH71hJC4hM3ztWMIVAyy6dGFhM9MzRvewWRGLB60n1LLrwu2s
g2hpa9dZ60pn8NyhdjK6zDwQxgQvrVy0SzA+wUEUrUA2CVMI2qMomggRoQOpuidRHKXhh803/yJK
Q5tcma/TqxYS3+P23s4POukWJ7V8DlxgxL6LXFWXFlcCfdbQTrS33Kmfo7CWjwQrdDdVrXlVQljl
i8g+iQ6iHl7ETS6VyUVUiUSH5SgwATCUjYrgaoZ6bGJ6N9E9BI52TfVbVWUbu7ELBAvLNTTm+dEc
rOwYNIDlJrLg/CjJJFVT2NDMysMqdFpIx82gevAVCynwwXiCISx+k43CWcObme9EEYwOIfVq9pLr
PZSUWksswdRNaQd3AacfUTVpj7qyXBMoXsRvRFEnW+D41kbF9/FmGtoxtSXjUfcT65xHBgEWU7d6
kH8PREvu+bQpZ5Z1CmpE5OwpGZXYXWLBq4jf/adu7iJyhlT/LlpV2f7b8WpNAExjhg9lP1aXXioI
l85sqO+I6tL5Ev1OZfdZ7zvzpbJ6+IFSNTslvmbCbFzERMR14/e2sG+ia6/FpzLQnNeySuWVXYbG
Oc4dBFjKErYUeGGfgSN9SJBfrcNsaRM2dJJzXiq7D380CgFihmZXD47eeAfJtKJtEPvyI6wq5UIM
b42vcu5UHw1+I8KI9BAexkHbYbPNYd3NjZtjwjnO625BbKmkiygpM5hx4ag65cypJzP3V62rhocS
cvK/Dfc+ojmfa8GREPwMjf9KHj05XIl2n7jHkxgttGwqzQI4YWHp+3tRNKuOEvUbXu3g3tNT1Juh
R8ZWNjuw2/MQhqUfTcLLD5ZvSOtYyVRkqTprZxDvu0frpjopmm5tzCgZrgM6Lqu2lqtn3kaZ0B/b
emftfIObR/pTOU92F7Ek7TNjc3s060z/AJMIWaTOPM/Tx0ubRBYgFW9cl0VRXkK1Lne6VnSHwK4N
1H3dHFmCxoIfi2BVJj6QmWoOLZbbum+h1z9HgS79loi0vJ8oSRWo4jLj1xB3P3xJsl4Vs0pgO1bG
R9+EG5wlivcAhNreJhOpuCy58bGNQ2OLOSB+sIECEeNcGdjPmMhMd/TfmIDfAR9Kv1QPHWSik1hh
swiPPFv/ncCMrDbtk4c0R1V/axtiluEprp6cmj1h0xbKA3EbDeE5KCyBu7JWGNdcd6eqGhpUvTVR
GsgxanFKkxxFzrJKXIBQIJybCFoX9Gu+KVbnPKWx86oMoXTWW8fhGkDfW/pxeRDFRoN5LrXCZq+G
LcRUCuuyfZMT6pZVtvPsAUhfFJ0vn9sid5+DcnxTDU+9iNI4RYBbqvEgujqKdQwUw72Kkt962zrO
4296prrP7ogvMTOqx1yzrGd327uJ9RbyqdzWvVxvrbrz3jN1W3al+Z4TkYVkTlHuOq/LXpG5W7ZG
YH9jH3lC5CG7lK4Eeb4HeKNpfWVxr5saggyPM8q6E5Kl30J2NPASQbymBdpvIXdoQKbmW17zPHeo
tFJbFWZjbDokBS/NlPBgDKsKbeSVKIoGHLbZpRpR20Ky+kiwE2f2moLoBgRHF9jusos2JSZUvEdb
0s6pVYzfsAK8NnkwvA/BFOhRg+eABwrKvVh9DcdueO/LwFj2U30w1f93fxvKpbm/a7uMQ3jasvJs
CN/+GX+u/1/j/3d/cV616EBuO/paT41w2bFhv+XdUN5US1e35lQHXUZ5Ew0pm997negCUWR1y6e6
L8fy5YTOSnK2oco3USTGhLZ0ikre8GQkf+tk5KOdVN/M3URjHzrOoizBG3j5g5TUBoBJMF+9Unbe
2uJdX7Xw2KySXskeRNLr3K+sfVEXSlWsVT+ST14BEI9JShRgaJdP9ZSIoqlJgO7v5aRYtWzX4Hr8
p1XUz0VxhKiD2+6YBgS0zVX3keZyzKQ39vZDzuX60SL/ASOZ8xaBZ+KhytO944IlVXvr22C2zg8N
AjqshU73YNg2gqMRfCtZLAd4X0ETAzzeV7m00VRn/A4jQ7dtGFUQnr4Ay9qLc/gJ4XxtURtnlLCd
i9soOLqmsRGveFC5as/EjRioDmjaRq3q/qCWPpzdk+COUNS5i+sYfgY4l82XaBBJC1f32ibICiR6
a+31WM8h16ndW2JF0g2C6Gal7hxkxKJxhNNFgzsGEnJLX7AEARcT9uVWKpJ2y+YPWnztT6HX71CM
dN+DECX4qKnbh6BqlZ0c1sne7WP94nsqmhhSPr7EfvyHoMPkDwf7yMEfJF2HHQvp3xt6Mlutb7xL
kVXVLZsSTWZ56GfQJU4dNHWCIlWEbBh1flFicPFQJsvrzsmai+gvuiHwtEY0ckAADXKaaNJkJ2Qe
Ldk2unmQdaCrVsVXSIcQiDAQRtMaud+gg1ZeDK+JtgXQmnOUAKrQen08WTaRxaDjzaOVdME+g8r4
6OiBscfskR2cYewOSdH3e0kO8mOiZQj7uG1wiioXiqfOsk9RPqD1WmIkCZrI3YR1LaPAIJcb28l6
gK6QLkMA1V7xT+TrOLSamwvbE7zBxA4y4xANVLTt49gg9YO4c/8UGNAjN/qibXyMUl4mP1f4oJd+
L2svvW3D5Q3v6Xe0Z9pFEQz92UWHCgrqNF4Vgx/AhAV/HN8mAB9uPP6MKnvtokf2ive6gtcmmLD2
Y/BILOmfwJTHn1Kk/cTwC7zc8DCUe7a6SWo+zm6nb9tpBDtEv4M4sByJh54NlTlA0kmIyc+MuES1
0X84xBqwBUy6I9yo/bVESH1i4x8hXSvPjjE0UCHzBrAzyndJpUAkA3lffwlha2FR3u9SXQqeXMmx
LpYCmlYIwft6C+TOcLtdG3fDq26yd1IU78nOeFOUIc2gDZD714AAwLWXd+1OHKWG0b7UOuWQWkq3
wpaYHUAEhWxVp8hgw0GQw60X9yp9gBBRdBG5T5Xm1CIqv7bM3ftE8BNygnkcUVcUNjg0HHjLBMXA
i5HXSDnWUvPSIGB56F05gb6CS5LAt43dsgPpMRVhtHPWQ52hczkVVX0AtKQb2V4U3bhUFqATwwUi
D4DkTItNwZSoqY/eU64P+bF3ogIFC3IimfuInKhDaZzelUqIUpcSjfV/OG6EMCoHoP5fY4vip1Nb
6AjsWQktPtXNh4jz90E+HpL4tRp8/4k5111koWXsVRdsRZtqj7JjuVut86XlmHKbLScLr2aR7URJ
HKRrzmPdJM7ZMKQd1EXjxWkqIIV1Wn9ve6tYaJ3l/ag96QlAkfNLV5RNajMdwAO+9JRUDegAKW+T
hH8wZjzADhL+LIIy5LNT1a+T3P0yMpr8jJ37KEPifgYoUJxTpfA30JmOi0iXi/PcIFpZYP3tpyPJ
k9XWUm5eCJFBuXkaQRwiOs7F1uythdWV+Cz/c5IvQ0t9BF5IdV9iYlQhzJxOMg8ginEn73B+hYeV
3UnWqek9BIiQDkXxRWp9ICSqddVhcrzG5jT7KhkRBrpv3+tA+iKpFNs7C1PB2ZIRLgllqP7vxakO
pe7uHEyJqCMEU1mji4YXZGqdG0Q/UVeUcrLRO1QBRLE2tXQdQAuzasIB835R/gwALjiZXL4p3gD8
rc2HFytn014OlfuYjmm7IlSsvalNCBum1ScPtgapSgiJ23kw2m6XEVULg2NAzD6yVXsjduAEmWbx
zpKDSxrLxSZhr3uV4drFYoD1OjZKCcN6ljzz6/wlNm/7e2TCgGKMuv6OpuirW8XmR264BxlDpgcT
DrimqIxYSj9neW1C34eRAYdG86cfnJObptmHVoU/JB0rNbMlAfREDRlGixqWDtWCAaVnMibds1t2
FZzmbCBEa2/5+dFPgAKK1hQJz5PbjtVCtIaxn6B5CaecaB1qM76Ukv4eTSPh8Ugf4rJ4FG2hbmNz
gmiJNXnwkNeydAlREiLvGWPwIHIikRPvbVTlYj9XiRxqqP4qRMfnftTcKluJtQ1xRC1EnVX50E3a
FbhTyEGXc7/5PHKXnCs9Mw/uqNJ3DFGlAon02EdOjovIxXmixMrRsRvlKIOjArMeKNt4hCpGNIik
t2ENWkpTn1KShmIzH6O40kc+5jDb/WeYT10MKwRDJgafR2uR6Vi21pCv7uOKZjcOOcWnnqMpSUvk
sPSVZjoAwabhpa4EIgiC9dOBouF+SvED/UR2N46uv9zrNPEL5pMPTsQj6FqNvK/8evWv/2nu/Xdc
5Vfiwdtw/w3TVRC5Tz92+nH33yRa7idt8uQhhNgVqPjWqG35mE3dRAdXLzHziKxoEckgLr/I6nYD
dUP308EjdJaabsNqAzm1vjpXUVAsSwQsvAComVelP4ysGuDQI6axlfem745by2l+E5Y7rGKIFeXg
o1UjpCN1Ez0KB34wp2v2flz/KhPX2bBmOtpQmAaFGqwUc5iobJ0PU0IiO2wWUslEDtGsDh2+7WBj
rFC3ssvohX3mDhDes161zqLltYPXY3gq3YLg4uZZ8XoGA+YHI3Z0aeXqZIXgLwuinjDorGOsW5mu
/vCz7iTh9RwyJBEHKBjyyeGXSTgdIvC+O3DEbFOd6BhIyq2sI+kqh2x5c/SMroV71FmLIC83VXV9
C0wqjs73OgURl8WYdcl+PsrDkrdKSiiX0E2VrqIBDNqPegRxVdQtUM7xsSoeq1jvrh0Lodoq4UJP
2ZJ3IyEjkJeF/BDvWcoRWUEhB9mDorFgdqj7RQ/UVHeINzTiS6v0KIBNyRC7t7IDx59kR8vrDKL+
STKsxUswZv1GzeAaE3UpDAzbEZU1DKb/1DUjCwkoTdVtgYpeZhvuQzIl0FE4uVVcaxO6priGF6dn
DXMdpySItXxnD9awEEVmEO0awkYBYKi6V831lal/D4xaO4gqWypUeMn6EbnQKluLOpFoqqviJoKz
UXT51ABjnjZU9xOLakPN8O8OWboXJxZ1rt8tTKfWVvVQ4rGefqRoDCI5PRomBIRTlYFZ/WJZ0qrz
/PCW5esMQPC1VpTghs/8Tx8U7r5TtDNE5PGpR6zqKhJ7hOsfWitjM9fFQ5si4gYzfyRLoQSk0dXQ
vG4OkREZV4z9xv3YJjDXY+aifuTXFSpaNps2N0ZjaDRye3svo5BUbMos1pfE+dLu54Z6nBbPYWU/
jA6rg3Ys8BUVjX51nEh6MIKjNxW0IPyb9Eb51mC1PAx6PG0Lwfug/kdgxtyvj2A5ikemXjGQJWcm
2hXBFcG75pJnw+r+RI154BFrXC9gRa4esjLxbjpGspsaZo+56/VH0U0kLMnUBbJA+U4URV8FlvWV
URA5Lo4SdSAqYiAJ0Zk9XL90ZM+5xqnmXOHlHg+a1rx7bglLyFSvWkmLklS4cEMb5L/oBgPmHs+9
fxY9WPld5UDRjsHI85cNQb2TPMe8Aha1riiIFWvFt9Ey6EfrKhqUGnJPOcc5I4qiAcIU/VLELBhR
3pBgjvVrXMmatmwD5t+oNU5zXx/bKWJmlbWN1SLc2AMRE9BZ+rccNMQKeZZorVkwoy2tunA3mqPB
HA5/yw2q5+Cm1xXYUC3CftBjD7W1GFGhSctEJKxdRtSyUPNUx57VRu4hhychFuJOTH0uxMN/c1MR
fr3vaY2WH9oaDvF3k7SKizj0QeSQa07wXx/qCSXUTCGMIieSTgRKTgmbWgInRSXUtc3WUfF49yGE
L9nw5N8Dr6Y4b5lld/kqqyNmlppd7AR8mBPWyEAdRDkRqIdWT77rE/ComZA05fQT0CYCeWQK/JFR
QOwGGyRGAXh3DyJRi7ofETgqJ/6N/2TV2PkIIhUOjCqF9lE0t+0IQlRkQ2hnoPyPQtwcEOfjtINl
737F7AEJkgiekdA2cSGKq3hvhuzlOFlltnCfIHcAwgz4gr6WBk0CYtf8Hhr9lwtbRJwV2x75r5Wh
PHroOh6ypn21uKzHADmwTa3o7/6gO+t+iqqNGCZzjsw4yVr83/lqi5y4A/iw/LXuca0kVNKOcqOu
ysjTdzVCbQdTy/K9ySYhKsJyIcnNttPN55h/bRg9CH1AHTJ3mEdAKVmT2xDSj5KxCktAzBMoLZ0i
rq3pZolcAmnDuoAWhO9uqxwqmC28wsTRpeUw8UVxf/p0YYAoc91Mp4JC0VKWkpS42PsxuBW+8aEn
vrTWjFPWlf2h8s3unmh60B9cdbpyyfCeKGpxAPJbHJy0gHRcZFPbaZW1yArpVZETSWS5BdFODmwY
U+x8Nsmx5FoBQIdFx78+WLljpfsggQhgwohOf1Mk4g/PxSbRYJZR0M10JwzTOMUoisuRCcypyNYj
Bq80sYbVfGfEczoXRc5ROuStAPAyeWfwBJJoU9jfnBiN7m8b3ThGU+y9eA5EEkzFDhfHZgyqk6jK
XQNxB89mNSJkDVqhaGBKLfe3zbJvsVKVqI9qKRiwCTV2z1qN2u0jSL4AyXNNJ36IQkfGQCSiGAaw
ECuB9KdkSdkdEYasF2NltaiiSGF/tOxspSHTVWf9sPASpHV99KlXsl2wi1Fld4vt55cT909KPhHr
sh5BNzZDcA4o/YDrfK0mLbjR6Jxkhb+AowxH6Zj7J5NYmLPnNkv87dWiG5JLovCJSJ3CWDmwrB7l
ol4yZeS40LEs5kWzh25g2tqO8g30vbobOxSETBtNWut7XdbpRscJQxR706LFUnmboEaIUk8XUpvg
HyFMcMUHl0kjfNBVxVwOyiCtXalGFqZVN3D/Q083Pmt6vE/zHPsdkkRBpb8VXYFm4RBvoF8K1gZA
v6xuTr5Xygs+jiCT/SxbVQAy/OYE8SvxJCEuXUnG9eqFGFXAUi0hZQs2XTFpRNcaUbiYKHBOL8dc
7dA3tqtVDkVFZWNrbPs/lcWFsVsHqRSOH1vn5A1RuAwQ2HLTUIbXFInSQMFc3coQ32oh7PiIZhbt
n9AFkS0TSbXsR8PeunDdSHm9q1WfiwAPXaCbXGndBytedTpxMd2LY0+mS4QgWY9Vvyw+3dPcoihw
x1jmPo22mjQABJaI9286acuKYlzif3xn8eyv7QH8fi6ZEdxEhOnYI2tPHWyODT0a4Zv8cS91hl1k
33ookHZ4POUTwbSoZ9goMMgpNzoHpQtmvvEgDLY9W0Zrq9HhnAL15Et/ahdtmbI/T0+QGpr1OfbH
3waNy7TiQ1mwyZYs95KpzUeRwI6k8ooula5FrGno8Df6Foo5cqivMIiesqhCAdcEJwaCexVjTtB0
QOFjJMdLs54oReBaXvRq/d3le7GC5XWBLjP6oAkuHJtzmYUTwAkxtkuicgYYvYxzU0ibxKvc2wDj
+ljYP/MYVT1P9n4MrbSpbTaCndKupgVga2r+kVi5jeH4vyR4WBdZjzax0o+vToHBAgOkIv22kEiE
10gL9pqCJc8J5RuMC/ZSG+KV67dPg2JvEMIlfMQnFEvSZbyt7JCk6CMqlGYzFn2zGvw430j2iy+l
6cIIE3ddxin2mTbdGKaUnUafAbsay2CgKA9eH9ZQUw77Rv7Bzt9fOoPVrpvysYqQai3R68Kevzad
/E2pW+hZIEiyNUSP6/aFiFwNsqPQX6LimSxYDSrLEf7VhYNg6qIe+mQRWv7O0CV50ULZZYb6C0Ri
hU6QJDRfMeujQl6lIeorNoyhstLsFM0zaBu+e077w/WKElKn7Fc4vo5qBPla7H8QnJusKvUZCcXn
lnhJvC6wpXZHB8rUybdR9429wtbWD42FyYwgYNNV/2C+gcLEfAs745L1OO1j56SrdEuU7qzJrP6Z
08N1i+pwnVcnd2wQkE2HLfK8Juqyqb8bfqKcjb36KUqbd6VBUF6uh6sesvJvxomuN8MQiDQ6jj6d
GTqFZLIhZhhiQ49nYllmDYRg4Y+Wi7Qoc0SBJU3a5z2LLF9XimW95drLq9jC4I+kwFHLN2ViuDe0
Des1rp1w2RfWs9knKy1tmAgkaGjj+BWN+3ilODi8q7IOFlWVfCdeFJBjzR66jwL0kojeNEuEhCed
WCKj+3UlxS+Q+d+gTrMX1ffWhIGuCCJw993eDtRfmRT9SgL1oyo0xAJLmPll9lBYuLdp1wwbO8FZ
ECjEstsxcUT+4L0qWEH7BLK/bsge5bC4FJOhKh0mR+xvrbKQXuj4wT6hslWrL+C9K9e9ZE5w5/yh
9cNFkJlYS6ZA3cLr95nCRyEhRsiEvA+uF2ZN01uGyr5MggeLQIxFHmeXJMr+JJq1LwrzRxWw8er1
q2/HyUqX4x2BKtiD3Bq9ls4FV293hxo1Mw+q6lVBBPq60UIYebo2WpkSavSqVA8LyUj7latJHzbM
Rr7bEogeaGsdUSm1tszt0JdPyLzhhk70LVaArTFiyfTT57SXNzqq3hvbN4kfJmYlMHjMpOzVkbPw
0C493544xL61mg/bePwyjHW8gn/myS/Hj6w3v6vZcGvNpZqYxcb0+vMINWdkwjxXoT+pmOY5g8ba
zip4BjMVj5pe7SPXJUzb3HaBtLIDtO7fhiB/d7z4ycybU28S0yh3L34d7ypicKKeZyKsqw2UbFDT
tCcf4kAC2iBGK2NjFeXswKVypZW8n7DKG/GuqLIOI+4AZxz80JAGoF3hGe9D3b+jTZ0srFh6rmyI
bOpAfauS6KODTk8r+jfwZb8J2yUuVtuObbBv9ORpAEa+jOXsW95AXh7Aw9RGRFRzPR51RMS2GW4A
Yv40bEfVuMUBCZlatfea5oamERqCNvbxrrZ+V3oFNQVfWDS2kXpPdSh/IVBeSHqH5KWcQtsUn9Q6
vUVQ8yyUsTPWuuNse9PZvyUVBH2wDe2z3qjh248Ilh8Ij/DR0USN/YgoRnYBN0wInwVtusobmbtY
drAK18aHnNSnSO5eG34UW7/vwf+j67yWW9W2bv1EVBEG6VYoWslpOt1Q9rRNDoM0gKc/H1p7/6tq
V50blYUwsiUY9N56C5AwcPrMX/xGO7LyPUEuq1d97/LRRxeDZPrKNnddqvZjFW7bfavKbcvHwiJB
58/scFwx20uo/xVWwG59SUCp9h15anpLsNjon7IKr8/eypinlFuVcPUqL/zJcyKUM/hp5di8On13
Mv3uvvfygDyHh7qLPuyCvhEJGdENKn930dTjT1oNAaMZUh4E0Z8z5wYTAWzjS8qGxlBUNOPGs3QI
xv1O0GccfLrlqrgQPdpQByQ6WBWXS//qdIDKc+6NK3x4rnk6tivp4gioCwhHVhE9V07+U3djsyq6
XK2l35MYieiwifXDoPuPrkUROcU4Z5fRcLRaquy6Dz/6jutu7s2tg5m32w5nC/QO55RsjcWdo+VM
Q2WIlSjcKSx3X/EghOgUAaFZYIfNYPEhu3yMRJ7MLOhGse5N10fw73mrIVXFunhqCzyihkzTt6aF
Z0PbJI8EwHch3vbc4KgkH/xvfez7k4ERGd2YvffC7lkTE7abfv8hOpzGJy2B99J/NK2/jQYsRduE
jGI/89c5EEHDgCOHGL8udY2LhyJMijSQEYhAr+sFiHW2L+bBOxAy+eommPdwB++H+tvoqI0nxeVZ
4a+TJiehVSTMKTwUU04XmTwaLD9r1EmwmsjvmRN5ipLql5DReCWMnrGS9SdsPYJKyi8D5zpvblBJ
GCSChYlHPmd57iN5dCgWo668DD5DQ/JFsLo6IyB6odZ+8RhaBHa0ZEWY49/JpgPIvGG8eD63Gmda
Z16/JAxyN3cIkEpbfFTla2ZKrg4VOM2sX+2hGCnG82wlPGowJ4e3ESW/A3h2d7SrxSHLHvF7G9Uf
u1Ibw7RHCitCMxIXbwenv9fUWB8SLbu3IgpyMmlL0y53FsiUlLOioI2HHSJtq3WKNYDQHyeOvvC3
wjs1g7MXG5IrgJNG+wX0+0yq7BA61kgycMe08lLU2JhhcS9WOWzb/WxHzbrFEdNXaZDO9rnpfbip
/Y+t3RG1fEoIZi0BoTF8hHuX1RukjPfpIMRWL+U7Jgt3fTnj+FwtFs0fUhBcPfoGYv0q/lMLl0oI
DpQHSLCSekTdWSXYTEJBL70dpCWbaEhXBamDuMeZUIXYn2mPBeSgJjLbHXMrrOnZ1J2TTLkCYz7h
TBAqwVTyx3bDYZ13OA4Xm9hwdokzfszjHcyZPzmM1BW5IHJTGHxORIlfUGJAG5np1x20St20QPD2
q4Yz38JtC3APeTPbo2ZsHQKPVr6tPYlKbAcMbpdFqlrhg4oUaoJAvVvc5Uj/yFjYNOuIdeD7EFtf
pqNN29AcMEtGQoqjIe1pnmNvR0Vo+5z9lYZ2gMKE2MQY/Qo1fpfEeCRl1q/ldOXKGYH7bVyTWDeB
EG3sBU39IfF0E1c5d52RcrrSfM4S1zY/AVx+yFCuj0PG1NpkcD8RVZSZxiOGfcUaqgwCSstY61ll
L7+wScCI16bJYN/LdsLGl9YYx71rDB51QFoHWM21uKd0b6khsaPujlrC2VY1YtXm9Z80L5EjOXcY
Y67nivpZdT6pvoAUKyePd4rEcVw754sDhb0W35Ph/62LOV1DZKs5TfsHt1Tvbqv+4iS6n6cpcEzj
oxoTG7dkhUUv4otwbGz8SVQZMAfRa/E0ZO5D33rIMtLiPHg9AxSpM8j231O7I9G+sJ7D7rEXOlbd
eIiSIEbiju6G6zEuz7ktTsJwuHSjjjwn5hiN7l5ruo6hKtU6TvR7Akf+mAOpmH5fbqN4eoxDe4AL
6D4wUCHAJQ3xbJ7fPP/RczRIIubixVd0Y9B1KQU2BSb2ddE6Nav1hIstMeeroemZN8Q7rS7PZf4H
2zyfYWe455wMmjq2NmNq0IkNBruaSbnRTMcKvLs2wrAT0A/uAtngfg/npHQ3SupvWp4zaunNXTji
uTeGhOHl2KBJtw+iofsbS6j3tnWgvmjLnAJDuSubqpLuS1317EAlbeM6nJNSlfiBUQ0Ob0MeQu5r
QQg3t5SWEXhe+j258VvMnHKa+iLQBrwBU9+cDu70Wokk34TmLhcMpEt0qGhQo41DDkwl+resjBaE
ms4/TPnWfKcJuCEwK2kMkFby6rRdioh0crI/48jd2ybVe1srSo7B6RgTtoyHY0KifdfHQ/m7DsnI
yOL60kXx1iJIZOtP47HOzK9cQ7Abpzi/L35DsvsLI+kPA/Fqq8FRWUmu+I2vufSGPpeSUu2lnLY+
LsDTBNwOn0uuwyzCna1CFihRIuRMtdIW7V8egoUkyXcV5ifd1TA1T2uShUKb0VPS7mMMNlaQltxV
U5nfysJ2Kv9jOG65iyrjwzW0vTuP4Cc+bB6r/q4qrE7x6/7Gb+aTilptpRlfZiyHcfbNsoA0WFwI
5msTE+F6P3I35VJEcFh+QomB+j38km95CX0ilhPWKIOg82JwX3xjPE4NZiT4zJElbzXXoRGfJV8W
ligPSeabO22JXI7r6ZTbOq7vSdlvk4Q+Taf2r2v1wjUKDQRS/bIcOpsmmnb8HlPwPsL4Nj4QK/Qn
M0xtTQLW7gUhabhSMoQ99O2Pr9KzXsG2n92ip9qEmGrPMM6IrkY6ccwznzaVJSq0KHi5NiHZgvXK
BnrNu+6YH9KAS1XAmQCwfaz48Falsh60PAMyFNbbwNzSiNSwJv1n8VPxo1Nsi+dodvZGToEuIkL5
WJ2oAHDao4f1TLxbZW9BNMZJGMDq3o+jh/qHhTdk8qNQVo7x8JALOjWnQU+TKmJRhP4WNwQ1TGZF
HpR6xoA038Lhuk/d4cRYAaGfll9EHnVrmsCTWpxbJ+vJ+IxK79Pt25dW58TM7BeyL55Mp1yLiJxC
IoBxASdIdrprG64WZF0wxPetpb/1nf2luQO4Mky31iK7LtUBY1Lu/+6cWCgmhoPsL5nEB5wFABrc
Yt5svIdL8+pp0WnGqRBL7VNmOjPAXfu3luNWutpLTiTxyo0tFaiKwlu3YTOEnC1UMX1Z+UjFhb6y
RX5Xhd1XKZBQxP2MKSX0p6Z/cnNxtAqnDUytp6Yqod/rGFSPqaatxZLP2/vGBik4UfRp9Tcu4j3G
FXdNEm/1zP6OvQacqmEKSJIqUYrJzpzqS+YQKNrI/FAPRKb2er2BFf6ZGS10UZOEbjvZpBmD57SD
/xaWGAfbG/6EYx9f3aSEJKxOpWbg7+QY8QrRY6isx7BDQhGGv3OpPZtECY1OFT9r2QeeiaU9m4EW
6bCxlHmZ8B5bW53x1+27g+knT5Viso4C8LsLlw87zj8mY3jNSnTVpC3gflXxPyfqMmXqXKXQ88Lo
kxLik2DVeOVWw9aup4++XnR5OjdyrfBhBM4V3uMmbDtq8wWpHHdM8eK1NQHN6olJALwJmhB/+DaJ
FFlbnoqcOKXKfiw8JZiga+9zpE66xELaL88mS7hwvV1XVV5QKEzuym6TqOQtyRsR/Eq7/mtb+VdY
13AtzeqhwK2xcwsWF6chbcnusMc7zqXahOTHw3JCq23UR3RGT6Y2QE5H+YvKYj8pbAljskHTVAfU
68uBsxHO+Systc5MFQ+uCC1IqQI96OYxJSkxybZz5B5RUH46Qn7k83wd8PlirOacuUJenQy3Nq1f
+2UFB9OLdmaTBq7qIRxrpEWl8wXx0h2utfNO2tbGxt6A+49BHmUeeCZX1zDrw55MB1z0oYGPXo/J
Ov9UbfmPowt444KnrCwqOs7i8mzlL73I1gSo3jdx9xYPjMCXU3CeiJiCWKJvI4cTBf3EZc7DHYj4
W+h2F5Dba4hRPl0COrRcGhtSiI65KJ662HwvRkfQ6MWUteipPB+XJ9FxYyyTpxtVINIBZQCP6z3d
2BOh2m91l/6l+31GBdodsM0nU3kO1+he3uz61NThO+UBfIyYEiUEqD9pDHIag7CVfrKzjVeYe1hG
wHrpZFEyyIh8SO1UubV2odd8HQuw3bl3t+Rll+vKdhQ9/ehvixkrmlnk2b5szmWlMSDgABsv0/7S
964mtBAiCb39OGvoJgssKwnJikYvuhsSRdOIcwKzfS2oU5vY4sneTW1h3Gk5EyyJEoFJhEuj5sU6
8gxjN02+PCCPS1bNRAbTaFjFoza1mMa7Wbu7Pf1nGzb0Kddlm4drFwkHRvy1yb2qI2zcLSqyDJb0
p/HNEwlm3ARYOO44BdKfDpWLJB2R04cDjmwI+Keu1Wt7/p/tbFCo9iIE6cPEntbmZc6bdjdQoTeK
e9jQAEAm3RP5wp99ly/KLu4+s6YOwhj8nRv+umR2BlNufMIj417TQndLdRGRc5y/az2GqpVFae8o
4ycsPS4aKuwiDL+sVPQBEJG3xjZA+BYmznrJ/+SwLHnyLlFLyRZrx9iFwxe6f2Pf/Du00LcnFuGw
Dw84MWOQDmLV+earn2H6bW/rSTvL5e2SZQJjOdCnFM73vveCfx62hyXJEnMZDFN6mnXnsaivdSqG
VZqrpzJi+px73qGpBZCme81M1OSu992MNib+kbyf7PwhXUYHvlYAG47NUeiRCtrG4orwSYFHVXZH
Pka5lpEcmeF3a4prxWVtHcpBEKhj073trSgWmE3A7NAdHAkMt8YTNbNcHBqjZpPa9bVJh7exWIIW
x3TYhVbxq5K5PXc4bUTA27pNp2xFPjfYyWI+YFkbP9bfksk9+9Gv2VrMZBvy0DwazjrxSpbH9KlQ
L6GV4C7k0aPFkRWtkFivxg4vh7EaA89P6Z1dW62Yqe7SRDdeM5/VGu9YulsglrEgH8pIjqIHfXEG
caHHfnb04rUtvHyjNSKBaBG94TGChN0zd6iZ9ACiB8vgQjp0iR0COQSk6oMF9twMJmJ1k+/YXKat
s0YwpJ1lO4JM+S3zaDEL2+qe8zmj5C8UUGU4MFzBQgWJOxN31Y30cBq5S16Ze0HmOAaKpuHZyDEE
1C0sX4aqhlYFYGXX31kq8X4p1T6fwJmN3PYPpjh0RdevpojBVDsDPrlu9tkD8nG3qbRVCemhzav4
EKXDUkCb7zYSlxVoZYTdydjc60XBYMW0v6pl9BR+SBCWwMg0atfu1IJZQpNt7iKkgT3FyEPocFaW
FWBnr6M7GS4D+roAjkq98Usbl/SJsYezJNb0EsQvmXvFvIwTBmeEbNfEuFRQ3q3GJusfJJnp65Z4
o8WQ/wguf45sGeQ9uM2Io4ahgDWppepDOkgcP7gjxFKEgewT/dwpfVtQU64mF+V0MpNYLvSrXwtr
J/RebnGIPMwydVdOVm5ik8CWOeLmEEWiPSrw9syD4J5m44tTQjLVuz9Mzfj+yxnqD4hsmLTpXV4B
q9O34lObOkSvDFu8GHCRkGVy6lzmp7IBtK+tUUMUix9k7hebubO4Gav2DYueTWkv9WeFNG4eDnbG
Spon1UvpzNbeNSvYzKKa7kS7zIQa6DTEb8Dhc7OGujYnTxztxkbEnBaaEgiwW4BALjTaLMd+KfKm
CFyjDAMsV0q4nKhe6zQgsq3EAGq5JK/5yFtkE5ewlTd2IIRY8hTkyRbpa+fw2YZG5+zTJIPAxGWP
zOelcfiPpc1boicCiYkcljVGMo43vNq+DbE4K05YfY7HqHrQgVA4o8pVyLeyibMWu++2od3jvY16
2hI0MjB1pspymfVsHK+ugjQa9oLGnXjhgojVXpQ7hsUWHjFbfzhXMeEtaGU/dUd0j4UZboZ0erUU
qsvBHf60IVpPaEDNriSIhiW6u47JzE7aryAlCFgn+qotp1+7Xn8XMUMFOPRNjFGiCdjcqb/xb+Yj
mtL7Qe81wqc9FDCDR+xGiTBB1vBpTRA6k7CRnoTNkjPZDrFb40JC9V+fxdSx3IylecCopJopK2zO
OVEb32Nkf+rm7zDO31jPEG6BUbgt7+fW0XHGCcGhw0/Mt/htYTpbPUdBwcgQ95oWkQm4h6aGi2LG
7JDik8bDpo21d78R3qY3GgLXkqw6M/lzN/nskY4nmOkw9gp0g0qHPgdxLxUrfe0OYx8R4ImRrblt
H1IrnO6cUGe2QesjSig5blSNWw0veHjIT52W69vGu8fjgsJQn16G0djPrQ4qPDZ/uoGJiKO6wIzK
NhiVb1Ao5jN/fXSO2+49dxiRWb/mkNx7dPs0wdwVh2GEakQ70I8MoGNfo2bfN+jGrxF5JFpFmDXh
TmvVat9NNbxbEbleeXjOeriVov9WHoB+nQLBw6587gAFyHvz8f0tHcAP688Q0h6muDdsEOh8aot6
LXan4+gSXVCk6YMmatzz7YlTbq6rVQUVZW0M9Hzu4onf1uWPbqmvbtCpWBy1N1h7dovptqryL7gb
pFfifsq8l87YdJtH/qOUsypOgV/sfBdjgQvZcJ1p6b7QCXRuQutetn56V7Wc25ZcR3zIq6n2oQcy
BDekb2/iTqlL7W0s2LNrbxSkbfSf01RducOmVMHWStTI55qqhAdSb6d0Eex29B2EtkGQn+vvFJEV
rUL6ZOp+GMQS6DWu7ISfAE7yqOqvpYMyV/sL1q4+tGjP9FXH2klchpYx2zyWf1138WYRtEZNC7Fu
4Fsx9HkX+XN7TZYHG/StgEl7d9vk5JIoI5CHOnP4b9slgiYc9wX0Rzi5Jmspweqe5uPi3wzTupas
w2FtPKd9knIe6K8t9hJrwzTdILL2nuPYazH7r1ESC1RuYNpVW6hNE9LIFAodRLpqxkoe5Ng+D249
78zUSjZDk19GKGPMjpnOWU0ud1w8BBt7fYaP8MislkkcJRxrLCp9bCpAhzdW0/aXofYe85IPtJzz
VVEbzaXzu5oM763HTd+r8WTpGG/gOnZtwgmQH5ixi8cv1Ru4iLuM5dPeeLEcmIV1+1FLnFxQdFEK
FRu/ca8FE7F1PYs2oGjdhEgHB0aseOYsQRvqJ22mdegMHfGFd1nTj1uMv2Euhhd/js6RQ69CW7bN
zDoOlJaBxxjqziB/gCJn/GHJxTzK9e4Nq3mQfQYM40Qv+cT8U3BfinCQbrTpdyQ/OA0t45LY1rDu
yiLaajnJCNLwfl0bjmbRvYzdEK4ENsiBO+mB206sz9b8LUZv31jEZKe/rsMJOhf5XzmirdXdjtpP
I8SonKKjsuo/TQaZouPkMttndBxHv4HhE4XxJkwaXDx6c+X64u+iOKEQx52k9U0rCE33ZMK8zpm/
bIbIOfhQfu4QKv4xlpjxqNaYtld8AK74bnPEluiIKsDX7Rh6mNqk+bPvMKc2XTKK8AK5c6rpOlhM
D2wRvsf3MFBYVYJQzZvehLo/NOepz/IdtIzDNIRX4kKQvoBFZMYIVcflmNE0vRal/dPM41mI/kqV
im1xfMxC9uDs1CAEtdtM9JzdS3XGHOXqpLGgnG0LkBNrL+3uYIzkoBfjkzbNxrmHC2TCA95Wyb5o
KHE73/oxM6tflU77qlXdDM6VcTPgczNRZkpIT40XHztmaWBun6boupNBWGwae9NW6zp/3c5V4IuY
syV5yHFmCCLW+qrZYat0gDPJrTzTTfT99UfuECcWjhaJ09pPZPefmci+uiaeOfvNnZJ8LyIhvJC8
9a0ztx+RBQiZpoucPmWCZpHxZFZeFAgsykAYmNjafMxDM2whPrHC3qVd+ofv/9H9aurGX0fgBcC0
gP6tr680RVtlRz9jOz62pvtT592rN7VPTCHCwEw1fPJdgrN8HKVkSDsgjIW9wxxVIzXYEVCyiTzw
Vn0xS1p+namzG1pHjNK+jFB5gSzhiS3TrLJDnk+nlq+J3TkMo4P5w91kTTuXK6iMql3Bwh062pvV
J7+Ym5Ugz3LcVTq0NuTvcfNTuu0rOVOg0WV1lWJrhNw5WdNxV/b3hRhwPy6/zMyDmz5uei+BUqeL
mlwGdKf1Ej+jTRDsQuPbNX8YaHqbePbPI5S0dWlgjQD1OpE6nF4/vhvt2VilSXyuK43USqs4OajV
slIWu26y9Q20OZvqQgV96ewMNUa4jdWSCBb5aHJgHNa4/DNx19CURig6SXeMEV77smOF3011+hNX
cjGd6g5WqfF/k8opHFAcyluasCUDbVIvxhz7R5CNYGzJHvfsxNiMbvkc18291RMEgU01f0ayVgVc
Vw+0HL23fXYyWiHJuDxIJp3gKis74an3AP0b07+xZmI1MsQYCXeCObWTnVZvVH3tZt04lsWwVaUW
rWVGUVa3+6o0qFvBhJMy4dsby40Xz+ekYAEKY1lu9Lq7izyC2yOd2AUYR4avtRs/15ArD2/52Gya
oaUE6KJ7zaDoV2X1HTHQkylhlH6kJWttMj+dTl6F3u0LP582nUG9m3eZAx5kIRbKcWQJ1X0XWV+1
OEYWqyY5gS7jsF8fjkMlbGTug/9DRson4JeQ3gsTlN1IDByalqNFUxpHlBFjZF4RrFxjpV8T1cP2
MA51lBdbA3jAKZz70fQXKg/laC0JUpzgutaN+dqOyTMMS8pRfKjsbkCoUTqXcraeQit9FKwpW8/t
d1kz7/zauAu5kyMWDfqKARnRlJs0BY0ksTNNmpUpR2sNjZJnXkSxU8OLaQtQc7TcSRXvpsHYul1H
VQLY6JNZsKq1/CTG5jtMh++sZVaRzitDPuay77lokPyF1ZsZO9/JaP/0Q4Vfv7m29LzeYX7PvGzC
WEHStTvxF5AsA/u6bADPtKtVzc+x7b6k7rjXTesgY0pVrTNP2O8g9xBwdHpuiHbr9avTryG0jdRr
bhhYQwy+2NqSO6yuvpoS28DsS1iCHLbsAKj74LggcXlXvc6hv26mWezizvjjk8Mqpf8e9wsjPolP
moJIAdGOFIhiPNkFuaeVCcBdeH90XNz6sLpieDTAvBqe5AAW00WIYSvXOSMcI9AurB8LhAwrf55O
Ze+vk9kmRYldmJicLHxSGLN6W9trHi27+Gxasso03cVrH0KaPjz7AnjZ8pEV2N6T6gwKNnvNkssE
Go8EaLjiT0ZAJ3IT7MVsq/ks9X6twVKVpIaOiXl1DJfMUHwDUzD3vg73yy2PucDrXGb2SsQl2nSk
PqG0H6TVXuxm9AJmjbTdhNatNGnd573Tbko4PcqD+Th2R7NnGhwxTmm0vzg5EPUItrpSDQ6S8FJN
l69WMS/Pc4O+1D0AwbM2JkbNfW3e9Ub/UuhAYLgiLYr0nYawu/UdihIKRYVaZRkD4ieVYDuhRxPg
ANVv2H5Iz9j2jTj1rosfSk0yZMaajaGFWwFo9t1Z1aI7G1XSnwEgZsZ6SttDH1GrVqvHQ9GK+jEV
WvZIW738fNtQtegf8SnitumEeEGGcWQEja23u/+8zI7aOGyINZTX2yboAMwhbPH+70FSFaWs4964
see2fgSHkY/QxZ5qHfOO2yaLeNeL9PX9Pzsse+UEmG75a+P1vwcCSEelr0ztcNsPsvX4MEri65ej
3h7QluxjBJWMrfnLbttap+0CGHY2Ni7/3ZYnXmBg6nO97YF31wTbJQXQtjN1FePwnwd6uwdPlOru
f7YLagOsdBQDrf/ub0gHFwtxYk5qXv7dnBOtdolgGN0OetueVxPRU7F9Ty+yrU0Z3qdkej7LEOJU
Vavu7vbU8atsyYCbN8mY9s9+E+VHU4IllpHquXN03gMZCEGO/KYLSnc8K53F9/arU+O3QQRZ73B7
muZ+ukPYINb/HDgK1YmsQkCz5W2bHNe5zPhn19tbeX79ytRFnG/vpBIiG+fQiwAk2F31stjTTmvB
7WmC8vSsfPNPITX+Dl2/WtJon27HMfhNoIxGnm4HsktIfbL0w+3t1S61gwlOL6qavHq4Pdi5bLZZ
w6WFVVYcB71T4XWhija4vQyjuXrgDZN9QwYzq/iyT5HMMawrhlr/Hidrp5F+oNwBUpjbrrOSKxB7
vK3UmN8zgl+YA3X9gEWdu66iZHjMsNRct7gqPE2NdIIQ9c0ztVcTRMrJXzrQN647W73GM352bm67
b+Vol6tc66sP0dQ/hMoil2zKV29Ii79jXSIbTK3vcobInnvVbzdSURTMVJhwVMGg1ywcs34fjlQ0
q+YEWgUlt8CFRjgp9AOiiSl3Bvaeq13MLOSHQcTR6mb5nTfugwvD/ytR6btXxs2nTk9A9db67yaz
21WW5tM2qSOiUXxDPhAmj69m7rIELYHLt21RViOpnDWKn0HKh9sLRmS4LBJhvbk9vb3QJIBDaZRr
lDsc6p/96mjcOFDM1ren3XKAyjW9zTB6OOr933uQ9VxBn2aOZitZxcHcuPpWswxciJd9bsf3mQnu
RmkP//yptxfKNux3ZctM67bL7fijpsPzH2Lm/ZWEz4YifT8PGXGRjECvpAUV+17aKZGgdXzmMtM2
nTamT5gYJEFj2N1HkWsX065VxIz4YfbC+FcW9icEb/9VOaZHBHKHbFa5OaiKL49aWVlH11TeluZ1
4PovTObi1vCmwuHNrrByie0N6gG+oDmbH0q3dt5Hx6yCKFLzo28k1dZ3Cux2ina4g93v7UhtDq/E
mrZrS2b6C4zCFMOk+F7q2WM5m+bFqguMFixHMZpgFthnsbxw4jAoiqrsktE67Sy8Fs5ZJvJdL3FJ
yUsGXEWmpnNmW93OKmEVlILhfy+M4mz0k7nD2SY6G77p7LhQ3FOWIQSoWHC5yu5KSCe7Gmn/3rLT
+IFqhJLOcJ2/UX6Hr4Tz3dGHr9oumh5vuyb2rIHK/HfXcWj/Z1cLmfOjTsb3buhsVt8+e4I9lZ7I
PtupEG9T3JaBM27bADx3g6xVvFHEha7rRmfqF6qHwmxJVk7DeWMms3q4PRAv6wYWdhLb21Nj2c8Y
UOJGVm3vapY2grtTsGxcfaKDmcjxn9+LU0BlzwybO4bg3zNpfhhVgfTD9b/vah/bG3RKdIPeviJF
BY6lQgyMLuHBwlV4DWln3Ny2qcoLH6ju4ejjuMlMiP1u21xlrdWEPdPtmYrD4oJF2f727HYg9Gn+
PiU9Dzozx7g92MIOCW7mGvp3G3zOhlGuYx76/9uP+cfaxNruettU+16JpVuzrxoi1Mc879a6qWBX
AKB0Wy0VfHfEQcYb1IjoMbU5A8sy26vLbQEiwLIRbDIL/nneygYDPnDcf/a8PcU4H6hpefj3ELcX
Kjvqrg4jdTynPWxgVHs1wknf34D7Usv5Izgx/z8bI9vR95oBxH/7xduOt4fbC+hQGQcvvzzPNfTx
zHcO0dKAyrixLgP4zzUqJLQWXAM/QA1bhjx2dW/WGFXYM3qcqmfgaLnlT2lW/kMSIbzxJXj6bXvh
+k/YfehP/lLuSoksRot79i+rY1XjCmVPpE2HUyk3t+19TEek+vqVKY6LOdFIvGrK6LKwiZw1YqUd
W5ezaXX7sZtILi3HAStzWzveNjVpxqu35//8eNv67+uDj3AtL7Tf/9l+e/o/22zTMw6FzDbKA0Ml
92o6xub0nwddbx+Snv91FvDFi9i134wU8YFeZ/UHQ7tvW9TOp+aWL51hdAfhWGLnGWm88QsL1w88
4F9EZTA+Q+FRmh7raWTgy9TkySuJl4Qas2DCytA2rTUdPVy2wim11rDCWf/K8TJJWfxMNaaefWu+
RXarwyCtPDp2pd2p171pDNiK6ozuV7qyon1YlLTWHdIuzyw+a994J59ce8QwuzqWJjaDiTtDSBj7
rSzq/HXQGaJNWm5sNSRcH04YcIBi078OTVTfGbLJtzoCsUPVR8WLN00HwMjy01BWheopDI9FPKSP
oYh+b283mx7foByrq1sVwyWMmDKMyy8sfwcMSmZaKdzA0onEDjvJrxRL0vPtwSrH/ixFD73W9rA4
0OjSJQTJs2UmYlzd9kHLufwITRsNnDj+5+n/HeK2e1HXr0WRV/t/D51b0IKFNnSbXiINGMf5gG+L
f7k9KzMEaO6A7f3tadrAYoGeelBee3EZCHaHFgQEdpieBJXUmtdpYK6alkK+uzNz62TM288qL16h
eai/RDSfe+rRn3ZwkGSVEQn21byqPGQCK41GfoGj/Qh9SzHCkPEiscjtC3TiHTrlxVyuciUOc6ZR
rxKipXe3p/++kOVaQQ4yPMsBuPuavGgDMeIWhtQnz4mlv21rKL5qdNpDbPV3t2e3h9su9rLf7alc
1EVCReBlnfuQjLp2KD10XQUqdbr0ARMFE/HVOllevu3TaKEe5DmYaGPb7PP/SDuz5baxbNv+SoWf
L+qgb26crAeSYCOR6inZekFIlhJ9tzf6r78DkCtluyrqnIib4WQQLUkI2M1aa45Jt/qdKb1y8XGI
rmVroYfW9cfO/J2uNJwlLGE5twiGOMlfn/FxfB/kgjuLz5CUFFwOVdNv1w112Hdhmhd3wTzliFVB
rc5f61zZNpuUEBilOyDhUK7oN0J13WOtJ+KIluWJObH1oCKrgjdm31TSASmbUE/ucCMel40WVPsN
dSDVXq2oE2w6o9oVDvWuWWOE5zgoHb/qgCPoyYCOCnkn5jkdUrchtx+mjCobrwyV9y35teC96BiS
GqKxHnLO5VMgmx4Hy4g2VZIhIKJS4J5opj9wrhvDMqz7SQQETh2dGSYiO+bmQN0Ns0lWy1bHINM5
Nk5wJD0PYDSOs6tK2uLKoWKNFLqIX2snvxBFYj0Ko3LQVITgQKY8fqoUAgjzDs6vR5JLlQTV3eiV
epGPI21arHU1Sv2G3BIRd6fOHvoMhRIAz/g2CQK4UVpTkiLJnF0/2vplQh9BOUzektFOyiPtW7Mb
c9W5Mrk+vpOmxm2ZYX8Xq4rzMMzIIni8q7o23Z1sg2lc5bMHQ+uM2olUZ0bgEurWvKqggv9UzS8f
+zXCLPG2UH4csWxpxhGH5N4MsCBE3E6O26cisb2zjTa6r2yYFTGgN39ZXF7YwXTs9o6R/awCAjz0
ucOyjh00k3AgEZD+EHitiTNtF17aRSZOfdTnfppnzaMeJ9+XP7Vm/BlbffSWcK8STB8xupiPcUEV
XZrzMZlDTEEkpnycjDl90AfvZvFxTOFl2kp38x/H1DZ1KWlWXCKp8i61ZvQuSXmS3+p1EhJ1UoTb
lL5B4IbNpmLZ9PtbBsHGRmnjbTbUeYtJgYmOD1fdleTXQ3nGR30MgTCsLNXltZhXfL40WYwBMFWv
DxNCWr8dcFyX8WAcy0JP/dhKlCdE8tc9d+GbFXc3puyNJ3QLBWlx+S+7Bnl7vQxdzWi4qbz4x66/
ndWcVDzWyzoljPiii8I4q4GoHsLup4W4e9E6W//Yonk/bfn9mMqr+p0UAUUoU93hLC7VgT4WxT8J
UdX0l7epBhAgnl8qL4Ew6V6rcLsuRTrP15a3BQxaBU/VX9cuy5DhxcVkELL2RuWisMJLJCPmLiNV
fEFWXrlY1iN8J3i6rNTywYWLPO9N0s8rVstera211n7ZQS5rl7fLS+1a5MqcNllVkDN+7L9sGbXw
ufVEdDnSzt+EPBr7bCAwp+V1cRMUWnGzvGMU+tiQTL34XD8EobZ3DRL3y6G/7ku16Y99G9i9KxgH
LdhhNzwtLxagT+6j3PSdOodd0rRov5e3n/vIkXTH7/ssm23VAtbSYSwTU2YYPijA3y+LolGJT89v
dYWKr+Xd8iJD+i7Kk6LV57pOd8f69Lmc2lO6TXI4ZsvBSBwhNf12HsKVJGmktGmuXHJkP52DgZOz
LsZBpb6mQqsFrq/z4htABsVNqEbFTZ2NDhrxwNh4o57/vGHfdAD8PtdWhuFsyLQam+XA5QW0cnEj
92Lec1khe+rDbIYcO3QaOU4zTxPpxhNmCPVqWUTKVO6kAWlpWdRNJKMKWs3jshjb8YYOUn+oPF2/
SXPzYVndx7BbGxMPuWQsxiepkeplCuEclq2KpV7jpDndYpRt3sti+ji1l5ntZZ+0FTwlDiLjMfpw
hZiPzl9Ly6AJlpZiXPX4Kj3pAc4k//ptzfnbMgyLtmSShqfPb7ucMuXb5hJAc41Kf7eQ0HO6i21T
htRFz7D0Dzr6zFP/XKxlhBLNo4Rm2bpsmIaMln1ZztTiW6ZlxX5ZGvP6kqYSiU+m+V7CWBdZYBzf
wHYbNpJ4tj9IZ6SUKcrXAaCCq5KhENZJgUX6QYDPWvb+ONAxImqna3f29YhvLEXGN9SbhUwt+tsU
/4sjAPnLVhncJ1Xn40dvQHXkeTd1l57lvLrw0NmIlHR606bu09AYyZpAfHxctjZ2gifGmD6GGtXT
jYnFztAr7pNANLYtRDJsl6N0vScc2SbJladk3uOUHJePdJVOPUJ6JQM4f1SQJCRyRaHslsUxHb9N
+M7CsJLVgwwDf/lIryE3pk04X7ddpj+aqMbS2D01mUHGQ1URF2NkdcIp2zn1tUXuJdHsgLpQ834c
MxPc0F+bB4Uahs9DpmkaaURB7Ft0rYaF6iTq7sOo7e4xWiJ0mFEcGoQsgrzBQKYfXz730Nrg3CdG
dlr2x/VE7owOoeWyKOYTzlnc+VzLMb3IrTVMEW/nGdauaUdxPRTo7RkAUGovFJ5WFUhma9jhW3Tb
Rl35hodTTp1gOHsNmKhtp8ZF6N8nZ8uWr56hFG9poFP+YtdfDd2q/QYy4ZFopH2qJq3GA8lznhOl
3iy71i55Pr1X3bspwxtuVGN6Ekv0d1Pldavl82xEilln1y9BRamiUg8MxpTUupSIKv0ytt0nCgdO
y65Non/rXBUNom5rfCkiOstvKIO+XjvMo/75G1LmUB+/ocwZUy2/QaAaOsdF/Ur5brcN6tTcZmo6
7SkOyDc6YI/zstiJtNjokaqfzUb+2Dp5ofHToprq9Z6kUb5F7UyexFCSRxWf9I06quKKYvj+UGup
3INNhiOqxNnGgZv3dRy7J0qgzT9deSkzZXpvapoJIOQJgnKOnrxAXEnimWULcKE3ipc+r6MdvKwc
/F3WV0cic1hGze9+W2yBPGMzbDZr5gHsXdf9iDoCG+igye2rTDP8YFDiI2kjd50Rd/WX9bWrUwuE
0Lk4Glbpl02PZUTYcoThxRi/eIP7cYL+YDgmrlrabK/nOOrRNKkFnZfqJKSKpxTjx8ZORJovRAeR
YN6w7LJs9Tq9vCSBAEU/IUEFCWybidA6mcQ3T/b8sixGWW9fTphLLkvL+mUPLSd/RNLHgUxdJEjf
52P7Eo+jyMq3Ea436wXAjtL1XAH6v49DCialRp3FAkJ3Jnm2PTe9J50efayvMmfdarp8hraB2rx7
gzZOH0b5y21YmcE+BB20c6OsuE97khyNonZvRq+uAUC3LyrUpg0YR+0KdCoOaG0Wb4dakY9C1c6h
SHuQOhhljYX3ZCV4qCSakx7bqu7xADFGqP1jeMMcAzF2Ed4iK++Pht7Yt9b8YurULVrl7ZjE9kwU
a0+UYF6i/6PWUpipOOgTw4rP/Vsp463aMGVb1i2HdRFV+GPc5rtlcdmgxuIdbL118bmbQyWVI8v8
GvGmfZvVgbx2O2X9uQNkGYZmyfj98zTScOpdMyHqWw5aNrRtPGzSLAqQXHCiZZ3WFANm13F+WBa7
MrC3RVxRDaHijeOF1pPLlO6y9ygCWBblOEY+pBp1vyw6aXluSHfdIKYK7lGob2XTWk/VGCJg8+60
ITFPpC5A8Ifqn5RhqbtEVExplnXLSxwX8ojmCtky+6pTaWyDSVSHpiu+UQuM9NwL9I2musldPxbW
jam/tsQWEM5gV3EAY4bkdd5YijK9U81Y3ahkh/xl3ceGoPpmjLp2uSyBUrRuvOJ12X1ZE1uaemDQ
+vN5kqxUqYpoFF84XYeQtJHfQjRUH+dgckG5dj19Q/ziroVHZjoh9a/NDVAM7/X+cykIPpaWtmqA
cvG5rftl6a/jlkburz2X48g59fd6T656bgD/2vPj8+ZtM3Dn3xznDSHVj2F/CPsxPaFsTE9WGty1
+djtwbGkp8/1y7uPdfVAwqynsoHdP1cXgpZ+tSzLqfuehRTm489wCnKrPC3vlhdZjzBV9KzFQOyf
GwJNjYeflk0n3pdqmF8kPT6UH6f5PEMnldHXkpndN59/eVnOxaCgW33523/947+/D/83fC9vymwM
y+JvqBVvSnha8o8vtvblb9XH6sPbH18cqhs92zNd3VBVRKSWZrP9+8tdXITsrf2fQm2iIBkq77ua
6Jb9PAQDeoV56tVtRN2oZ4u67vOIAI33y2SNuJg3XOt2ilKc0otvwTxkjuZhdD4PqJGZPXiE/i7S
Zaxd6F1HB0N57bLL8uLmtbsuBPW+9UqJe4+BCiYB2TZMUvNKTJbx8ZJP2pVJ03pBbphrDS3JvKIq
v9opWtiuPvdbNpBzw0CzjEEmVzFBUavY14Xbn6wiH07LO+Ovd/MekFMKhnHUnUZMTU6Brh2auC1v
q5hS2sAcf1ryCvVgRd64/c9X3vJ+v/KOadi26XqW4Tq64bq/XvnYGqnjC2PnTWDjerL1vLzqWzW7
wt1ifo96W5LfmNfUvjXiTEbZxgA6ZH75sToRHtjAWgYnheTmJjdVC+DNIG+92BEgFFg3BLZFOana
Raj6/rlcteJ7nYkW95nosaZc/zomG/6o6o9Z2rRnA9HUXUot97LWbZvkpAVIDJfFTCOpMhgK8Pz5
GAvtgR9mUiDeb61Hai2y9eQU2eWytSjTn84/VD+dXzHUQ98KhJaBhutpEDTAOmR3Ivr8ny+0Z/zL
hbY1lfvcMV0NyZdp/nqhW7dwGbCGxTsRkR5eDNdvucJh7nFRLVAWCPug5S3X+HNzX4JFlUVx8bFf
JFuUwnBELyJzEkfCOuhhU2643B5bTDPnlZ071w8vb4PAnN86+o+9Kst+72rGXXVYeQeYVYbfuc30
0jSrURIPnzCI2aq53h7a3HQfrEC7WbbnzHKImOsVSs7AvhLgjdeyc6eXQKYPAzHmB9qA306YUX5w
p3oGhYbrIYNbOlnDTec40bHtq9OyBCRwvPmxvrvB5xkCX1cVwaozID9S5mJsAvNzFw5tzOLjUF0x
xWZifLIvE6o8ItAhIOzj4U4N6odx0DQM3jpiSW4z/5ZQ+eo4/tha6jcV+v+eYiH7Y9Ee46sCDeu9
4WISFJdWjmEqR/+7s86HCwMWwnJr/NcvzZ9cmsPvZTWKOIya3xb/8VDm/Pvv+Zi/9vn1iH+c4u+i
lBQJ/Me9du/l1Uv+Ln/f6Zcz8+k/vt3mpXn5ZcEvmrgZb9t3Md69yzZr/tmMz3v+bzf+7X05y8NY
vf/x5QV+FmFWzFnj782XH5vmZl/zXFP96SmaP+HH5vkn/PHl9BIX7//miPcX2fzxRbHtv3uGbRHZ
pU9wDSAbX/7Wvy+bHO3vqqvyoJGq1qmRNuhwCvBn0R9fTOfvpkVT5zqeqruGrvKgSpQ68ybj70hi
HEt1VM1TTd1zvvzz1//oxD7+bP++U1s6rc9OzTJdx/EMlRN5rkENg/3bE984iao0gzLtWwIKaPSZ
85IY3Kg4O3zXLsRz+6AcQOEiYDhQkvDThfo3Par2a486f7ir2Zblap7Hr7G03z68JIpd26o37THm
XZEkmprLrGfusbUpewdgVuN78Q4N6f/zY63fWjkTxoYgw78XX1ssa/LrVtn5LdhwMBLy0qqAHv0P
Hzl3UL9e5V9/6G9Dh9T2RABActo3xrqdbinii8HfBissP5rk8T//PNMx/uXjXE1DwunoOo25Rmbv
1x/IVLRCIoURF/qW4CKynR2t1PVAiTGKYbc+xTKNfKOcZQweWujRSDF2yvuURtgCYqinJycvJj+B
hLnlzsWlZsRXtoe+TG1MjvmOS4m6IVXwho76FDgA9EqkINuR6U+bmG9d7a0Qs5Ju751ijzmHsRFG
3iCS4QoDjvKjpGcaXeubPOlPpq3Bm5tksrGoON7Ytbvt+G8j1UPUlOoBfstdG87Cd8QTwzCGPiMa
5Gh2fhVQ03kRlGJTmAKJJtoxJR7OhkuKXhmde5Tcwf2pjfUBYWW87wGVEjxWKXeE3ITLk7a3xQv1
V9x5xks0IvMoi/FsqTYVw22zRj53IW0iopohT/hFr3XLuiii9tDrzXej9K70YKL+uDDerbzFbLR+
NvTu3GNGIKU8KdRgjTolw07DlZ2YL66lHSAoEGvAnShQ5BCuJ8xsMvu1jWW1poBngC5KtSfU1zNl
NxRzV+JZDYn/R1TsFLGyBXlFGRmZJ4rN4awa5b5Ov2N18m7MVaK9wV9ChzFo65xKp3YKsEq+1orp
ttTKXdVT6CzA7/lctr1Sj18LBWFEmsOGnewNoU8tJ+tSxNqwQk3km2b5jNSL4rnUd9rxPZ2Gc2Qb
GytE3SCGM6C0aJ3h1tcV9kBofHo3jPwcVm9FLl9wask2o+vCMUqQLKKUg5ma+05fPc+CCcWxt3rh
mlvD7s5Wlb+rfYl9CPGi+Ty5MZzV0boeyxu7BiWUIl9Al7rGHMvduE2J3iK6Cy2aq0oMG9gM7FKW
vknV7ISBJ74msM5ahZRFbg/pKjOQt+SSq+ZWVLPa6p9S5zceBhd9bF6a7wg89B00nbWJIgtDwxv0
+qhRkvhPoFScRCKKiRR4czBA17kxUdKeia+JMafUS/nmlWRBlcih/j9NL/KUvZXJeFczfPmykHtO
n+w1ehQwrlTo1y5fpDYpF5iKCWFsx8CUKcUpg1VT25SrRzXf2ZHFraeJO3PiNsk07Qh0KFx3ipf5
TL1IuioRVh+qX+iaCcmW+6dOsRUmuoHWWt3EATi5KKVGcRw5oKt3yx/ac2l06uDF9dwbzhVCvKeN
D7gYvU4IGHwpn95sqPE4hZV+Ozow3ObbtwBqR1Vx+V1LbCAYbnYbjkmy6kJcdRsTjz8RZAyg+HV4
/FEwPaWSzOwElNBOD/N9M4zFQ5pDu8CFcG1kzTMlqKjilc4vS1A3puMR2PfESDaCYMIAYIYwyXum
zEq4SN13lA3z+FLp5iSHVp16BLPIplNxExeDRrJUnhCUnpUCxnHScvmWO0+FqkO7C9YqrJ6JJHMn
xGgpkoSohghC5go8JqVDAZ+zU3H98eD3zqBaB1Kcnuw7q1y1ekV2GvkmI1CezhQYqlDUdwL3TLKT
K2BXoBFmdNX8Qi6aICXgotYUgrq6/tw5XGNpiWcAI2LjeO2tGMFEJd64c4sQrJQSYQj3GHRC9yna
pOa6gXKMYJ7aQ5JkWphNm6DFqITbCUQvCGidxixs4o1TxefMeBS1jozerVBl50SbSvxzbB7IiGrw
sRwpB60Q1RH/9THz2E4FTf7y90zV9Ygf+XrMm1NLhGzVZtSf5wE/yqvR/fIhSWi+N5KGqhv5i2AG
ViLf3BR6cOdWXAqKxc7mpL+LrKct9uC9GPZdhLDG5os1AysLjwpYM74VHfIsUZwVPRVbEY/xyqMw
ej5+mJqt5ZRPnt6fQWifhZfLjRJcqza3M3EAakeS4czIeBs68X2L1IdGlZuxN9+poqIAvp/bGJE/
i9g6owvpwopIgDDey2Q867MahrYM9r1x25vZrabm1JTWf3o44KFLRA86P8cmf9Fp4HKBu9+aXdmu
VDcf11adh+vAGXemkuN3I0+tyqXIySiu2+TITKMHTMyNMii0QRC5uawo+600qYh7YHIc0/9gdDSc
RKbQa3ohaTihv8eOQtuZxA9Zc42VSz01j2O6H7CI4u7np6FqgS6gjAfpief5kow1XYxudtRg8jTl
aTau025afqCmUPRQtwit5hveqprnGrl54TnVDpaI5DMhatOPMl/YOUht6ZGh6+oRGXf+4F4AqUiV
+a1jStId1XNkhF9FyjQvdsyd7UzpcaQbbx3pa14c7LwhwktLN0izZK+TZpMnm1s1K0CH36P0X2li
qlfZNBcf9kSj+35d9n1KqaoY9xSYUBddBThWOvKWbFi3Lj0cplyBjimyYJcUPEKRAAjX57ei4KHQ
h/7GLKOrFqZQXRBA6UHPZXPPFzXZCf75LVTG1rfK6J4++pI/YYBfAOZMqR6u3f5cDQ72VJZOjDkp
izUgkz+bsNhBndQ3Ua5WG61QIXzzE5ooLjeRVfkKJQ9rhSf2wo2LfG0345mUyzoBt+nTyiq7qspR
PMUA1+Ix2I7yUvQPU5j7qpNeQ9BFR2vXE/Jc96uoHYO2w4O9b6G/gd+cz/7pDhOvdRPKDK0Wp6JT
fZPW5Fe5eZMkOi5YzXBM+b9s0M2PQbOv9E5/wiNt41r5LusY1gTJnKZs2kvUVdylUNeKXD+CjAAy
31KhHscE8nvrm+1wKwPW5aMG/blHHSphMxQR2NpSTO2B/Ixf9qF3PYnhNpoihTbWfBkCaPFpFlLS
3EuC8uhfV67Bj4ogvm7NzKbS0Esfugn5CUCoYJ1m2SuuHyTF7Ym+AvD/KpqTHWMkdHDgBLjL3FgN
U2heSJ1v1PXNgbIiA0MHrORD6Hp28GqOWbrGo+MZKRBjHWXkahB2jJH4UpCxHvLepRpav1OAdQqv
cYHXwDqWlbUqlGGLvIr6sj5E6SZIkqiY3eyZeB/1qb42eru4lBNZRoXGpxt0XA+mxK/M9WB16t5F
2r21tWpTFTF6N8eA+i0DJIca8ihtsuJ95/bfJ6fCGcMQYOmBF3SWux6b7oFJO35ZsMroHUpuItUl
cOdSokOfTsJI8Sf5RmvXX9rdcAyNSfObgSQndZsPiYZ4MrZQ89d0QB9fIq4jSCzW3hyvdWU6Itd5
1mayRa32aCwNgvNaRCUxbHuJlN/T12UcbhNFfVKAKq/jptqD11T3Eyk3+OAVTKMiWulJI3Ylk1CA
dubDaMR3wN3zjQM+EyaWWWwIU2PmgM/pRisZ/lTENHbD4EIgMxgHGheCvjfBSv0QJ1HlW85hKJ3X
wDUtrBZznZzxRpuGN+TWOjB0rTrFSXagAWZQ0AQIyhow1MjgVIj35V0x+14otfwueTT9snqLc26I
qIu+A3oDkjdh9ZJkKqr7YNp4jHhJ3zeBP1Sb1Bre4DWhQ4ToxEALIao+UXQzN7ngDREnGXz55Y6i
oYih+PK8BARKbLTxAw5dgpowWo9wPGp9Za/0tiggXpC25koY80xCo6h5zABLBPFxUIKbzHoLM/7Y
0i6BMBQFsfAp882WO00Ok4/eNfZHF4sqI45f06bLfJAwzECSfEUUWfE9C+QMk1tGNi4Qu6Bo0JhT
i7F1QklPrxGvVHT1HAN8oxItpfqIJIUHv24HSfglzztSBqBHXNHd5PFIM0DIh7o5HAQKd5sgEmJq
1fw5CDrifkhfmRUByZhTf1VtMhbOsXM1WorVqpAeHWMDbuNk0xhVwdTHAkCiP1o6iuIGxQdodhws
NMrW4pREUQQ0MQYeg914elepgAyTLnhIyzbaIawgmgy6dqXLutx2Ce1Ro4NxBc7v5l0CM8o4mnH6
GhV9Qd92oF4vX7eZjv2BacLltN5aJqxrp848SiH1Bvd2On3TwRINILw5AXizGNpW4NBWNQy1RSoC
K7o+2JaEWwjzeK2m7VNmd3dO5ciVRm0eXRBcGldwF+hBcyvgaXWO1vuRk1yR8/4TDVzgWxUa7HJM
zqgUo62i9z0p5PTKKrKtnkGhi10ojpre1ZeSoQXpdAW+I5PNNPEZU9pwCaRGHWHLZMPglrZhvDNT
QHMRy13o4Agkhg55k/u1STUUfaZyH1fOnV4Bu0yVXO4yAyQMbpVbE9pqF0L6obCdQexYyV2Q7D2M
sk+GFdwHaCUs606mpcCnJI02RXeRJMgc1RKNIHgLiGXUJWDstbGmpoDHM706E8oV6s63vdeZfuiB
mYxGTAKHbmeYT57bNy9D5t3bxtgcGFmBmBlskCtBZG8SPDjX3HFHBsL5rht4rr3eu4YDwoyckEHU
gsC1pSggGrvutlH1B0s3rxV3eDVFRqZR0/n7hldJ7/WHAnv6ILP7XV4Nr65leTSKPGeaVEu/D0gd
Dq6MNlxdbveGQgAA1hvHJCLb9DkzOujrUAIwKjFlcxxIR/ooMfu9jRBiyiHE6uPkzbNNbk8P940h
FNvesRTgXPOdlpnqRrPUnVHrPp+97SNmjELzsNegtcTYg0LvWDEuMIo4TApj/ahGFjeLLzEDIgKx
L1zVWtsOsQcMxO+K1Fc6CEdK4qybQp2QHqaXJSHhBiuElWePOx3bHQfm+GaOYeM5ssVZG6FRYXwr
0EYKrUsvujx7dYDx9YmfEjdVpwuTUc2qsuqX0lSYFwzaRaqZF7UaHFsddaU77FCfO8RI8lvKD95T
asZNuuA1+rCKzCuV1jgnR1vihShUi28qvCbkndphLKvbMlZeqhA+LONsID+gnboRqE+n0acxzKHK
0btrok5urrUSLZ8hxBvIdaD+FZQkituLnRPX2yl16k05OxNjYNNazGSDBkmUXqaviRHKlVqY/Xo0
yUXzMff4+E77dBr3AfwcF39FuzW0Y+C4cG9U9P2PCnVUu8m2om2g5Vc6kLt9jJQ1CprMzwv4i0qN
BCKmoLpq33NZ3XV5dO8UwWORhDhU4ya/cqMCj5iMRtVRLg3VQuEVmeIQW+VT1Vj6JivscgsaUCce
heM99g0eBc4idafLajLWWcg34OoeB2Hcytg8Gbag3hobgF1SoUHNjOFgmnybDJtKE00kof5pX4bJ
CQvmeJPwZ2NUa9wgieZbhiMkZ1w0EPWZO8ySHFwBKBrJ6rNaED8ZcE4IhmTaphJRTFjlN7Y0aZmJ
JvljxfSORLW3aRnYg4CjEYT64dt1d9MYgyA6RCPeqvYj4Ktm1oevc9GKNWUa9qXhqof4Bm1Zt6fo
fVjlSfunHc3kh50DbHN2FUvWugwZIzm4bUD4AS2fJTsmR91arbXgIguGZoVaKMvTYm+XCJWIPp+r
Mfa28/wutWrhj/WTTgQDjVK0no1RsClEzEZV19qM+AV1RakIj2M0ZtExSxj+jCaFnap+l4GqcsgO
bsxxwo8zH69SyrhoUFqdwQpGDU6KANoyN62mFeteSpiHcJetCM9QqvCQmkX4iFGAfRoa3OOKOEIc
SEhwP5JI3o5aOewVmFmewVKZVcZTm2CBW/fg5BSkk6Y5IZRJEfslE5gztVIOnZXcOaGSH2Dh3hq1
YVxSK4ZWjKY+VZ0LNQDaOySSZy5hxOoEGsRnIr9GSJlRrYQWOe8BrvEEKVSKh15iz+5EzsbAxA4/
lvEy03rq/MkZ8zh7pz6fxKHts0On69cZ1NHLYcIILaz7XZXTu87kAtFFBJzqSxocJvZzX223ZAB7
pmlJxKzJ8+iwrZk7MgbwPVIHPHw/1U/llO/y1mSsGdGyDxNTeE203Vq3XUZyTnDjoSfJe4n9tMqD
VOnZUSD1x1NlvB76nto4VBS2TvEBHFuqehEaluAGDnW/tIvJuZu/vKcRKUb1vpECphviQejIOpZk
wiTUWltPQTkZvj7AQbTFW5Ur37KU+0ymQ3YxpfQKUOR84HJb0iDioEmGFVoJZRmXlDAdzU3vxRQK
OQk6ftpeDcr1Vhbeo2tJZWWZXNMildK3kKTnLnC3wbwgM3dpW/ltpBA1lB49Zg/dZ92km4RIG1cG
Cwbb4fFJYbyNYJRKT0JBUhV7xlNuRxCdG3O+v5rWmMtrXZwBsB/3e+6cTFEk07fvNom7i9zSH72Q
+G0GGxC40CYVIVOjb7bQ+iNY4gyv90GIQ4mt1kXTE3wsJoQjo5b9Wdh2t04XIrTFsDxom8an2hRo
eoy9GxHfN6utCQpmfDPIm6fMUK4RnWztYTgWBYRJBHfpjVkprwX4ZziYG12tXjyhdqsep4c9XZF2
ET7bMPSprtvBJQUEL4FIRmXk7awkhADakVRw0L/E4LEpt4G/m+9LyT3HT2GU1fa3sVEcFZMJhDdp
FgTM9K0YaN/hbCa74lxOg587FdAtS8W3CAnNuh4YsaWBuxqwCFgbkC3X0smPeBQQnrO4/1wAhZZT
G6tEB4vrFJ27iQ0cMMgdR/4UYOHhiLygVIFIkIfThVqHPVFawELzmdUGEpQ7Nv5Qc3l1fEp6So28
Mb+Nx5cJENaOKMrJVqiSiTSP1iTDV8DDeqkAAignbQUFhRIWZw4CgpBalX193esujPcennfel+e+
MXGWIQGMoptegvpfxtYg04RmX/cKAWiKgTKAjhjkPChvFoWb04RJX55NAD4i0AljvG0qA52mYm6t
LtrWVYVrSv1SW4eROjFipEzJpRW8gv/c4mJ5xeAKYwXhTx5oCegIyKzmMsfBuLQzucKgeIJEo2Hn
QRi7llQZ8rz3/Aq3FC+pgIWVoIygLIdyDemXonvzdELKsZZd2Sn8uDRk4J7I0S/vBvto2KNCiH9A
O0wB+qZw6PMaEWwrWx6huAOqbLUHpVJp4WW46eZJRqSA4bei27CIDpbAnwWdc8lY2ngK8L426/rF
1THeHVrllhHqS6UncF3HpyR0j+QJbqVGY4dmroodDBt18TJQs7LuqxI/e34a3K0XAoPIHYyHSTEf
+jTD660/KeQcV6kBSjSs4JFwx79AO783leKbKViRKuLSky2qPEthrOUh6FZgKVQRWEs6y3SyFJ9E
N65x2temRuxTxd4RwBhDeQNfbgUmXSNm4bTBy/iI0cgztdVcFgruyGoyS0xNAp4lLTmgoHWNJYWF
RTqCU9oFUuAXgorBjPmVGoAQNOtEMo/p4WMN0anzAl9jWpuRH9rkiNLXlnmHKZJ3bwTNwshnnojh
TQBsd5D4GQhwfY1FmsVOhL3uGjyQxWHkkVx7QdDtVFW4q96F5lIlSX9bdvXecYZnPQk2TLSvJfEl
H7NvIKV4wjKRhPNh7YsgJ9ZEIW4qy+k0Sudpsuyvqt3FKG4ZOkUR1h1mcQUerqOPFgbuKszc1bBl
0Im7IFwfIlA2collkpcBaNWgMnD/J9tIiV9Bcw1X0qLZjxVwqDnki8Rk7gf9R24ax6lWgVfea53h
Ui1PRG/EmwwF4lgd/h9h77HbuLpFW7/L7RNgDl2SkigqWLIlpw5RTsw58+n/wbo/Ls6ps1G7U3Al
WxK/uNacc8gywUN60FnXMd+J+fc4WB+FqVwEfO7E/wPlGFgtupXxYt6EZuLn4Q+0M2umlRzi6ONg
tFCZJiRyjBn1SjJTU14vtp3iaUGDxI9plSkQKoz8asLCgyvPAjlFcJ9R0jtWz7HEkIwbQauPTd1T
QMVV7M5gFtcDS11TIpLGITtowrUtkgYdsnFBQFseRzoOVx38jSI+56MUb9uG0Bxtil+Svg59QVpj
vGaFUH8xOpT06myx0e9aPapepl4oC8Q7TDTYNzm7rEmBdV0RrJynj6RL1meC5fZllyHyacNkp0q7
xFyEU1oqt2ievlqhpjdE0f/AYa854HhzhCm3XHLHUb1xm++nBb5AW7LphjwIOdBZqfjMTKO0KAA2
t0a750Ic7hVVCz3hpW7cGRPBfmlMAuGoX9XrOfX3XhgKfINEfkQBwG4w6edQY8sm9+6sCBSAyTIT
NplGQrAZuIC2TFeojJu2wkYgW0c8RGsbBy290Yk2osjD+73Qo1ggIhZjeadVkOOi+OP30BWIxFTP
Irn/aHrXE2hE2W8UfjJJ5SCkWEcxNy+iBDc4T4dzvIRYaNuOdmDQ23o1vKuTcTYHkYLCOs+5r/wo
Dc9dTj6amNzirK5++jDamAHf1mrJUkyqEuHNHO1+jwZoEjdrfY3letyqyVvoTEoXdbmeiKgj1glM
yLJYRThk5Jed5egV7V6EG94Ul6s8kd0sSqrWTZRl20um7sSSJuNltH5ZZFP5caBuqsycSXvlBJAY
pEmJUr8uRAmMK5V6RzYE1159Uigs+kZJNHyZbVh+CFTPsBJQHY4c0dxYhGsxNEjOoljJlV34SbAD
+BLKXrcoAMMZBnNQyRfOJ7xImfuGvBB90wn4J2uuT9y9ODmKYG0n8YcYHnweEYmLg+FLnf61tJHl
K20o2qgCyKczuun8+6u+HSSXgSrR0J/irRWgYUfuBWWSo0AsskV04TB6RCoRAcDp2KkUsyAmq7pr
XZrupdQzCCsQmLNJl+PTj1p4q9Nc+jOCaieUXuQ4AEjSZL40CMzkiDKFbInSQyUqxOCPQ4gpgjiB
JOTWw/5I/uB00UzRoGABQ64Ts+9MZZeZ9IZMZI6PMAKz1zpRdo1o7ZSMhJ6U/JyFLNxtEF8iKjPb
cEm+CtGgTQoWBKGN4qpED2sDeSsyL9+p8vcZHB+l7IxTo3GCELgsvWULeoedxIJHVi8D9Iq4finS
gGoUlykomDgwwBclrzOvnDmJGFxruNtVIXFP+GvBIpTHEsIJdX1l9UVX8c4o9c+RBrwmZ8zZKiYG
ygy3BTGEb0ZZX8Z1Q1u0B6VqRDa8JLRJmxg2tMEIyornn74bDkmHuBNdxGXgHmFrcftWFPWO0v9X
UMUnocN9nikipbdoBS1Y9DXicOF2GAYvYScI78awNRSoEclyI3iktyej/SYybHLB/Jkq9d6qM4gj
Uii1qMnAAZnWqqsiSN92hvYux/Cp4fRAfiERbGXhPEhQrUBt00TKh3ZfV+k5r2oZtT/hqqQQb0uF
BpYUDL+EsSCgsKcUa5GgSF3rXsxVuR9j2ZE5sTowVxQHs17DIVH0A8J9eDzD2UjnxNMUUkA43axV
8Gk4qpUabfoR1pMa3GWuZ9VA2Boc7pukNoHLxgciqphVfP7qvmyKM91xP9DFkNpaYvlAMk6zhIqI
hJJfGfp5m/wJaTcyGt2MwbsFv7LAgx+aXS7Q/FSL9Kik849MQ8TthxlEN7WlnZoWr0VEs9OSJ4pD
dPm30bQdAn08yLWFHwpzua51nI5keQexgsG3LNiM9TKjY0vSSiL0ImqTOGHQrNoJcv8h2HFvLMan
SpxLV9fYQjnYWA4xnHsTN/yjoW6ivtZ3fWldRplCJ8AgLuGm7hWCkm67ZMAfPkp+teSmQ8V1Q/Q/
xRTuQ2GtmVspMx4qg3SEQ2JFrf/7l5Jd3FekIpI3KA3+35eyyACTWrUTqQ+r+rYu2vP//a/0D/mr
3/+27ppFef39HWLxlgSEqyFW4GYB+7tTB9L5eY7U4/m2Sd7FYEWCuxhWGvEApxspQM1DRqICTTaY
g9xssJsNsoUCZbGuFjPAUSrwXFNUWZ5kbVMBQt6UhA9W1Ai/HvWlbEgFtoLzbDBYCvmjgDSYXvEJ
SPu4IzyvmteIzvGQgj658B5iX6yQ6CbaxjDjHmfWYD2IMmGolgk6OpTjaxHTPc56+K4NVDGNdSwX
VQNhGzAxiFzNk8SGvpjCU0COWQqLlLTsfaFhz0uq6i0FlkUlYXxLcolk5GA4iXo0EKGm4nnmosW5
RjmFDTElc8YzVOLlPlWk/dHXh0bRx+khz6cdNt/Qzaucy0uuDae6BH8YVxPpcNz1ZI5MeVJsY0s5
EGYE/DNOH3OcNlsB28QkI8xYieALui/W5oknmPcvXRkc9bR6mlPyDyW5u+gNVK9RH9GctM2BmhSB
Fsuw5hANmi9gBOVKlap7Bd2fo4nw3yKpZEHonNQofygtckjXsherhNAXG9tRCyoer9+EPZXS2i4l
wvTzdaaryPMsZYofoR+dh9Ew8BSnuMPD1vLp4u9rke7yKGNuxPFAwx5EVZ7TcheB5+gzu7CFFGyM
iS0yDKWFVsAJKmy7syLKJEUuVrOW0axdS1uN6oPW31HpQLde5m0Uy9WeAmD8EImWB8Sy40bqwzX7
ngszfUFQAdhA8klgmggxR/sRR3Sba0ytDhGavJaBPHTdkvstkI3MRq0FuAnbZN9GtL6qFK5UoMur
rXB004o0nkgxtlVkPlbVSGWiootbz7Smk1WGNERaclAnjbCURvdnGRRe3I4/ckJEZ5nDRqB3Zyzl
T6Ig/x7nzz6qkRXF6lEztAO9N5fCEMVIidBnKksvyPLIxSHulUGsnVVg3ZygswaW/KI+6RdTiPsr
sfVcu0MKllBhCF1cCrfFiOPq0mjsi1yngZ3nm4zult+gR2WqDMYpgDO204yMohkXcq/pcvOQUC7a
R61g+cMQWHviAiN/1HgbDP98H1q6cihhZnMHseSjThrBjhBa5ZQElblNlYGoxoAOexKdWoLbz+ih
5E0jJ+LFkPC8A/UqPBA8BgqXxnS7sg0fJeqQriZpwyMVWOhtgiY8KqPpkv0fO2ZIKG6n0lpvhC6+
1aqgOkJTi7feqmfy4Yz8jmSncWqj5AAcgROzaJTvpYALlcoMc/QiaJ5HrjFOnqQNEFCAMJoWV88h
1G5nEnsyZmqaSNVESppkmqAARvrCYlPBQR3b5Lldv6kMuPuZWiiiOSkNn4OZ/lK3JsFOBSKCLLHM
OwsTBfm2Mu7Iq0pHGtTmEqTWJp5LmQo38ihy09jr1t/CI5fPWlCKmyl+7TNdBxVEbz2wBFqLtXCJ
Ek3bx3o7EveiDueuI7xoLCrlSJwxbBH+vKvHblNZJKTKmaGdWqk7NInhSb1uPnepee9GdJHF8pFN
Y+z2K1G4AmG0yc3wLVk6bPYEOAExbEHUTuTW6gXG2pJgwk3b59TWBx6EMJWSi9btk34lcWyEuVKm
1lXgSfRGG1GaTzLnEgojqbJJu/wX0cVHUZTKS6In426pziOJNrusTo3LwisWEp0MvcS3kjp7zDWW
YzrAObVXi/VsKNBF8fqDtDEO6QhURGrpCKoVSgm10FbBDrHMZURUFLAesiZ1dAHGQG79QPdkDEwf
0Y7iFk3/2IXJoWtKAD/tSLdGSy9NHHvYJBIf8w88gYVFfhjoJ09KdgxKcwQu5Ae1oW8o7HOy4zjF
JtC9F2K5eDTZ2k0+N1+EtVNwS8/yumqHWbWmtPZEjxQ59yMCm+JgvdfSJVlxFxqLO4tIMbTk4rE1
6EASH2V9t4QIsRCCVQgEZKo8kWJtUFHqNsljHNizAdCRYS54NHX9lHDY5NJkbU1l7g+SOqp2QQmY
GCC4LPlwaJuGYKnALLeVGct7FoTJY/hpvLAHYZhqRKzLdhyw1E4G8XqEqyEFMRZOaVmkeb2uc6ef
iDGfOYcQCsjNIaGxqCb3VpfqSzgT+qVQFGPZXnaETcw+VyE5jJ+XZVgeQ8oIR6NG21IoYnDCjB45
+B5wNomWjyTOIX8OmnuUsZSEjZP2INjmiZoAb3LZZ1G3XIxFgm+/nMBYpUTG6dt57NVjFg+c8wzD
9NWBuIIeiPjqB98R2b/ey+QHuoIIVRXlRUigqmXNPULIzMiaH/SKZvmkgXAXFlbcqAUv37JqeVkI
P3si87Xsm+QoBi1FgQTCxmSNDwgtQNJyCxEhcbD3w8fUQfKKq4V3oj8yi9AqCZpawy/V8UBqirKT
jQeM6SW2UBo2fSXnvhANkNMjcM7Iy/bmPIwYu8r6yMnsHC7BsO0Zb7TWU0cRo/LGtU5CbQT2Y7Im
v5tUMrmaod1Var+hHdtvuZlkvmYIzYbgkBNA2TdBtJC9UzLezX19wf3C1tBIqsce+irLXIMixVyL
P15jNGdLFkRHbbNkW9RmtgtS0IBWgLiq00MffAubZ9VcW4Ub8MCBwM37kRpqESnuMk30YgPxyMlm
ZjAOR8PotmRONoep1R9+Xxz5JO0m1wWAKYtnkFRNuQAFwaCR5RzqV0FvZDAqWrbpeT/bTDZOmoEc
NysGnegE7tG1KKMMF8Lzkss4nBeuF4Iy5/iAVMo6gUWVEDGeM+boxockeSZpKfPTpdjroqwfyBc4
zonWeWqSXLRypkqSERWp1CpxOvHIXagLMwmGSC9BRqE/CO+IQuj6Z79/GdavgsVClqY1M8VqIEJu
rhuK1+itF2qGeEDGZoLtapKtGtT5Xplm8RCvf/H7KxkTsFtY2loR7wLXPJnNVr0O3Q5oE9AElAq6
H5PQTPP6SuAYcvcbGdb72JUuxav5PnxaJCARyvtCdrlA4XfDsUp95rqgXmsGgroZr+Z8Cn4RmNKN
17beWWgJBXstqxCSrm4jy5bewmFb7RJP9LIdWT2f/MFD+aTzX5HRExwllXb+LF/j9ry8GQk2KweR
nXYpiHmmfH03jvF2OQFZFrznBpRFQpHbXh5ygqputAjFD2PPLqU4ylP6oRtbtXQXODY7IjdTt/iq
bliorPpkVGQhuvo1fFZzr60/hurEgkA6ssI+QiuTAO52M2c4mN0+3BIy3xNtSTURrh8FO9cydzGs
YuLQkmOQ7ZDCyI/1RynavZdnJ9O4CcInbx1x3la5w65G2kONafyq9whLoKxGv2AbTmQmkb7oVH61
q9Nb/sSpWy32s7QRkSuydlzxkPT74jl5Ft6RElBKwvawIY9D2yjP6kcmH2TRViZnib67k3K3/ISh
6sHoUA0vpJloD4f6iL4tq+3kffiVD7ZyjVzzwpubHfVz2o0vFVE5r9GtfyZuQXGQ2p6AswOznJ/Y
1ZAQ7bhxYpbX7eGsGnblgLGhV1vcxdJFTSLcEsGGbkcA8dC5QXdeHgj6S47E2MChwV2D0yXTHAjI
rb88jR72l3JLs0cAt+6UBwIIeTazD9PvWXrQbuDyVP3aA0ZH4XtSfVBcQ+9P9CGexKtxg6UiM3CE
vci4rt3X3scbsFAbBiV4zA/micIxF8lbss+mdQSE3DhmL3yhYQeh6Ls51W/CdfLBRiu7fL9s1MMd
4eQmOuW8mZe4dRDUUE3+bDny/mpcan9nCDaU+23NrbE5PICc6d6xQ7ywAOfKvqw2UrwbVYI8HfL2
9LO1jxBft46xn3NbVPbJ3QRUx0128g2KzExVt7/V2+LMPRwtwewIoh89Z6uu2uWJtLRYYEYfZTvx
w6fpDuT1rO3ivXFviosW73VwsKH7Il3lS7DnbAocvnjBQph+N4cctpLdUiyhtroNYVCjBH0Du/Ha
HALKgC/9VnWFR+jaBTo2u/OiaIuaJDpPvzK/ORmXavdripz2qOwqwBd27Zru9JK+Ywh5Mq5oXMpX
wH7UosONmpLKtYlMp/tJfvCFIp5osfJulLOoXDpPgtxsj+8sZcoHfb5VUI8CfEf1m/wW5YzRXUSp
6RVP1gcosPq9vAsOLZNqp966A1nYNfSZj/ZdTAl7cawNuLe92DuoQC0HitlrvTefJKK4P8k4dZtd
/5A/rY4epLgEanvpUzZ6wo1aUdLxSCkHiTd1K3+2r8mvgDbVxthp1wXm7EuVueYT98TlR4J6kHn5
UXxSrtY1SvaUwYI9EELhzCfEZT3xUzJnPgTV7XYcN4oNbSLdj/zyQX8dt8Z7cGwO4a7wqp92GwVO
8lGvnSbbyg8G3RO+uV2pNuFcQenRpzv0xmN2zah1bQfBzu7U7V9FxUkf4HdoHJpw2njQrhAjI60b
f0LxBG0p6dkSbeMLHSeQZ9M8j0hrFAeeaXPDs1Cz1zBoZORgNlA0pI8aZ084VsqeT96uniMCKfEa
Oe0nN9Zp08026kSasZBtN60nXSLUx7uESKFDf4wbHjaDqSCiha1p1T7Y5kN1FQHEwldgy4oPwrgz
NAcBNPI6fdP6wV2t4Ec5YvOIIHJaLsITiJv5Mbmj5xYoBcNEh9exkU6zh/FO9eiZkgn+MXyGZ/NU
Je7gipvuKDxNF+u4PMBNSDkxnKxjqJ2Cb+AXyVHYckvEh6Hc2BElzm6v2s24GG/hE1vCm7FXvoTj
ihW2Ey71FAzI3m+dyGueGx8xUIxS1BEfrA1mBid603/CAzJxiByUPN9Akarw0hiq9Eg96Uw0d7yj
kWv5bYhOwUEALJIOZW3MpyZ3mx8RqISfvIs80kdpLz3U/a/kmL8EDG3O4OiVR7tzuLUhkyldflN2
DxlL2Rx4NeuhOO5UUiTdcJ/P2+TH6p7JgicKaWTLVKFoODR6BdgioIFYDlHXuv1bvm8rj5YSmgqD
cb4XTrRgUVnProJYhgaIt1yjYgfSvNiEbjc60cZAmn1VZpsA7mfrJIm76oAJUjPsejcd9Z3FNJEe
hNd003kc3eVL/B2ektI1v8Rhr7OmXojXQ7sAMyzfoRPmEKR+Fl53oMeZ8xbrOwbnGZZK4UwHZL7R
pjwXb9YrZ3TpWAu2YTi0AYVf1PmR4wZf2pk0fQKtVLsB58U1pfuwRHR6CIxPTcCy4ApX/Skcrjqc
20Pmtjsi1DEA7epTaA8fxYt8m19z2igflH4i3zwUZyLK2rfouZo37SdTToJscFA+hEc+3S34iIiQ
GIgnD3wQS+3ErRvf0sizrCt5ZhArZNpowF8EnhJz2lZexNjXzc0Eju4o2YMn7RZEGq+d16HcNe0K
ltIXgJSU0ClHFw+B6Bqn4acTvYDal0wtaFc8twgGneEOkZZPetiMXMYezEOs0G/aFPNjdiDtD2o5
d3+7Pkae+qFa1/4BYWI5zc68bT+BXgqOFW/7x0TzhHHb3qHG4F8EIINENefDO2BQnMlnpv3skXff
H/WI+EhHPho/JWM7tjVwnyd68tq1Z7sXnmbOG7FDRuR1RCb/UaC53Ag4PS7CNkRSg7LWQJkMjG/D
xCx2UFu9NeNqeWCEtZe82ksEmIsODSvkD/2B7GMTK1Lhy4/8ewOOIm6DYTM/TsPBSLertjK1Wavo
IxHGphRbU/O5sxMSw0khKe+6euo6F3AWF0mhP3Fgq76bx8566hKPEADtPcn30pUFCvmTHN8pChaP
oLgeCjyV/lhvwqf+Ja13hNYxY2jX2KFr7AEBbqtP0XAiNv1n7WFS8KkQC7pBGaB7YXmuU5/iHMc5
VEjxOfxlvssnFonsO7kO7wa1Ow+Y6Ht5rPeR3x+6N/WxynYzHWE0pU9KGdk9tinoBIsX5S4MZsOz
3rt8Z6Ioyg+l4szFQ2G4WAAj4HkP4fIEc/29inBu2Fz9YpOj+XdIEgPv5gdvV65+4y2bX/EuYsOC
F4dKDuHgKviGBrI1HhrZFn3KpLeCoOBD+0S3M3gRgK+elp/yqD+Vr4npkON1Czl++cUzHlSH+H+Q
mRkRmnDH8D25ie7UTFaeEoPtWoONQIHiZHfOcV3xiyzaktLoaaKu98LrxByKeYDty0/Rdae2+UjH
LahetOEqXPInnDITtGWmGbcOpKIfiD2Xbza2GmPEIeQoYZvBQXxBt/LUcuvwBQX/jh2cTa9FME1d
cXG0q3ZCR0+S1DbgjPrBwBf8IfM5t2L4cSmYF+9x7Tbf/bF1JaYM2xOqOgT5zwVLtR94nFvc/AqL
pnG1belnW3Mfn8xjhRfM5BTsGKfogZND+M6cyQ5D6VdYYNRdJ9rVk77A2tquftsUBfumsW4B1hhG
m+ZrZPvaoBs3M3UK1Qtw8IHhYkbITvVE+zd8l1iwOFElLsaS4pCau+w5kNyl/HoT3qvpXSyvQ+bW
r1SdQ2EfbDlBxTskCgipOZ7BmpvUemc+wgINQo71Hb59zj6ibX3xMNhVU47xXGj2si2c8tt0BxU8
vFuG2/iEd1Nl/yLnW7thaKE7Kanucmlo+W3rF9HjMQaPAZKikf3uEHHwkwHybE3Zi+5M0BLl+Fb1
82sIPXgLRsX0s312LH8N8MoO2S08/6YBclaC8ZV8Uwh4VD/oz3AR5cBqbrDJWEcUy6GdIhb340vx
yMuWLuK7eFVuFDP4sbijuCO84fVZo6eRsx9Kl4crHLJ3andcFLLvNjggIFm77Lfwi9U4F3wUVd3Z
fMGw+5H8NF5CS29fbdTP4Ghi1iR3Gp+DaBOA84iXkbpedRx9SBSa226iL5BLXLfFwSOWhHnU+MmG
PYrx0r9SKmC/7l8pfXS102BscWU3fFAfhbd8K36KID9Cu2WqXqAAYZKa+ci7Xwn1pc/mh11rrF2S
vcrWHfcwN4kk+wwO7UvYHBLEvHv5KLiGn2Nzi9yabDhzL27rNwso18QM5cP+QUIvaLbl4wMhk1dy
g2mr7axrc+3uiDkBgrkl/keEn8xVFKHb+Rj94lSd/LD6SZlLoGL2MVPgC+3voUJlueXYhD6bXb57
6a+Rcsy+tFdG52P8K9jlnhUA0XGtg3GW8Bd+0VtAdGEtzxEFzI2hIIW31XfhKHo1RvkNYEKCOMF6
HWiduNGJYTW1m2TfAljhii89rYvNKhLjDmfspUu1XmJNOgw76nnheb5Lr681qJ7OpexD0xbPORsj
MHO07M60Vc8MHB5SdJUP0Tf2V2iDpR3/JLfhk01AeAKy8Fbc5nxXsk9cg920N55Yo5gUxhddt6Ny
nH3iO423lOgGomSe+GbTGzCfftmrxHoqnNKcaM+JOPhGOc51He1tAv/DzjkZqSgn7eiEvUp8ZJUP
wVvZ1CLxwNzKc/kLObp1XOubAl2fTfAYPsFxL+3gJftmDA+vHKFnHz2meI0fWI5gKAlYzmzaXe1L
+6K9tS8sj9GjeMBIcKm34wt3VyAtR0hTh316FTfGa8NsqxGUloS1rYul9sbZ+j68jx7dmJfqjkBN
cGd0pP7AUXo7v3JhB2zWHit0kiBQtiItP5p9z5bPaPoAdChQlnFSRGGFO97M13k6WC5J6p/j9JK0
W4HQTXFXqtwtbVT9nnFOKf0zbXD4cIkDjizZRK8wgaYzBIbqJ9hqMhjMLVxKIt/F2gt3/MNypx3m
c/XAKojm0PJnXmyzax41f9rxCYhHZdPSELzjMY7slHpQ8QzYoKQuxEZJc+u8Hp/xEn4UHMuizbQR
v2pzl8Jw5eYpsJCvwgW78oxT9at9xU4BQXOSrsI91pyQ2HCmUq/uDETQo5UFvkBrxv/9VToRkqyl
1QoBFBPXaJjSiPcxNL2HacDDU9JxodAQA67GK0sq5CH+/ecpIqw87WqGCunxrTSYm6RhH8fzFLhx
gmFKWbJXIVPaLXh13rcOdNoXtYIvQzP1cRzS8YMyQBQ7D502y+pyu6RiUgNU5PVE1YDVeWYyjOsv
CbIbp6ezgcd7hRgb7VGVJo5LU/n//zKZzakHDbBL9Sjzp7GgRalyoMyarPatb+u7bK3haAk9nDDk
XBRh0Sds8krgpvL7F325Z4YQ7mguUMREYFxtiH7h+BCZL4gsGy+CEbHqHrEgUnhW8Z6i5KBEOy9f
opbchPQSUrEYq5C8xFTC+tycR1X+klOxtYuEy5xuXgPerw/EQ0PL1LtlzZ0rELh/W7i763D+Vqrg
FHSBzBE27DGPvSa63DJVRPzHPIhelT30yjksxIXtcboabZ/uFqwWVGZonAXVs9q+zCrq1fXr2Jwg
qcXtl5AkNyurnpqpfezgZ7BGqk45Zb9GvaKEOr/MlaDsOhXIOEn60mxc0jn0KgFyCxdPawgeAQ8+
QZFfbEOGYa3P3FgaxZOz4BrQ3CEU23yuVoB8GqIGCqblPi4yhGKwqXVJjiL6vy8CWCMblLfbiNOn
KWuCbwURjr7IC5Tm2BJjvu9xWbHOZNkecDyL1uSN4hydGwHTCWaMeRfU/W4Qw9iJ1bWL2RonM7Om
w1BwyLQGioFg2WgDkZhnWfLnTNF4Y8rQomPEGW4oBfhHX5Ze+1FHhI9CwKxL+2yrZRwXerH3MbCf
EwhzR0Eynf/z1yw4iQig/w50MREvGdqaB2dJ/NA/Al1AGMvFIJiNN6rkQ5QWMQUD+4UcxPs272xY
rbuGfNlKIbitaub733/8/+a7rD/dkhTR1OkQqX/kuwBKmTqtNBoPKtRPMKmu2IaUDhKqGMIqUAoa
nWqXiFf67z9X+u98MA2KvYyYSjEsU6O5pcrrC/uPCDyx1atJnqSGTkseELb4MDb6LjbGy6zjhV9E
1PR5c8KGBy4PPSftZG62pbJXrdH/l5eyvsf/itT5/VJIg1NVy+IV/fEEpFQTZ+ShjReIxCIktUAs
hADfEvaX8AAouqI/uQbCMHwhWATDXSOE0bE4CQ/h/C/DwfiH1yJLaFEVU9Vk68/XosWBJAtlTK+8
LjBUJWzwa6xANle/IrxogWCq//IklH8agDIWDwOLiair+h9PIqVjt1SV0Hh6QbnPGPO7oWjoJDlp
9UuHeJOP35C696oKCIwpdsBl1XriaI8cAJdJ5isZVGp4SraIldZOZc76qsZ/CsgPnzscV03zbKIB
qWaUqV3O462I0kRaSVkXiElcAwforn9/qP/0TGVFMbDImmvq1R/jeg7Vil0pbD0zZyPUiYex9Xr8
l8nze5D+OXIUmbmjieRvGYb834MYUkg3dxaEoqHRbmTTXIfcOIwGxe+OGVNRgjXG4grmhzgGiy9G
cz8l2gn/x4R9HdRkxIgiWPoyHgPVPPLsd5WpflvdmlkCV7duTstMgEZF1DfI9ovYRz9E/jbbv39Y
8v+kZzEDFFnXZNEyJUtS1yHyH5PR0tRJCmWF64DF0TQ0StIKdDROtFrmnGe6NHHu5Yayn0h7Etey
skmwdrYGbiNwTEkY0afvEOCKmTb3ds1cUELSCpYxvMABa/5ljvzj2qGoNO7WzDFZ//33//FyFaiQ
pRHzchlZTi+RaoPhyiEBNUXKNNxTWuqrp/990g6JQu0yRABHTcbOTLH7t9fyT7NHYeEWVRT1CEP/
GALEy4uSYM6Nl2p0T4w6BTxP2sgcUROq5XoXasynDsQhSfSiM0b519+f3T9OX8XSZFUk501nIP7x
7PCb/N8xOCEochsJCkU6xIhE57tJ2LktK6XdrjMPXxb0hzUlRhnkp8SkrrTGyUzY5LCxT9/BGoiy
IPZ3ukT67oyUgmt4qrKK7J6MW7bVYe+fb0MUfJATccBGScE0Gfw1ZalbY6j+/sb+cWNULFM32I1l
1fyfdQkNKgNIbLy2PGg9JXZdwRWIam07ETXTJWiJF8naZxTOE5Jf/v7T/2lfZIStiWcigXvKH3uC
OgVqr+bsCfOa0yNQmhgXuqnDmOyk0LgnkFbmZuz+5T3/06qliiQmqeT7kGT3R5xcOvXFMGcjnL+J
Z4ng5l03y/e/v7N/+xl/vLNY62R8ogxYRH6nRW92qpn/y+L7j2OSySDx+BiVxv+MSSshq0XumBS1
tFVGWgAzq4g1McC0srhOv2OC1Hij1f0Jv8wVUxPNePTDWXbMgvoQN8NpEPGHmrIEbQ4asGpQMYjm
6B3G47ZrUQAPCiO5F+Z7VLE3z2tgVGg8VnHwsQaOmQEqjb9/cNI6lf97tSevVzMVk7XHQrL/x56i
alWvCIQFedBhaF6xjdtqlm9kRFBOkjPNjDa74+6m5UDcTSjUdE0qjr4VZIq/v5T/TrFdD0+8EsO0
OKxqsmT8uejUuiGac6XUxO3+CCHN9kimfm10En3c+To1HdhMAisi5fD3n/u/pxNUkybCOkMnvNj8
/Qn9x8JrhVK3NGlWe8sSuYbMnGz5sJ2yGvCjsegCr/uX9XUd8X985rw/UzMwzmuK+ufp2GrjeJln
E3eYCt4lQZnNUfa1apLnv7+zf/w5qixKPGBWc3V95//xznTucIrVGCX0FsLUAnknjJgZ6uBfzpqm
8k/v5z9+zh+HLUHJwAkTqOMRSdEJFmxanG2bVreFCVmAVKr0FR+zuNyXbTKxbldvarI36uTG26fW
MPTDVrBWzZWSbxT0WJISiduEk5C9RDmvuJhN/o7kgxEFW60ScNOH1IxUa8J+X4kFMcfIWyZNRNFL
uk9vmYgqgvApzPGByQHX/ETZa3UbbpdhCx8hP44wCGxpMErHClUE8GW3icrlE5+5sB+5UOKZhCqi
0cuv+k8ADMgL0ijkQoxfjECRX8BmuZ7SagunDr2a+SYZKCWIfawwN42dW8JIM6UbPkbfDKO3MddF
hKuk62j/H2lntty2lmbpV6k498jCtDF01MkLzpMoUaIl2zcI2ZIxzxvj0/cHZVa1TTPM7uiITMeR
ZYkkgD39/1rf6k1g+8EPFSbeIvboYNvCoYY5avaqEuIz0ZjR+MChuVx7VFjzCWndWthtohjxgNMH
z+E4nv3w/s9PinZlYWJDaYsJ3o0yTFzulpJkVMinbgi3SwEC6EH31CYZAZr6k1O536hGtDPSSE7Y
eV7cNHqo3cAE0tRh9T/kodgNZMVgXv8stHKpBcWnUUm+aqDdWallNcsTfT0OAYWd0iLMy3+uWivj
5nrNHFPiuvfUt6rGX23HJ2xtdKnM4DlvaZ0qAEEN91vSdU9CusdRNk96TMm19VZmlNEQSd1jVQZL
ExuhNPmBKAnnRt8sgg4vZ0QKqXnAS3LSZfuEZc6v3qIh2xqG9jb42tpT7CM8GCLHK/21ybR10dN6
DLnsZJXNTFLSKDUtSfRFXIFnYT69T93s4kVtN0+Bpb19/FxL8F1en6YAtrqFUKEj55OJu+sNbyNo
CzaV+lpH7cbrmdM087OhZ1t8FrskzO7GQCeLybz3Y9gQQfVJGfM73C4wd4LgU9DFXypiDQ4ygMlD
kPGjzGryI+w3V1hU853qJceO+BC3Lt6t7AFrXP7IGZRnysNwdeMJubJQ6CCVNYpPAlWmfTGZeCnU
Ur0aUEeDIcv9athJyKVzy6UOmVZiFabuW4iAHUlGhZxF5bbHdU8T1DNucbh/p/I6hqHbJrgJF5aH
e3lEocrStl2R5htwIMjTdzGx6pNRLV066OXIx2p3CO/VuVJ0r70tv2u5+lRXKGuCwDGXeVvQTXSI
mO1kf2MR034/dRic0FTL0jUHKubl3F75Q0sGqZVtfCwD1LsKB6ksjRfE5f7e66svXjpCJ7T1ZFPb
cLYCpds2jerdWNQmOPLlGgPfdoLBO4L/X54V5RA7nTc04GWdTxAB0jX+v1RZfnBDMHXM+qgf9lmC
ONHIt9VE05CT59wkHKkKidZ0VOu7SPcJdgLK8v0DvL/xLvcU5E8YS3QSaHUX5axXycVoKQ9Gm/BZ
QqlDnIOtZebjymusGZaN5MbieW2m4nxkgGQQ1DZ0/eJsUMeySGI8VRBam6PUXVrv1SsMqlmbVOey
A2PekK5QGiOwmPz1z6Pg9x20Oa2mmg0S2naFuNhnxm2Bu0mLsKM4tJvwKy36YThTrVuFVnno9PRx
VBAP/flFrzxT7NrBXds2GyNDtS4+cVHneeO3TbLJYySfaAmLuH4drQboR3QvPHTSGR65/jWNCNyM
rbc/v/zHFvDX7YqpGnxsXYOobonLjZkfJkVmJmWyGYU06S22PB2WjvSOaJjRvI8S69RiDqC9LehJ
K6AtOqoTZWvOepXAqsY4N9O3nTC+JxySYKjeoWKSvw7Do9HcgfHbRTkWfbu6dbemu/HbG+fQwaZd
CN7+NKX9tP8pBXVrq0l545juAwM38Oi8RZjwQVDeOB1cezAMin7kA+jshMTFSwVIhT1HuvEmJsqL
HONl5tvrVDR3NjpvLGOcKEko//ON+X3DzH2BmG4AOZ8mm8ttl1kA1lScGCUQv94tXvNBO4NkWKiF
9unjksdeujR1+8bz+Pu20lQ5khsfm3Ve+GIQiJoihvTseKM0zW5I2o1pxvehpR7+/PG0a9dUqJS7
SLVgi35ZxmXb1Ychv3vjZ+JktZzhcwYaBTeWyvxLqRiH2NRXkSpWDmwBs2aWrQycVs2wDREFAqkS
cOBG+0Xxbj1ZVyYhroGmsn93dJUcpYsh2St6n5EpHaOVNvZjGDwRBMwc4B0g8++b9ovmRYh8IhhR
2q1HTUwr7eVjPU19tgASxkpz8dosINKFchRvXAFcwsToRwUE1oJq58zrebeVMN1mGDTBNUAiyQyf
VdpBVZz69wEm+BkZfeMc+ODdB/DW0TACOgxqQ8N73KcxxBpWApKEGfYUzDS9WuCMQxRSELDo1dlj
YmIi7yeCzAd0TBYmBnrcJPjEksnRdv5gGSilsxQd8KKPfw4Qz4WdBPQJEzmlVnBwXfdV1mJXtSAZ
xlydTPH+KnAMorTQCEz8Bep6KN964H5K3m4AcblzXStfATyviukYcOOBmwbpbxfWIS7dYPF2Sa7/
db4YIxiugclEN3TKVy9CLxeIpTXs0go1WgkQxRPNjuBoc4Zp6g13ztIo6oc/v4mrg4vIAdoXrg7/
/2IiSc2SzYOfJxs8nUiq+NhqrJ0dW944tF2pN/IEu+T0CCZ1i1rfrx8Wt5uRFWWWbDqDphPaRIc4
+gmTWpftji3UGeYBenDujTTEKWj0Q+W1h84Zb72R33cqU4Veo03kUPzk6v/6RggixEYMmnWj1XAv
yPZCGFOtawKk0+GzmKycdZ18q0pxnIzwqfPt//2CcxVMFnTTUdXLihzDwGrjgNlsiL236XpX6MvS
yrsxWeu/H5IpgjEz0megfK9fjtq+jjNtzJkxrJgWgwvnf5YUCeosAqwHDcoDc1ZkyE3YEkDVSZ5y
yPOzFo2JXkERjzE8cHLYjC5b3ql9F5ruSwozR/cIG+iRB9YaAqfb0/C12YZ0BlOj7XClLONYlQPC
r41RdjY7pZM7pSheuZTzTNcPg3pz1r96nXQD1h3YC+e3zk3CRbItql+bob9XtAYkcly8NpRNQUI6
KGuS8FuTfDMBv3QKuKqOHalV7sIMAcyfHwx7GgGX0wE3iiavqRmEk1ysc26jA3jyy3iDyRiXDqB/
B/ADBMoSamWI9guTVC7rh4DdBFuCk+vUa9X5YjvmOUVbk7/3PtaVMG03NduliAUS1HRAlAN/tK6G
sr0Xd8L17gapn52eYkbBw6Aaxasp42fXkE9pkb+6vXooANXPapSTZvWlIne69BXUteyXKFVTgnTP
o1Y+GtCaiEqewMPvYU6zPXCIBsp164DH+LE1QMAUdrUPGgO8hbqiw7/wbBvgqfWShRxzeexVFKe9
CtZSPwQ8DrNYhLB2vn78N8Hoy4+rXJRUVIL8GwGiN3bX5tV7b1NhZf7D23e5ta+8eioppKxsZbXL
gC05cbvraHIupgFRdR36oGDYCI0UsD76ZnGlI1c7R1X2GvnV9yaot6NqnhUSo7AMMWGXVUnOaP0w
mlXHttSdx1XwPfqmuSBHmgBRgjU84PDa5LDI4okzZScWymjFemt5uJxC1GSJonuc5mLD5lsqBHzw
UgVunRYnQe4/ypp+lq3cWAaubTA01eQYicHb/T3TK7GbPgoBiGwUqc20Pnv0e2+nRkvNLz8RPvmq
Fmh1vOTk5sONu6BfWYKmlKtp00yzlpP2rxOyrjGqTezbm9HT3sC1fQb2/2xrwbJ0s6eo+NpoxsbY
DO/WZCwTCHeCz2puH3LPeHVa+ZSVAPWcgq5fMVWq1nWPgEL3shX1HixVrnwKqmT757F6bXalpqVZ
Km9X5aJdjNUW2mpf+Xm+6SIUbXa2LRvqO8QHVnG2HYt4p3b2yghwaKHSHDLeHDqSWac2T4lEHWEH
WGeC+8Qev0e9+Tl11LcRFlzkfNLS4TWu1Rtnqqu3lyxQd+rFcKa7XH1NxY3CyqnzDXa6Y2l1FaKh
Z18We1UNT8Q/zrOkXw6Rvx4ccTNX6MrGmteeKs+6JqYws4sbbNmdrM2SZ4vwlLnO06z15oFRQ+ry
QijRE876XTCqb0WivlGnXkFsW2eddxR684Q1fxZL8n0b4NOGmt39+U5eO+zy5jjOGOzBOLld3MnU
q0yA89zJUeafwY2thlF8jgTTpR/YM86nBzWjtkQw39Hy3Z3Z+8833sGVcxV3hlQzx+KA5VxuAwvb
DGWaUV0qh/Zpuj+d5W78Goi5/Gy67ZOqxs95ah362DmG+MnQeeSR8Tmqxzdp+yclMz9nQPYVE9es
rd0YnVeWY81AVeMaJmvSb935Fr5lNlKHRgndcK7O34Uoz0nNAxT65clpslvN4GsPi0HMli40HXXL
5SmTJ8PL9XrMNlQHVpWPGh6eyQzy6qKwgqcoGPjL/sZwnu7xxcpLv14VxpSxZ+ruNEP9dHAvxq6v
VI/iFY7llxEdY4833JZ3RFTeKnzb1+72z6918by5ShRHpjkVylz4WHXoYTDVIHVxwtHC17LPAbA5
yBpNYx2o5XEsiAHPpbN3BpdBay2wrJ8nom9q2iuffl5VDFs1N18A1ad08kknAbeUjOtCa0IwPOq2
VoozltgAhL4hKdZCkdjb+6Kpzh/kYySaKe1H2HzFu5lpm8FgXyhasCvRuK0DbVtm9jLL2/shfPN1
e+nWGUo6e+fgwabkovf5RubDWi3dfVG1RzcF+qIM62qsj0pXnmMAPo2C1RQDaNLepe2wNRpcamXz
I4rkua15l3527DMIJqk3PomETonuEmmUY9KehzYIm6QfZ8U3ZxvEHM9y04X54qmfibL5EtfWpgJZ
pgzGMAek7faLViUkx4BIsyrxo30QLl0+yspEJYkbz9xZaILsyC9XaY9SWk1fC6RZVBZrcrDkfvSH
BBZqxjpilST55DyB4AXWpjHqQJH8cMcIxglKq2Ud+R3CTdnBpgMU1Q0RARFN/NikbBIN1wQMkqgJ
v2Ki7iNLhJUgjkFvB2vIQkjGqWDPCGH47JXorCPXWGfEAjlKcQKjh0eHp350shOo84VRsB+z1X5b
ZyyFAmpcjF+4JTvIjd9d7EF2WJ8dz9kLp3pvw/zkV9lJqSVaCg/Nk4mlPf9eO9qLnuBbzOL8Oeq3
sAxntgXulsbBiw0cySsweQMpJh8xEPyu2LtTCbVqAAcYgVhJZTs9Er1VntzB3jvWgImUNznNA0DS
1+hb10YM99ALDl3YfM5tv19kzbD+83R5dfxotq0xORjIVi52C1ZZl3KwmJD02ltUFjNy0D0MBYkX
qITMwVo2o7vnI96YB69tUqh/cHpFTIFW6eJlRTDAUPEHXGS0fzTVPWZxSj0/uzETXV2OBDtMg44t
bUT34nVMxEHA691s0w3upukaPFGQ4FPculRTcuR0QDeDk1vpdyGxOKV2e6dwbcZnUbUtrjFV2MuD
o1ukZVp0go4CHo6kRHHaoH/vFOvAXx8RCnDoc2aePz4y+S+DEMUrSMSDWgFIdig+NgTySFk9xDqR
Wo6191KdDpYAluwRRNNBzpylWsYQrIkAT7K33JePTUA4acbjN7TAFEibakWFQyGjmu8TFOJjIE67
ZjHk1tlowMDFTJfNMPUIE2WuV9BKg2FyOqnDq5GNm2wkcCew55prH9NARcj/ptcxwpwWAz65XjPb
CB/L4lQ5ORp2E9OASqDpdDdzyGD4v/p44UTWM0epOLWANgzgs6JTBW8Jci87ka+e0iFcmDp2AfOG
AUdvofkhhZo2unPYpJJVEIFToApVp7Zc6FHrU2UA46iBEE68cE3kBykECNRlUrxjpAJMqsLm7luw
/AgjOt8k0kCa56LvytWA5t8upA/ewcWhrcGhoPdot9auVjFRktU+a3o8tm30PMYF9I10Eonj+Qw9
XmDCCv55DF5bLy2DI7qL3o1HdRqjP62XoVqLNIvbDPohPSb9U2ol+6FT17FGXM3/10tdHtHaAt5w
DvJxE9iQFDP4whk1djCJ804qNz7W1V2yxbkKXQpyNI5zv34utdSLvDQrPle8qQPS9PxsGfT5atq3
R9rwRfOJF8PJDm74xse8tuuhSkNJiq0W57CLLbJVISvIEqaXnrYvBPQ0xfIi5dEO3L1WcH/5+s8X
9vorCir5U7Dpb9UG4NSoW+AYbqqowgBWnaHKvGre8JIn1btkDYHqtPzzS35MHZf7rEkfS60TtbJ9
Kf4Z6wKqPwkKm6hPgrlJyGGLxhGzpUvQqFrNRmk91bCZyILrkifHOZcxFMdqYI9QdVOrL8djLk8K
C1WN2RWfaSrZkYbj2h2QNgglhzpB8oidin2M6I1Cl4cpbtxahW3Nx2pc+14h57bDeOtwpZE1QG17
38LRXTBW9mEIX4rmbT3XvKcqwRgnYcKlrrHJU/1T75YPmZINM49KLILmRSADaMKuEi908hOozXa4
jif3eVkDTUIASEhYPuf0mc3h+H+JHKgTAjjen6/q1aeWZ9agFURrGg3qr09t13tkpQVuuunK4j0Z
nl1oI7E3bsHXHXVzKZtFhN9xvFXIvPYAwQOikElB1/ztZFC3yhAUupVuIFS/RyO3zx3r1yGRr+mk
wSDv/AT35/znD3tt9afzhOJdnf742F3/NPOobhUjSIZ8GLOE5OBq5i46rWnpr3KxixztPsnL87Q/
+fPrXpvxfnrdy/NzNJpJmws1xdjcr52EZyxy6mOnay9V3h7//Fquxg27HCaUQBGJcSxlVrgolcvO
IdCDUKaNkUWPfd92C0LfVz7VWL1KJDEuxQ9BmBvdp3E9qAFedgdmBnVDjRvtebU9E/XG8N+SHPqR
ZfX3kW+cYFX2qQfg1EgQ+Snam2/hxapNYHme+BKhkVzqOrK8nti9GsZgEAHOEeMn2YA0GeMn5kbY
vZCnVkG2ZU+LLRq3SY1bm+S2lw9zieVEKrFP2O7cY5zjRioVzhsa+OsZJy8Kxjl7fSU7E7NRYwmh
7uxpa78VZNzJmjQ9giGRUi0z0X1pR7MjBI5jjybFGrnX0bN8SM4d8EsyTViCJYyJeO7rMIRjoz+Z
SbCb9s1lZbw47Ij7mmeDSIWlH/Qvpj8SgyXPUd4ciXsolnas7PtYLDvws6ES/FDGaliKQO7ImJVH
UQWkRWF+JaH3xhJzbdC4UwA1jQdG66WoM0mKGt1lQV294HSVGy8tOAqpmi+iEHsavi+SiLIbM71+
7eF10WTghrBpFV8+T5wvfXILmSCsxD7qAO+R3Xr6QqvnJSTccEqH0qYWXB26G8uLiDRMvWMfRtHG
j9KnqqGtWei0fVNSO/ToR+YVn9HbE27VjhNaIt7D4oWX0ABUB5u1TFoswJqABvHncXHFKWDisUDn
oTPdUKu8GBe+MiRoKhOYR166Qj+Fw12l4t1X2tFM+VTkbxWzEFOfMsBfj5WAsD3XRZg95FTIfYyI
iivXbcMsLLMnUvXQb2F1WpNagBMXfjuRHslza6w8ywAeX0C8lAoBFIk6RUOr5L6GbbD584e6oi0y
2e0LbdpMOZR/pifmpxnNtQYnlbqRbHo9WpYU1UGpOWeZE2VR6f1Kc71ikaegw1NdOwfwFTjDZ9h7
fbJBZBavw5hjANRKJ3BuzEPXhBiItmkdTbsE+7fCrN+LsfBaJtvCCQ5NmLwqSXkKcozRwsSILMk4
qeB416I/A3+8D3p5J2h9zVqPk6es7edulQbZu4y5UVDqkbml7wNpBXbHr2gyZ09oDWofU/lx45qq
V2ZQtBFIBRC40di57GqqkedblI1S9NkVQUoxfr9mYNrw1B3Jz2hEuLr9mIfbLti5HeiBPIrHO1eF
3dAFb+pQ6vc00OhuJxCDDG/K52xKVG/a8OqPDJch+UY+ZLbsMnkPHRXuCcmKbkGNI7MYLSJslUUE
V5XcTgbbAHVcOOEjkxWAyiy3N0nsmqTtZpylHGOX6yTkGAF14anzBTcl2AFQA9KXUKBo24lr6r3j
U3x8qUsjQGvoKku1LFCeKsajI8KXDBnSzGhMbdYV7JUcxTnE7ne7Ywq2oubNF+rCE+xmsnaDkG1R
Wl8hlr77nr/rfdhPfiQWvpGfpvWktT8Rg/l12hTKxHipq+qsNc2bTq+PvvlLG+oa3X9+saHKc8Ce
v+varVtIGuTBHmp9u/DD7sedpxpHl9XAN6N4TbUQS3pVEpni2ifikDk+QgRkim1hfhVyMyYTd3RQ
v2b58P3Gs3DtUUCQZqiIVjjUXnbVBpoJSS2NdNNHeQIW0piB931M/bpfc57j+oTuqTUVQjyn+Quf
TZxqN5QlVzYtGAQddOZiWtEvC7zEXZdlOm3Q3Jzb1yXFs2WDGG7dkmuDnHTjDuVyxEc6C2Et3xrF
V2Z/SiX0dCjjskO8rL5n9NibLg2zTdwQIllk0cbMYZjZgO4XRom9KseMdHDEk2AMrFIvAB5ab7wi
J/c5kM5az6Kj15T61himCMDWBUJILpcqtm3Te3fQMhcEJp1Dh+BQ9hZrdjXsCavqX6vYf37v/5f/
nj/8a/9T//O/+Pp7XhC86gfy4st/nvOU//3X9DP/829+/Yl/3pHcltf5D/nHf7V+z4+v6Xt9+Y9+
+c28+r/f3eJVvv7yxTJDVzOcmvdqeHyvm0R+vAs+x/Qv/2+/+R/vH7/lPBTvf//1+sYtgEaM7fm7
/Ovf39q+/f0X9pnJwPifP7/Cv789fYS//+ITB6H/ml35offXWv79l+Lo/2AK5Pln0zHphybxZvf+
8S1X/QcyAQ1zGhpeBI4Wz26WVzL4+y/T+QcdEZ4Yiw0Lwq9p5arz5uNb2j8sd5JKOVMNgHlW/PXf
b++XG/l/bux/ZE36kIeZrP/+S5te5OcNr07vhaeTgzdPqEkPZHqEf1oDy17pZZnU2l7xtCdZlfkd
iZdil8NLzjv3W6/11U5tQLjZiVRpMYfjfVUOwZ4EpePHVw3pVrs0cU+ASU1OrulnmoLd/uMr0Sfa
TNGCdKUV/ncS5d8zvT7lioJUO4MbOGrw1OLMC3d6R/VwCNK9H1sEUJeE6iopg2YQqbYxyqycNuNf
UINae9tqH+uq9u9ZX4xPXgTJT+nVeofEpmeXmt5zrR9qqfSPuKfDlWV5eT1z1QrJWJN6exn1GxHo
9b2pS+voqetU9/2TJhoSxQfMy6GoIfyMXfBqyXKTcgSgmdgSzNNr2VMZo/UaPEdfhn1mbmXgeTPX
NswTnQsyfz3rofV05SmNxKuBeO7Ut2YFRlPhTZffrdzvnuwU/vQYARuOyB/IS3346qsqZnQguxTm
RAuADYKbqfd7qVPrSJLaojuoImoH3eSXjntwmh6qQkAR1GsJHeT24eZBqXwEwjoxUCaDqxYFB7IO
7gtTzKtMDltNKu2RNEMWCz97R4UCALur3SfyReaNrufrto3tWR1H6n1O1AprRpDOwzaGihPW7cGi
PGCpgbfWTYiZhaVBLoLxH9tTc0wSa12HzqGrgQoFhpg3onVWZMZ4xwiDv+KTTU+q6agBN3MjkjV1
xajnfLqt6vjWgzVyWwLhE5Ctxnep3T6Onmo/ik6uB0uXR7P0e2ipJGEonUB7QY4BmXbRXUBMckLK
3lJKt9x7A4CppHz2qUvstXYc54FaPHali7vD5kQxtLHDwQP+nN7b+rZ1JnMt8BknAlFrDqqG0QGo
UdcS9EfsIpYs477RiptubeNywJmT1XI6gMACoNh1MeCcGkyyV43VvrPIbGu93FqkqK0MSe2JvtEd
2Y3gp4zwiUhfbZuRfgGAF5eqCX9Mw2t+ozCENHZ6xZ/OvDqrosoe2MTG7lgYYy9Kb0qYGIUCcHfv
+kG3TeI0WglRgHwquscmTs2t2iJP4uwSQ+O1vhL+ptAagdoORrN0jcmaUFpzryTWOSHahkjbcR6m
nv+1M7sDMPJZaqbdF5v7NquNyD+73wvkjAsa48O+bSLKPgJ7s6nF1hrDuLeMasEhs1XmLXoIBNHB
nZVYizJ3h5Vs+EHfKtjquPTkfL3utnjUoJ/YYGWlaMZ7e4ju2oaN8zDY27IlkC0r7rXEtPZBa4RL
VSMVOqKPeTTVrTS89JvSjmKhYhBZW0pwV5ljdPabSXwd2HvQEA76+FYu41jDvK+RP6VoPqA0FVV8
AY2rKQJ5h2rwiXyaryQYDo9OZSxFpT7HemQecqPeWeRtPIyVtw48EJQiAvXvuu1CRoV+JssgJ7HP
jHp1q/ndY0/e2Cbg8Dvzo8QEQwLYnS3fpu1+pJ4h12XUfNIqi8EdTmdIA8M//pzjkBEn0Ni0F30/
OhBW6S6N9EuaSn8ZdplYmokrF5IoEIRL9SzPRngiTfNiWz2hSVOqTQS/iDiGZKtQHZ99FLwpsS0I
7IUWOKZ7s8Y24Ph5takg3p8yu1nWmFt4S/mG+n+1dOJhGUUTSK7s+gP+FH3p2QAYiqZsNpGtzXSt
fbPdjrTvKMeBEIxzTfPNJS0H+I+KfSA/IN8j7tg4dg2RKiZSsRXE7QgekEZWaK2AESoWUTWgj601
MZwQl+SozIUSd3i3+KXRNEYqoWyoiPHjFFTbAI5iO0QryT4Tx9rg5vvSdFNqFLo3HxAhJm7hLiUN
R+jEprnXx+HMZ7ofbe/JZMO1jExo4rVmHZOxRLba9NoxMcMJTTZR4RzyvAP4a5Frhivdq8K1pj+3
5QDYldGBbdSzVza+aauShJLmrtwHqrrJCYM7CM8+BVYEY6AzwKYl9I5Lz3VAV4b3lQYESTqfSsEz
8K/QK8N7hWQQrn26hlWhBWutCym/eE9Ko5BOH9jlHQch+iew5UU2DyyZA2wmKYswGXhtgLPnTeO0
a4hiUMrqcy21/tGBNWRDDp9TxhzuBjLPMvjoW8VE/tQXggQnzbwnhavQRmNbG/p3hVIUpzc+Zxx6
Z1Qnz7mgp6sY2Ro1ericwqUOkNcKrSftuOwfEATXczIpj0VUKQsPA//Sy8JnDnDGvLUKhkNAi4qM
+35pk5uBY7CluFEVK5Kn3WWA8oEws5BEOp29gFNkWFfAMtABATrLKlX2lXgiH7LalEqtkDN1Yk9S
LzP0Vgv0cZDZaNcsEd988tvhm0nnnVwn/yGqXMBspRquQ3aZfUjLuTSTr64CevNj5inH6mugUpdr
A0XHHVg9k1b7qW6EMtOInVn3Gdr7broOeSX2aqQQ25hTW09GhDXe2W4+Vy4ya6E9SFWBuab19sxv
fFJ4DLTMriWXAHDoMarhIQ+wUgSJItZdYX4vwsQ8Gt9T2DfsGeD+lt3KFNqPjo41E6M3xaK+hXVo
Ld1pMGae9xBYeKEzcsKNtoMeR+vkY44ryMiZVSabjNo2DkXfyv0gw03Sw4ZKNVGSIVB9pZQZbZSU
CLCaKDcSAHBaQdJzoKyNJTGxUauvCSfCnDsIuMTTyNXNYYr3GJdFR3oT7rOVSB+FRzRIo1L+HHtx
lF0GLWMakakRznE9k6huV7uiZkNV1cBa2opi4Ej2XFtBqDTH6kD89zCju1wuWTgs0jfle0pm4zFt
mpVmN8rG04ujV2nOg6v67oMDsWBe+F09AzfPId1oDkOzKHlvhB2kxs7inB0OHN/xUcePqPj2ZjHU
+8RnC5uHwVa6xTC3p05PqbT6nG3zmRAEAHYFrB2yLw8laOcy1AmDUADa+Zl+5w2ROatH0i5Jogpg
+UXb1BlV+t2dWA2N/aPrGH9o9ccFmnkVdo/xbjEbb2KibpdQnaBMuHidoRSMC3YlIBM9ke0S35mi
E/w31BrZiWoYlZI8/0IMY7SrjOaU27HcZ0wmxyoR+j5sRqgFBWJgTg/bBMH8VqrE+9XSxYcii5XS
Wcc8O8ZqCJ4Ncp6RJruaOPglPth8L9HgrPBqvipjM6DLMBAYj7b/YPvuHWU2NmREwB9a6OlDPJMs
RvcAhgZyBXRnMaglw6Qx4WLQ6J1n6ZAvc43MCzUo7ygDUFXxu9dGknJXSgZhKyeLmG8Oe/AoB4s5
beXAH6AeFXdztSW/uPbIMkydgAXCBMhSGjafTWEwmgrxonZFOrUSlZycPQKx0HmcIMuAy5y+6oj5
AVdehGuWGhh3LLFPiR5sxDjCrBNtuKanN2tTH1BJ5cULtWUu11AvRY3unXyAgCoJ6Y7jvaS44udD
W6YriR4Wz2w3GyPdXY7CeU3sIlnSomqW1cCxpK1B/GW++WmovhaeK5f5NMGG01TbkA6xtEZBEZ6h
tNWa4bORjsFBd0hCMEnX7mqd0J+oBpZcNizxFe7/IHiU0nmnyJnvY13RznWr7RqXXVPClpZ9S/Wm
YYWhJ6MdC0M783aiTRaHqI1V+dBaYmvEAXewt9K1j1i0LjQYRKakjtWDBezKely0020POz08jl3/
HHdNsWAqUsNu6afCJVRF2RJtdW8a8Q+y7woA3wiKeFZNRa1OhB8e2zpmMRi17z6dZhE7KE1I0VIY
ZAzCBW8U8eJ0cYcoWiV2pjyydJnWoB2zSn1QmXY35ljTUO/BFVdBYm+Fm36xQcPsJxnyGJTZY0Fn
CcNzg18zbUr2nZSShds/hqpOllPEZGEkdAtihcKcQ9g9GiXjU23rSxepb+jm8iHtKXq0FJRWQV5m
BEvzR5Opb3lExjCOFg5g2DX3gVz4MejVqHEFqz9BZPrYbnE8V2RPTlS1gE8Cbb4XaxgNsKYtATb1
4wBZhfb4mKErCIk8AK5lbotwAp4To7cI2Q0u1MyrZ0NlmEsvSPtNMALoixzd31CSvU+qIFsVHQhb
u6C2qRdU6NPBovyWJu+eZ7lzheog/zRuqQkG5ja0UcH3upy5YVN8+XgqU98fHgj2PMSquCelsXgI
SiK6656saV303wJOSPOIHJhVXqn6qnPZeRfmUKwKu3zROd3Rk4nqGbvrYueEuTZvM8t85Z3x9mTR
LejPikVjxek6agewjGRkr0aj29nT1C/RImJrhxCb6fEWVYDFMbRY4DzyWLcMMsczY1zYWSHXVLGm
J33cuEr6zVPdGvTYrKGLeqyc7aDG5ZKgOXtbt9YjYbXR0lGSva+430lIV3ekWb2bYf6NI65J/AbE
XE3n3NA6gPgKFAh9FSWLLiYv0g2M+GtHxnoyCIdmlGqzyDGU+XsLQdQULec12iwzIOmWoqEbRRmt
bbVD2+jfNKzhim+6c2PQ9WVTjCootQ5gJZljKLq8ctEGpjNTVPZWwglC1OMWQO5WT5ZlAO7OhAFu
di5wcvzpB/HVYWYjrkh7NChEAFnD8OFl/krNnW1C6/xZ5CGgz2zqs1e2cd+Tdju1rU+kkzgkuzfj
/6bsvHYjN6J1/UQEWMV82zlKrTBJN8SMNVMkizmTT38+tg/OsTUbHmwYaLRkW81mqFrrX3/YF6N8
COrFiADna8OuV5PIKiKIKD/YK6zTX54YzYe0V3gnBEjrc1T1lsTfMjYprpnQfcMirn7RrXxB3bvv
uiq9qGnwSPUDWqHBlzBhFD5OCbkunkoEvur2L65KfMIwkPitBR9V9dGeBcHyHeYHsmmKoxNlT12V
fA7jwl3LHjZS4i5PQeDOgAwsAEFW/Qh1Y12cDu53Y3tnoZPpAXfwPPev6ZDCeoyY4pu10Vwgf1yL
LtQwVrzv2JF5T05Iylk3tzSJ0jGv0DP6HVlSxCTbt7bQjAibOto6FY+3lcX2Z6rcF2xNe0/WxzFv
H6gBNAAqjKC4eZxwk9hFjp5uxL2thIdcvIyBmaI8EWvuTfr/9OpkdXkenEBvMhz2nMp2rjioAZIv
1RzRzbhBJ+qahp65c1w6B6MGPGip3YkZIz7dmxoSXPGvH5h4g1zzMsfbetFFhpEwt3Ui523Xkjzt
FSaWZDS1iRzeteRJGno+QlJbjU5kPA9YMJyB5/sFiC6ucbkAX3OQUisA3mDmQeRtLY5GMfXnukCF
E/oaH9DRjc4xgoHz/V0lkHb0MWbIdutuyoLQlMgnhYcKzT9YQjzGsZk8g0/mj06X0aGxEKxVgvOJ
5Hcbb+y+W2Gibzwr+jaaUb2xOppHZo47T8nysdJDeAlly8CvFyO1KJO9M6W+PueYiuGTiwGvMOeQ
/GgCygfZNgQ8+Mlfs5vYOHXn2TMAqDiIqRNb2WL+XAzYkmTYI+ThN9ht2eJ4wJOVu8HG7hL/1Dm0
Eb1XjQhgpPE6aEwoyLVZZm0Y5WcVNDGAKSLLwy1xo9OjyOZ6q6B1rfu5ys4a7EFZo342Crxi07/z
NpFI5oE4+5HMHocF9DJG66GHscokzFVYZav4VY25c8pbjsWIzeiVVXq+TIV6xz8k9l7MyvNeIlRJ
lPK5e4wmp17XXiv3bOMJYxW9jqXVn80ipVOpWRsnAukwyHgrZlw9oBD0YGZ9sTfiTN46P3zp6dh3
yMeSQxp1xnoaC+OotX+8f+mElMsCw7X1BNfQ8mtxvd8rrRAQb7KngVr4VpZLFsQCQkIE0WeiwMKN
Hcr3kETsFXVyeqjC/nEm28nMhxvdF4QY3ZxEMkIfH/yJeplsEcBAyuDGvEbVp9mr50sNGnCtDfcZ
0e+wrpgoMrEwd6IK7EuFBTtsk6i4xAPLEmyjFnBPsvHWWbKvKb02DjSec0Fo9XoKjmTTqyvR0itQ
Qn3xZDKuta/D9diN5Ub5LS7Ziq8kYgy8goJk1MZvXnMKikM9ItRp6vnB9aDzRGk4XLO5C9e2rOIH
gu+bdZpbw9UySRUwG7/a5POQ2auY6IYZU8+sA4zUto05Iws6u6057qNZ/MyzoDw3A2ZgUUyblPbC
2IcdGWpJgP0BwUbArhNarbTFBW95sQvZ7ufFkaSX3rkfTFLFs7E73AsQ36hPsyLZoWlGQbhoy4fP
gmxMR62b3MRxzC1YLyRITIKp6Tz8xEjpefSq80CO6ZoV9buyGpIewMa3kh1qF7R+t9bq0AB6rOze
8o+GA/ZjJhiy9TMpE7blVIcweega3XwO0uoT3LVrh9jpU55dJTmcKwceykOWC3F1jHhHrKV3YMvA
H3xiBa1049/mFsuHqfefOi/Apdub9YUk5hVDUgsGR/lYR05xHqvmq1Vi/e4Hw9Ul6n4djso+EhZ6
sp3iNcz07t5IFk1G39hlX1GJzAR70NwaqCl8u81hj/L1mwkktXCL73Ez/ywiYqOCBmtfdPKuS/iG
FV9DZcKy9Cl3Msjm6yRx5/1cGO56IqP0MBenWDXBlosMsXvsj6VhorczeszQo/jqqPxrFJN4kHrB
d2dp8TKMjJdSesxxFQ/jjIlCQg5RuAnZ5U/5uUF1RswLvbpdSfCmkJs2I7CElhcwj1HNjoWmIblp
iRW2W3W2YxylcWsg/8KvJPrzlA4wNbYdlfKnhFFqIlx4dIVlvipn8Qgv8waEhqDD+/WndJs2oTGT
YG2XX4y+zfe+nGmF0j7ZCbembrY+TxlF2JSlDz0o6CXwCMdWSl7mlPHCNMVL3nZjXUn13ImO3CAj
yG2aCoDMWjtgJqIpL4ZNLAZ75WM0bQct9YrziDcLnrQ3Mt83+GOWe8xQCR13p1+DdKtrw8rUdEh+
BEjnEjanCGwYnFM25ls81ZIDWBIeXAMLYd3BzM0tH4MbnMtQC/tgBL1LkhpAZRlbr+5AOzMixsIP
CmKe6ggFVD6ZhjLa0ybg0VFnIHU6qQ/xxMFhwdyZQX9qwpyzoEAxqXTi0xaiHVYtvfXV1+b8UNvu
c55p7OTwEXLwD+XSBhCa/s7RbNXBbsJ3nfQb+mH2LDOrcYbBRztwKtw7c2CuFWC7sdaJx77rAi/5
IMO/vFxUFyNVxkvHcMclTu1vMKULq6+MPZ7LUffbucftIJuJHcjIdptIizxln90INFxxllZWTWll
u8W7VcenaZLE3Vl0F7lheCenarMNzkiHAIXigoKah0jhS58VsIergPiwzKf8j+19OiL39VxgG9cG
3wF/77ZZFTWbrkTeYLhvemgsQtpZdwbp5U89hGRVOicqLxvuGMHZZp8NGFsBBSXChhRRIWopvkdt
P7wFrfNasHLMOYOoJLxaU58/maS1dT5mTZauAtpMUX7z5UBCQ5CTQZiKGNKDopiSr22JOaGy2/g8
dk0F0DMT65pFX/GmMmJQ0Dtyb3Ffe3hHP1ht/Ny4NNrBzDCypc0NCkleWRwGn/vAf6j1TO+wOBL0
9WCcu6KBIra0pp3FGu4lVFt+MhP1srgHDsy/lPqSxEhMPBOPfd8eQbzhba0Q08eH3rbCU9BT+LF8
gXEhTsqV8FcWMgHaGAXzzuqil2ayUfSgDd06+B6cveXFib1raio885eiJZJYTReNsQsWyx7JrdMK
f+5Bjdpsp0STcNx+RXZNTMqJDIgHDlx9dPjRCGR2wd4uu+Su8dktUAq1NQnhIhjMh4IEyy5iqW5b
8aQFdmeN9cs3WuuQe/2bpWofNIMMNyIyF4tpHC/TRnlnYNJbONj5adRldWkk/kpTqWDNuG+moap9
UZB45FZj+NQMMUlU84+iaoMXzcrFvIS0SXsx9dKz3axBbdJXl8QEo0369ZzkC3wUIIVkbroqEUdS
vfTWl2hu/9ILO5+qSJxkAr/arolnHjXJ48GYr3AK8FdIzxv2cUTBdj1Vm2SEKjCb2amSfnZsDWTI
7dgx/w0ZseqSUFpKoEPvNZiGk6e7neFwXZOuBp+R8Ym/bC22bfNr41P0Y9i6TQKvPwyO59/aJHur
ywFnCFMSfPveYE208ZRn3uakugRDnO4qGWdkbFgF2UugYNbcfnKdPNxZdQnYIQbrLGTxyfS5nQMM
QVjhQiIrxvkradTN1nK+orV32VKHknEtgikMbCStOAUKPtv7jGHgyWzKdQKuifx040KUeZ6Z0l7m
wL4pcs2ZyJrjl6EKf4V6ph0Edbv4/bgzWUq/5qV8VgnYjc7LaIv9J1kqbWAsoX/Nrbd7ShTnwtMh
rklsdJswbDWcTqraOca/Pe0wSM8JWB7JHMae3MTFTvvlDv+mCe/A6KvRTmrv9WRMiTQlwLexliAU
rwaMY5UMWipMl8Tx3RhW5beyS/1zEM7D5v5v2TOZi5prYMz84hoFZukMH9flTD9h4x1P5Opjl9Gk
JV2xr5zpFnZRf1RGJK99SsiHOw03nsN4z6O+ZiyGQt0njTqMvlfG1K6lCMmi9wFN6Ilq+NlBecVF
GZw6oJbv8giNRNgkX5zifYpUwqwNI74ktMmciqvorMiDZu/PxjOJqQRlVv4T7dsSFkhUHyz0rZvN
hCa47S4doEmuusTgafTwjx/r7DJNQjOyIdkynhMKkqpuHhGXWxdT/JIBrhLLWFsnVPiB7l7DNq5f
/OEL4uKb28WMNllGNlPs/9WnSGXqePZXMMLaF/RWwRkw54YV/PvQ5e2zsrYA+MHGsQlJaGfSuXqR
/BpZqDZ1ZX3PpfnqKsi1jhno3Wa0VYZODHbjpCa1bkfr0W5gEaaRuY/JeE+c7sWW/TGh+dj2XQiN
m9vcdY33UDX2JiK+mJEwrUTl0JMbzbWlt+VcklNlHPC38E5jw+MTmeJMf0OsBo62bgFtzs+zZu8N
6PP6J08nLRSAhCPps3dhCkJDKHcYpbhiHnYiR2cmMvOtNSjNGb77xM9Das4IpV3VBozPvIQpSEOC
N9SbUcaSR4bSBVewpHSClTtUFzNDr0YmbXC9v1PKuOhmCI6tO3bmxkqRNcLv+Doo/9OgQAkcK2Qk
VkWK0T4v93f3F2NuzFMvjUOOwvtB5Xjoj230XlmWhsOcVtFDGQ5wd3sCN+6/65bfDQ1BpK3NPsG0
NcHL2RXbofBKwnGowB/uL6a01K6Dj/P378J5QuHaMiHx7DF5MJWfPFD6z0elspvG7+fh///+/k6Y
hUtNQKCl7+3M2ABO6Uo/OTlucbHRNl+HovrJRs4SW3nTUkPqdWvkUBFxWdjx9z3c1LD1sgCECYW0
MKfstHkKAvtNTovVjSC5zjRhphkagyN0Qxs5V/VWBBS/ZkwUgeGjRDJlOLxooMlLH5cbtHDProuK
dLLjhNACEk9b8D6w+BvmMtHaYBFs/PQhzkHIrNB9G+i8VjiefoKd/isf4s/WQEpBp0/gyQQfBhPN
cwWU007WvrZQWBm1fRYjoxV0BSu/aE9ekTGeHt7z/Jvr9t8Fw79O1QL9w16Kep2k3pdUOIzVogax
sHvBvUhu6e2o2lycHKJcPTfMUbXjdViKV8l6BjlbCbo4Ira6woWnYQRIypxoXWjzez6iV42wIfjh
MS+ik7JPxTAiiq1Mpja9Ipol0Q+Ypfhru3fNFTG1xkomuAgFkETJFz3YdjE+2rUwAaW/zSJFp43E
dxYZlArfe0rdlBFvWT84+IXStnYoO2sTbM0OM8bRAalMIVE13YJER073FAKJ46dEWlCUdg/GYUzH
6IvllB68FeqDhKLRaG1wvJas6Ig/CIfhW4500JzyhmW32rJprIGOHRy++ZtmunSFzUFDsF7lxY+0
J54scayCXIy83RgkOyTeluNwNpbQGNlPtzH4gUEoeSNFtBTSkPDRU4n1EGhgmx1TK+rhzEs3siOk
kHkeTY71PhPcTp03r2TvvASlt4nn+H0UsGSX5wL94DqJoxiHKe+vOa7I7CSNeR/5w3Na6ociC5+Y
HeMf0EpzZeqx2rl1eJaWt6Tc0pzZPjl0CwOgqpxXnzERXr5APJEY1l7k/Az0u+7IAxwbtQB6Vr4C
O443TuEeMmURRhjme7dEzj4hUdyaXXviv34Z+qpZG111lsmEWjcntHlI7ZdIxnIl3MbclglJdVjn
A6fVX/B42I8OTsbsHT8dzzxQtu/IKCGatdVHVnjA+Ggn85wrkEMfzubqWdYOUmTSPfyQQZJleE+B
NzBRUF4J/tuiKFSEpeTRuxitW1eDPtpkZFp51G5NwpjbKv6JtwYXMib2x2/8nTcmG2SCatOiIWaT
rPfSyR8bAB7LHV2m9KR4tNp8Yyj5jfMal2RxEyUZudxUCM0p51sG9J2xZWrNHlMAo5QN2VxqoKo3
uD4hlIhth5RklLo5wuIkIa7MmbI5DGFKQHvdSyzohkNhFMifp+RGTgU9qXbEuqyCYAOCxoYjC5ys
raZ+WawtVw0pt4ndblEvMzfExStvSPqeM4hJKdvhQLgsXTnxviNbhfKqi6pjTcQXqaMSsAkCfFa5
hHtzO8fQm7aJX66FoZ8KP7Hx0Urn9WwEWy9mrDN1hs1CmDMry8G3kBk/MA7FyF0QTT24+PUPgfmj
TUmKFBWlvSY3GMF5vjbK94n4jHVWAtrP7l2H/qkI0MdkYCm1IISZgftLJ6p8Ve+ywv4rU5gB4ugB
s+m7ZkVbeU6F1RiEmrSp3d0Qmm/VBOQDgrGqRutzN+A74b1mnWh3M+Zn0h8PHkYERcaoNnQB4uwp
W+cC24yl3rQHpz3iJ7WSM0W86Q9635McD+UFdWTkc3qal2mICYbOYVIWmTo5MRfVNV00PvpIY/cl
SfQPEQ3FymExzlHBBPEQYSsUvE7jubLCb5KVaNMyjtr5o/1sAtdHPuCyTbCHHeuvxYweWpXyr7JQ
nzueugQa9Ar3YAr1Yn7Lguyn1zflvizOYe8fVVl/y9xObWYLrwCwPiz2gE4jCRhBTGeXtQ7Rsv1N
NFlEGx/GV5wxf2Qhkbipzdy8TIoLeOk77IA3VfTD0W39X/0cYLzPhlulxm6offMPApqPGg2JlbVn
8Q96YYwwkNJ84KcWmeUnaRmeFke5ePK/lC4yQjijyH8HRTC9RQpnV0sS+Lpwq1PkDdq4ahr9TeeB
zNvabSBLEnepqI7+Qfb9v2zaf7FnP+i17we3EMsxMxMSlyT574OzwznyImYJp6TxrWO9wF9uEJPE
iGMyED14fhpcA6uLF0QrXfd+5O3meJ25DGYNQV02zKiEG1jvbQcTVU7PfzjADwz8+wHiaoXXGkxD
iZfPvw+wjwq3awIVnmzaPOjmNdVEHu30HBv7igNHQj3gbhUycTQXIUBKci+BC3/gwf/GMeYaeqYp
uI7CQhPy4RoKu2sMBfXwBJuGIcWM6Xbsoqxx3gqXojNdLmaJ53ZYYFL732dg+dP/5jb6ZIJwZVAh
IKT56OJaqcArYQe7J2sZSTeMC5M4XswKA2Lilm+sXNR8jYdF939/sFyu/YdPFvhaCe5cPO+cj7JF
4RdJkaeZwwgqrh6hfZ3awcCrvBGHFqukachYtprxNZ/9X4U31xvfvk33ai/rfBDD+Fc2pnozBT34
Wz5azOCJBEtIFnCc4nvmUsTDdfgTPdX6YLbAHcOZWhSexAlxy3ykp04ZkA96PftkdTX4ijGfhgWm
KRg6bLRl9zcLHTbUjAMEPXvGwDGUc3qBgIv/CbEMO1iJySCLi9LM3A0yw+uumQ5a1k9lW+KXaZbb
roa/51kEv1kFJPL5PRv8bj80CQMHRhOrDMLFpZQRXDmkw0DRCeyJRO4ZTV8pvMXrf1+p3+9OH2kU
d4mJkJYh4wdpW5HblcmZdk8duPGq4QFemVa1rfrua2NRCcY1ALDwki+1q83df3/279RbPhtxTEBP
4kgowf9+PtNQDrDfG/ckTHebz2Ozg6TZbUtiar0FNv3vT/t9uSKIAF8fzIwDHI0/rqVua8kKtqR7
iqXxcyjKT3C8MSME3dci+zWW4c///ryPKrblZlpMa5HWQS1GsvDh1Ooqq0A+UAfrMPS2sUEIY1jv
RWMjIO4WsGMZEcQFsD+O52WJ+j+U5BeExRIntoxHq9qzj5Yqn++k0awk2z236KoGNI/4Rew0C9bc
KudRNRXW4CC5f/gGvy+gPopRz+OEYcLEt/j3BcrjPpyG1LVPUUIUOphFvk+a+iY6HwGXF4wHIYyv
6LFY9zlcCFVLgPsIxrbQEXHQJL6QxKkQZVhq4yoyF+4Vm5nPkhiQ1zn/FDrV/L8zaVnOeYASXeAe
jZvcb+tOIIfYnEtHnoAaAPgdph3EDhAzz/BEhIXY5IvQAShcZeYflNp3bd+HNY87GaUXADQq0Y/7
oQd4y2dn8oTfRrau8nlaCR/mTl/rs7CY5od1P11FS1qknbTMuhZObT0SuAXH70/2FR/F+fczgaeB
j7+U8z+YWfdmnFtR4GL64VasVwt7aF44Pzfuv2g/l5/oynngqA8Nzyj+8GTfbej+fS4CVDqojW2U
dUvA1r/vnGXW5Zt5ZJ5K0/wGJkj8c2ThcurvMyt9nmNG0JZDdFwWLiMcMyHVmCg5A+bumxfLQ5ga
4kctvANO/85jb51A7texqMtNjYwSI8yk38UMLh9HW9zmiBKjDO2TCjDq0z22ro6DHYzszX2L/nPV
RouPE5zaBxWrrQXOskIw4uyyqmb3m9xgGxdpsCE277nHmLTD/u/MUGJZGpwJW/iQFexgl7BmxaSi
tRtJqF8NZXpQC/Yykb8lpnqWOJbhpsSgcBAYzLRrkmjEJsaM6KIS6e6HkUgZVRoXYfUTIb/WwUhg
JRmZfq4NCjeK2kvTDzNzMcS2dkNHlXQmvsd+719yL31plb51GGPRneXiD4vj/7Bh4/5By4pcT9JA
3Bezfyih8pjucTJC56QG2z/P2tnDNPiRRI2PF4V59hU0DE0sXJcIGpmGuIc8yV/R4TlHc64ZLgPB
qgpesezSPWFV4ARwGRmWlPWxq5xPzpwbKxQK8g8H7vy+gS2GtqgsiVwi3ed+J/7jwFXaQ1uhBjzd
aaIOHJPZmH51Sjk/yCB8843plKaOd9XzTExFlDKTzrtbG9hk85Zsp1BoMuov1qzYvITY+4A+W7AH
63HNsNMiwaIAV0w+K6ZV254p394OlwChklkDDr6ZCL5ayQC9XhiZfbZSJvnY9amTGMvbvbJq6fsv
2Q2yAgtjMMptKmMwZGbLZzuznkaDWUha/4UwvjhvxjRmUsiSeahA8Gq8mHbGm2+Rwe1ksbWBh8X3
o7q3OMOPGSbWqxo12KFo4Xk5cvj23xvAR+9kFhHkow7qOBZUHmL54TE2qyaae58tLPUPAWDPQ+O1
1RY6G/qiAMdk1WYE8y6sUV3YRItXnliPEaQIXNrVvtZ/WN3FUrH/a1lxLc7+oq2GwYNh3ofjqeKG
wWU9zScu73D0GigVnrcdC7N+wAMJ2v+TbjEd8kp4j6NZ7qIZpnruMXiLo6JBSi6iP1S6v6/6HJKP
dBB/cuLOflvp/BkFrgI8PMkotqCZuiswegaGzBt0JIBnJPQ6zzWnK3j/dHTx0cjMXp4XH64/+BR8
NJKX/nIscI3F4g7Khr1U5f94FjLUOWUTmtPJUQJdIOqEY4M5WswYcDV0XLRQSqivzD03rWuIjddx
bMZQEsuS5mTWZDfm+iH/T2dvKrpdmsk4Oc/j/PaH++r33QnvcRLfqMY4d7hPLhf6H0eaWlE84o0z
nIxaBsT5IkfKlHmBHRvQp2n/AACLnw2c/8cwDA5GsK8KHu2AYFn8O5+tGRHK4DmfIlXXx7qPO5Jr
/eySTsM12o0QfZ/LasyI7pAPLYGML6wQ2ZmJJYKjodzKjmW40E25mWxdb+ci+Bbm7U9zhv5ZTFa4
M8w2g2dV5mQW5xDCnQQD/juxOqqwgOh9B2ah2+wtmPp2g1WgU5FYVk+Zt21lhWsFYqGzEwFtw0zb
2Z3v7bsmXVhkXn4ALLCgB7nBbi7yeNMl8/TIM41Idx5OYKMh9EbDx2/Qyc+jxVj4/lISFLjrp8Le
3xuQgoEe7FervcyoJVGH5O7jPEFB6LdZ58lPYqKcT7T6lMnyW9rQ4hJvsTXsVhxRcP6qTfggvTXj
bp3XVxU5uJp0XfB4X0QTQMOz6fcvU9V9M4sZbYSxHWBaXWJhPDeyRYgzwqXwbHVV5RcG/gmagyA4
ufV0uHfScVj/GsmYRBrUczbYCdb5rMSDSGP2uCw8NDYxAv99U/3W7OLwQKeP3jhwsFX+2OzGhGeV
sLmaU6wturV6fa+hy2FL7iNGiRUDhGH63z/9juCxtz2bIYX3m71tq0zZ9mNE+pXW7c4o7Gva9cE5
MfL0mPTk0s8+EcxtDEoDKytDzPM3X8HpXP8PYn/5ocEhXo1SSy5+A75wzN+eqRzph6hqx2Y0bbxW
np9feIjYgh0AW2i/e+Qb9tGNwqthd9Nm0WvMHnciAcLB50Qbu6geGJX5wzWO8x8UIgDHBNOVEB1H
I6N2WpLL5uiJTK1qU8DMXs/4hTsElhfjKP+00vvit6/DGm+5rsV3kXhkO4uU9B9LhJ0yqSQILTlF
YxUT8BCJ05w55ilrEnDt+89IFsXp/k7n6bopJ3w1vHA+JS1K6NX9rU8wZkZ2aJbuJsv4PI56Pt1f
Yqp4KO4jhWftbO6/wsYL8BDoYqWqdj5JHImqqm0PFkQ4hiCVtdEaAcUjuRt1NTNMSVzrFDsJ0d1R
Of6/tybMFEMBPKMct05J5OPw4za/smAyTnExj+zvTYe7bBM6RMzjHmiFPbSlFKsI29GHxCiZayeY
6qbQtUO/5GuPxOe1y9sJsRADiVO+vNzfEbJHQ2nmJq+okylWLRNbzBaxTJ28tCFhIYQyqgO9KFYv
rr2XvgnNZoxeqo5Ni1UMxlz1mrUZRGODXSCS894jlCtTzt6rkLMxS4AvbrjxStbR612Z+bf8Cr4g
kjvVrZ0RPVA3MZYpU7u6GfF30dYnQt+wkbXJ9MJ7YNxZyLRWZlOoQxbqdD3CJZEMN54T0YvXHI/y
Bi4LKVqaUQHuJ2sx2fUZp4p4n7JKr6fM9y9eZm3AnsNdiUfvvTybhvJmJypdlUr7u9Ruo0OLUOx+
lMzArzmz92MX10tqSO68YAkTbwLN3UD7wmQeitDGTY32YlhFd0kgP9FclFDupT2va8K1v7d5fwvD
CvsnZQZ7BXe4toPwBc3/Wlc8Q6ZRWexLTWlsCFdY2H72FYOf9LFKIMwWGgaWO7ju8S7XYdsyVmpg
dGWQBrJK2xx5+4RcHrXWgXtQrcY8grxqGfk+wshshVuIWgWOws6x+Qvt7KG1BvE62Npaaczx0YAC
yU+Fk11guSxsJ+fiaJhnCh3FvoXkuke5tdhc0T8FVbNE8bmvEMbkNoFdsy8y9JC6K5BbxgbzH/UZ
jOgRqRUwlLAPfooNr8zsg6LZh6M+y20b1qcpHtaMPnReia955ny28+yr3yiIpR2G3hOq+KPs6p3R
ew5uYAIpnyqOronEv4xQ9dW9/AJxlto5T+3tUNsxnofbgQ9Nunq8cZir1kUe/zdCaWpoh379XOCz
NCAke74LU6eFljtWwauE38UQBizTofS75GP3WIi5W+dGkm/9AXpVn8ZfYMJW+97nNrqri0MYtje7
Z8JkxC6+HtF3U83uPmhEuh8i+H2Tmcp1nkQFslbadVQG3K+zfJphxrwOcMTJRVjMcpYfU2JQEfII
VlvThTcCuuB1A6SWyBpvcU3Vb/VJs8tiPzk0lXkJHCM/WD26ZwKl4Owh+NvaWNqhwg6tZ/gCfPxc
v0wy9TamY24TQyP2wn5qlbDzrn0cooPiiOFs+YIzg1qXddUxPLHTtTUzYc3ThX+E9HbT8uSbSE4h
EKQHWxUBpCG1bL2TgmxrQoGsowtgSXS0E1ahxuSByK3O2NWWbjYtrJFNzwDr6soGMMejfhp8NnyP
CTV+MjD0UBach/2kf5YaqijcvvJixvHCTEFwkkKsvBCbTafSXoB60y0AZLCuvMTa+YXtrVNCBY5+
T3qmdlX1Sl27LvzcfqJiQrISNNe87cRDYBkJmohnhDvZCjEUa0zTzOmmbwMAFXscznz/CG9luY5N
f7yR7UvSgc9IN0dy1Q9etSNk0b8ZqhGPJQ9TRTu7VpAxTzE6+AXAHU59ZVwIa9ehYkjWmV+LcgST
y4dXLfEXGxDTb9pSPUIg9l+0/ouNgQlrY/mnNqProZOslES2CZnX3reILPqwhwh1C0aBO7LniJ1Z
TdZaR3l6GlN1zsbTpGMPaUn7HevNeh9nRBepUuNrBy3pjNvuc2OSf10F36NOHQN0MuReQYKbIL/v
YsbaKzcVxEfWffYp05+6xlqPqK3wkRxHnJbKE1NGLGMdtrg6cEI0ICW8Rs+mrCxZUp4NrXalAf9D
FHi6t6a3w4e83oc6ebJzoL625MEvytzeGCaatA6G+THOcvOopuwTWz4LFRxVzrYJ0Bc0HYIk+G1r
auIACdLYb1KGwXu1BOOpYrhPU5MSFpHtN+cSDW686oK9UZU8zaaDX5P1Syt3M1kR81jJlCZ0Rmcb
w5rKFfNuiLPFecool6tw4+b2W1hNRE92jty1PlnOcapJh4OMXCWluWlwemACPKD8MvaKvM8VarH5
gZEkQJs5BxuBmngXIVveoorJ9uFcoZUIhD7X5lV2+EfRtsBVw5/mcagtlPzQWuEmSWvrg9nvx7be
FDibXiDQddvCKaId1C1zz3k99G067YpKj0fHqtCcL3+aoXC8FotbC9Qdn4djfBlYhbYeS6jPGoTB
oSKTSnUj5Imb7VjOS8VSmXlNfpunIt8POH3jIeoiOCHAZ0eYqL+uQlNsOZPJFkdltJRTs0hGYlK5
Blh585h8N4PPrn6w48775uK30ThVil6rsFfJOPQvsNTWd+5voWPGLJHzPfNcWIVJGh0Do91WoWFf
s9yetnVf32gp32VcHfw+mI+CHG9KKRqj8R06B+rDrHnC0rlZmYVwDsR2PqRaPUgw7kfZTN8muww3
qUovsjGDg6wzcz1bUG0V8sR1pwbiK5xh28WzS1a4E2ImbMZgcXQdEXFb7rQEMzV9RNfsHjMiqTc4
5b7cxzJda+mja9Qux52/WRi5o/50L21ene2FbD0qeDupvhAeWh+lJpG6DRVC6761IeYN48HiUwTm
0mc3L/axisTF6d3z7KfvVZsEDyG0IAuAZ9/O9a0aLfymFRnJRfh/2DuvJbmRbMv+yvwA2qDF40QE
QqsUzCT5AsukgNbC4fj6WQCrK9mcbmu779fKDIXQYCTC4X7O3mtPpBJpwSaaToX0qiv6MiTFJiw1
Os9AXtTG81O+jhhIA6UgCAIyeSwhTF4s7BOa1FxwYMRjT4a1aQLxtjjL4T6tXGhdfjO159rt3BWJ
OdfEgze5NEO6ylBW/ZBu6lrTNiPSVni11IhKCtE+/Xw0rao4pEkFDDvXHiqqI0n/jcy4GjGC2QTe
IUZTsiIXjRhvFcO9WWC9tyus72K2MOIQxSfcGDTqonekxeO+6ow7ilay0pOmQgTQB0cWeejksUav
tdptzgH2zF2sW29xYBgXa2pno1Jy0NXsczAKc0s/VFtFOeYFB69PTJ7FqXHsJw8QaGomyjHI6xrN
HivQtBJPhdGqp94MNzRR5bqTZkGxuN1r2H51puaP1Paec6mrp2xCryKClPT4zKK9PQy+dAj3Qk6y
FRP2ZgAlzlnrO4wnYoiP1B81H1NGdqQsmLNgtu62Er8wjDdHQfHoNnExNpC3Hgw3YgDp0ms/Wd6N
0okdI6CM6QgisKTtV7fDV6p/1YP9sABOyD4d78s8FNH0NvOM6Mx832AYR9Kt1F3jK/zyN0ozqagL
QzSFPSfnZG5Ms+sPiDxa+Hfu8KB44qDia750vdKihLegDFl2uisi55aoZrNT8gzTzITwDmYBQpU2
fneGFCi+6HGsevljo6Vc0HLlSQ3NapcYrcdwnyA+sQRm8Dg4eGNdPRYToARNsecrZwhqjc8ah/R1
MNqnOh9fbE0Ej1SL0ENVqX4bMFlTHgIwI5MWMV8KX61NWbXgbcKaN0ynuFWnm94DHmjIHvgqjeyG
E6m3FednECX8a4kEZj2sbMiTP8cN3dF6ograpdqBvBrmNybnRjabqnCAtRWmo8FuxdnAH7q3a/cd
OoCOc+xUd3TJpkDmx7SsK9+0PAPjBnSnXyLgFjgB4lHaqZiLVnYtxRGOz6fa0v3Iq0ioJ+ic9B53
pBXQP7hG7rwJfmDehC2oz9riGCKOfKxsNDeMJoc4dLEfj32CQT2YrxkstcY8OibmZ7tWmA8WLZLk
qq20TYdk7dhWdXyIcnkP66ncmuYUfLYj1DajvRJlMtzDweQ3l7TG1Zm4KjdIv2Uc6ffAMG8euNKt
JozsLPFSe3HmPbsGHkfkfZe+Nk+VkM2D1VbtwzCgiByqyVzP64flvBVowteigeHS9ih/e8cYH0cB
lRRUrffC1cfzLYkeHqPPVlYACQb0sZvGIdPEE/IwKazzWGG/mJ4wT0quYrBU9WLHX+Z1bAqLHh2j
bZCo68pDHVo0efgwI2WqBnG8TEcTQJMxPuUd0AKRDlBeMXZTNnSfCAoPJgsAiuY9CfArv7gi/Kyb
dTvFXNbndkGvY3vibMO8WAa0EQvALa1Z+eRdNysKZ2iuivGQq0Q9uA04bnMYRnAAgw/duTxltQHg
IktBcGcCukFWmmcuNRI+hI4AqSp+UsrwfLoq+rptcjKs9FEeVA1XRDBaxjZBpHcxSmOLmCc95TSb
Dp3TnfUxqo8jTRbXau68HeLfRCJhTtNq13lINUa1U3aNlB2pVOpTQQ/gJClIL+WtqY2+FQM9XA/n
6yrvg+SMxZqhWbefacE/i0JeG6KvjyYzOFm0CY5HC6NoGzVkr+H11HZKBgS8m1lGbWK9xISgr+o2
a/1gdjVh1W9vVT20uyL08Flp7omBZNjhr3a3OsWvTdy3b3rXww1vh4luAsqd1RDOY1ghlU8q8uXQ
YmVgS3WTufqVZtn4JbOwoMhtnmU2U1sSbQOBvD2sCtZbBazprkuPWhcc8y4rT26dvoddreyycMTR
YdIFKw36YQsiqUM/6yPbIpQsnSNU3OIKE2dbWG1DoDoTySBp3mXkSaba6LLcmMSAIMf7qdN3seMx
2wBI6U5D2BnHPLYomJVWf2Q6HJ+JaK6CKbyMdSS2mACAQdIqQQIO5sSmyWpFfIcFKqo1dQvsZiNp
005j7+NgvIYILvejrv90GmldctU9SzJLsGvjSallIvYRssyNqhhfTRTHvs2KgkXTMK3Jetb2TvMi
XIYG3eCy3gvxuICgmBup/PC9lQaZbcFMIDXXroGMV0MdNRfF6p9rVItrwIu5X7l2wII97v0h1LIL
JeRAlONZWOPRZQ1xrECA9SjrfBS/KVQtuzk5iX7ThNs+sj7n9JwNsnl8Hdz8SAaLecOXeyr7bER0
a4Z36vebIfFq3wlDddM5yCqlEtXnpq6ILGjqm1b18rXfoilfVWrY3FqE6CauNWcgLsfprVM4RPzl
wUNsAbZ+FQ1PXKyHlpiKzdgXN1K+W6ImUF/WuCpWqdu91L3xPGBDxmYkgZ2YaycJwITBIFoz8r/n
SoQHLdPri+AzD56wXpTS+8pcZVWbbrbDVss0l6LGLmsKDDRZcqmhcS+rzKaQvwqlWWUbh8LRtq1G
63WyuHapc9XSG7JrrUdMePvsKTB+aMC4sIfXkmmVtVfrUn91gzcoiu/hiGfGdAQpO3qGP1Jj2T/q
hutjs9Q2QduFW5xt+xB3TDoZLcngsGMiL7rgHPxu9kzkHAoDK1urrVXQ4QhCMI1bTX9ODUpimtbb
36e1XXxVJiO8lFHBasfVnr3MXrWh/cUYrOGmx9mhUZ3slNT5Y9iw8DINE+5LMD4IaSoosJTU71Lb
Xbdx5R5IFz+1fSj9VhjW26DFlq9I62CnhXFjLXrmlC9tcghonekbJcZjvMzgSkZXLaZ7EaM65p/k
IWgDwugMBZqSLtxNqvMz0qhH4crE6N0jCxCS32qLYjVyWL+WgmHHa43PLef6KgpldzAmSLksCQvf
U6XPMBFv445YdEkLdNDq6y8Q5CwgA/40bhLwuxgcqEqMpMpuHDI8toHk3Bx6dMZFiZ0lpViZJ0+e
PdsrW4SDqH13bm0qG/Rv1dpQgo6Zc0AMVpBccI0JMmhBZdc9FqFpGn84NnC+SU08KoJjNHsF5wG9
/V6RM7eHJYL1fJjelR1cHhw/Hqj8XhxtoQvihiLIsjPoAKoA7CQCTnah3lVHoVOsXUSTNIrTo03x
kkRIgC5WOO5Mp6EKy7LOLap2Zwqm3V7GcopLkD2g5y0wlq+6IfV1QruOQ5e+9Z0dX5jKEyBhG1y7
mDcdorJ7EJ1nHIzW4ZIi1aVoSiVvvk9t5FnLtXBjWMWwDcXwRZhNtxUd+Q1palP7dJzG91zBQm+c
LSqdQGgTtep+ueL3HSQJAl23Daut2sAXxjmJDRWo3Zjl4rPd6ofYxPXsqFdMtKo1VodipGUmAQ4B
XVkDNx3vSDwdosnplKqNP/a6cQgYZHvXbk+Tqj5MbqpdRQMgpG8UHNtC8NthIerOi52sC94bATXB
bXrO5hrIhmu1JRmIIjmaoL/Wk2vvsrmZqOLNYxklkNOX9Y7+iXGosAeRkEPQfTBhrNKC+iuPYX7R
e7+LY+3civqqi9E+KBIDOLX0u3csb8RGWTbVoorqFE6XQ5Kq7abVKnej2+1TlentY9Yk5iE3O0qJ
Sn5vrrawzAcrDc/k73xT3cz1q8Ek+gpxAoUKt99S8dWeay5Vh4KuR9mU98yC5SZi3HwAyUGaJQck
zfIxzsBbpNKd9RvxJXnMatc62X2mbRg+7o4twQWIOlzDgB5XUyTtMzPRQd6oIW8MMhxXCbRTwlRV
mnQ1hHLLFi2/xlTeDFxuGIerbIUP0nhQXAZbU2/dfQBkZl31OBpZK1u0IuYzt55zacqq3wE/BdBl
FSGN8NZcl1xy8WGLyM9H3dmmWs91TdEpV3ux/UXI726EO0upApaY+phd1SZ/C7zia29RNJHZc5vr
+id9mHCbon8E61GddGv4zpo/2mCagsKN+vfG1Wpj2npxbgGVbA1c2yvK2jAVQvOxsSx/YuB8KhmM
ZOQeLSZN22g036taxi/oDT67GulSjtf8sKh3huknt3CNc9+r0cVkQCa7tDzrxLtjvXH0vVVMP0Rc
RlgbMjpXxmC+BMEXVkTPORWjxzJMjU0cpbeuz1Q6GeQVTlGEwVTE6Z4J/VmQfrBSkkA+NZXKz6eT
Fh7vul8FgSABc6ImFdlh+4DH64UAKfgK1VnRY3WnFYBxjzJKe7pB9UtqEQdep039xZ2tCIGoxltd
l+qD0IrP+Omquyzbn0UPjUwXSbZLheK8TlKfCXWTci0l3o9UTOZWZ+m1b3sPHLmhtNdwvPdQkMqd
kwUbwyGAqqLEtoZAwlgFzj3FmFSn5wb19DGIJwqAUj9OWGTw8yCTPaDkpNDlZcTh6sWTSMbXoFTG
bQRC9xxo4mTMpRFbDgOzbRZzOdmqV3R08qozlG2UcaSq28tPaR+a90HyxiuTQ6trwWw3A6s/9vXw
FGHZ3NuDyo9jvimroH9SvYNpZyr5J9GudErtUxgJ39HV/EtDd2WXganYNqXWfXLq/MDEfzPYuN1X
foBXmfMRQg2oSOVNq+QXAfTkJfKwgZOY6Q/5xsq69JxPyMiI9zs4HfQpVvGu3Z3KqAc+zGfjAElX
c0s6we8Avq63/d0j//34cR9Wwwr/O/9xvfbRWu7ghZysq353n7NX+zvVYL1atWIlDAz+kFxoG206
ZhDxhjR2LDq+xygMHUDuwRs3Z+HeYvGEjr2CVdxsUM3uzI3vX/3rlyvOstWbu9LWwWr0R1/fWkcC
Y+/xfXhxPxs/wd4w6yUcC1fyDFVlAcYY8Fh3fk8YiOWn+dZ9H2lX7dUDkVZ3cdef2y/EL9GMTPFE
ObCf1hSug3aDE0zptr0gUmiPexUlCA4S9RpJYtmsKnqO+mrbAkTDLUWjsq/cag8IcdgFSW9ixW+8
dWJI5UB0zRXbXXl1++iLKPORH6rt07c23lMmAiumswpo0NTZh0V5ztJBvJUVMIB+VMqLRHJ374X6
MoXFthVD9spOgjKpDJljxtkrleS11SBBSK2oxltumq/GYFMxS5huJsXJwPBRcBBPr41vr/DYyO29
Exscmcd7CrgqeLo7D/gq60rYG6uV9XHZ1GZVH2twn79uOnNWTFjh+kn0pDk6UNuOQd02x+Xmspe2
nBp9np812mlHOl9nJTrnVG63NQmSR6+yS/rl7P1xs6E7sp+sYZO4RnEscweSRxTWbDX6Zdsxcx+X
R6bAttax1VAh1vLiGCTG2aFBuF0eDMqhOEK6L4/zEQihK7/dXxUORTg8OIXQ8uOyCZMg58fN5uO+
ZQ+szTzsc83OcC1r82e2BdfrYArqab0cuhVXrCvp6a5DrcKG01fHoA3Lneyypj2pld7vSvBuk2X9
9e5tGxe/PueP+5IagJPWZHMiQfZpKupo2zgke67bKO42XNAgQil1cWTlUxxh1MOZSaYdOkadoUeP
cAjRqNYz9ffNcl9I+AAlvfJEjlZ5XDb0Y6mdxl7KdrRHcDcKEglDZdQfiNeipt2Vx3T+IEF7/5d2
8H/J/v+F7I8gDzHFfwb7/9/s7f0tf/ud6//rJf/E+pv/YPyd49RcHd0LHay/sf6u+w/T0fA+aqg3
cH/MKvu/sP6G9Q8VWc6MBTZMdNIego+/sP6G+g9dNxFwolRGQkcE3v8I6/+HbH1OFEBby2EgHCF0
4E+lf6JVutkaprLv8s7bYmWjvTJ5JyUW5b4Kt1T8SRWuQ5Xuep6vxozcVsBJ6X/TBv27w3A8Y84p
MFSXiL1/FbBMWttIwEXKvoZMtpKZ7p66oH93CNn2cLeGdaLjB62A6aBiZHCHtQqSw9j/9qe7/xJH
/otN6w9Py/xtkL5tzIaWGW/+p44GtWDSehSl9mqD0jTIzMyXmqIfgPsZg3MQovyc2sGdSvfnTDYQ
1MpuXWn57KQslF0LNfAqYoyj/+WwTPMP+wcHRuI7zg9qbkiwHHX+/n4T+IwpPSnNaYK9Aw9slaOW
2ZkJpQrE4+fcwV0/jua4KaNIOTYT1luHEILNmOig1eqWZBzK08BNbNMGYxUeh6r0GOSz5uw4u3QM
XBgiJHKiKLyLUqc2+PcmqxwQDZBoN5VEm1OIkoo2XcvbxKzxGCvyNajz6jQGkNMMzO6XUCopbQr1
B2AG+8gKInysLWQvEPNh9HfFSpmEcgi14qcXuPTh6GPQoEv8FocqHIdLoFHAs1UjWmMF6MAEtN/h
r62sCQwH/+zioibTk1tSpFXktwDlOEZ+LjEd1ZxjMIhu5zrAIFJIeCFIcAoXMbM40pgMejs1l9Pv
nkwRwYjohG/Z23mIl6DBZPJU6OI5COEVuD3TotY7qdCOE50Je6aa9lbzEuwRzt61XXEu4zQ5AOrc
2EPL2kPC2NEdqr/ZwY20fZZwWGn+U9ZqfmDkrleYC3508x8E2soFIktu2ZLeaJ9vphDNn00wKQYH
ytOteUS43W1iIl3EoAU7pv/oxRW0Lo7t514Nkmi6l154R6iwRvek41yvH5KnIqvfSRKiZDwUmOtL
j7ZK39GFl6upogw9Dt6mDel+WsacrdgM5zA3dy28UyqCmC8UaL9Go9+noNk7BS1rYHxPRPvamPUT
MmQiOtTweBClSChY4hN5CBOoMNQUyhgCTxzrdxpJ28C5a5PzNXQmZVtZBjSxKHj1xjibOd9UzJFb
dSOBmWn2QzOluepyosGafHLWrYGsXxVDhAT5i1Y9xVoO662QMT2d93CokARQeqXXoEY5lTB1BMqb
ih9jmTKR6wB3tBSEixxVUVJl2daBj0aQ3njppdZu3bA37mZeTIjHI84KGe3AwFYQm+xvMtQgvCYa
YZBS/Mxs3cTjJAMQKwpTVJCum7av852Whd3WwPBNu7WyLkXQIB7CXBTXhGhUJFjt0Xgfy542ZWSb
/VGx2JiKQ99w2YUj0x8/NnkXWZs6iavVcp9i1e8yziY/18eObzO6sbyy4CJU3XG5awgbECLL7WXT
9cUn4oSy356y3J/Or19e8fHa5b6Pm8teY43TLlFY1i0zG9zZUJZG8zUMCBRd7uvlVByXPRPjsm/K
7FXHSzH5y3xGxGbZnj6eqLF8Q4zs0DaepzvLpvQ0UG/LLqcM9Uu+UgA0cBHXywt/3flruzyLqY27
moRh/npR8/c7LY9ONjgqIsnmA/7tSKSqQqaQREq0KqjVWiPlY37hx7G5oULgx6/PWe6Vy8Evb+8s
B7bs1svhMoQgNoLIO6/TaER5P3qDNOF2dp0oofYuUtgxusmPJ7Q6uW7C+kT8hrsdkuCOnHwnhApJ
kUl6MzYCOebwTI3he97fsIclL7atn4vcZipZwFuppxfT6H92oziSIgaJwsKZAESCdD5JLoUxwfzi
d6FC9pxDicPQvWY0VgMMNCYeJd+K6RsOTvKYGAHYHeMWpKgGZN096KHr7Yai/5plnu/0kbGyUQxu
Ig/puhVW9g4s2DUqZHAuiq+a6l5GFtCbLpG0WghJWAVe9aMbHEATqK4K5OVofzB5oN/ETK1qTx5J
8EyRq6uCI/g4RdnBZB38jCF4Fyjtt9aR/hSbut8UYlznVpkyPBNAPtFIJAh13FQRIKHYoCUAOY5M
DYfyWozIDjUXlVBdO6BnZb0r1NanvIylPMOclo7UyjF2AwjIdYbf6YZo50fN7/dL3d/sCBRBrBjT
tvueOgBF7NjGAmWDtNOjsYe0Ol+0vHLd2+bkN264RWzCymZV0qXaIjhlVUJ9Hjr/+EnaGpezQm+w
udNt4ALXjpF1d6ZwL3QZbHSTqM+4/96I/Ic5Te+D2nyylKZ4RMZX73XF23sI7BAvwm0oMhS4Rtg6
a7Unt8L8yXwPNRaYgbIDQTBEMlvX6fDWjoATnKbX1oYTlz5sn5QFv06+BYBaT6V7wy+sIRl+6EI4
9hNxSVOurbD31qg09IG0tk2b3V21LEjQcMpVVUU/43I45rV2spr6u+bCy5Ihdbz6hqT1c4y9aaM7
SXRw6v6Yk9PhiNh4tfu3ggC5E3aEfBVnNUqbUnnSeqPZDWa+Q41irwrNftdzMDaImUGU1DXJHybo
BS/rNmV10uzxkrmIQpF4XCcFeuBkkbeno5gVrCzXJP9RjuAM0Gtj2zrGQUusvbT0c5rJHVOMvQoO
b8OJfbOJtNuqIfNN0ybUSAdBqOunuh9GP5SRM8sPlHvJbOYwjD8mh9MLXdq0TYJpG3bia1yqMPZD
Sohh9JDF+Td+4oeBSmgMaNR3Kus8QeVMHeyVHYLbqGyebetaDo+EdPru2D3mQZ8gP9XfmqHaww/I
faVy6fa40Wcjrta26qZrFTeu71W3ZKJ8WdOAN+g+5mOwTr3aXYM9zejmh3c1cvjtTY+DbTzKfPgM
qtmlvDGOpyiAHTyEUHztOzO/Q2ohy5jGcq/EEaqTcESwYOZbu+655E7GT8+lLxDqp7E0Bq6W4ACH
ikQ3yEw4oJFXe9U3s0g7NN1EGWMRR8cXcxVL4yfh6Shkh4HC9K5wLrZR3cYEbAiXH8g15F9oITXp
8UDW3FEnoMd1arAg8KIwXlGTSb+M1PpU03lpUoYmj8bsoBxrd6gYtcHNxAiGQgn0uml9SxueS3dA
chlHJsMkWeCu4j06gcvoEkWglmHlj47FRbiRLYQXfV85w2uiAuN0qXUlBnqDIYInltbbrqAmVBsx
xKv86EDuY42/J26AsCnqUpaininF0K4Y+lMzYS6EJASrMKQbUn2tjBSouKm9JB1VXGEaz85ENxWE
RxxEF0BKzzKxf7ij+iahzirBJyWyj6kJ54cpbZSUT6GXI1dM5Exv+l6I/LWsoCKq8d47yZ78PTt3
oo1B3/jqoMWGLCTH/ApDzvDpI89iNR5Z7vv1sJbZzKVs6adl9Vxzkdlng/55eVZQ5Y1f9azsJZf/
q8IkZqcjxcYo6MKYCTRKImleXKfCkzTfTYrlOTXJysJIo+R+Vmc1+lAvnzaTPStxKn6NOhhHh+yl
lVpDncfBg5tO/Qnrtazl2Qhrx4/i4rExg0NetTT5O925CI2ZXjlp4xb1wwotvL6GHdVsArUaL5ry
HDsO/8L5SAD7Tr5NX5pR1eHrG9QUmB6Ki2aCLUSXlu/pZ9hNxW00SjYjwkNzGN5E1AxrPfUy/vCy
2qQuGYU9VLbLwN974v8LJlHv8otX6T90D5WNooxflcrYkFCxYokUnJNudFE8lPc2jsmDKoC+WSi+
9Km/unlKfpNR/USJTzPWGI9Yv29CNwwuep1x1cKBllmWXd5V0lB4SXmA2gXsZuiPwmouRIXMRWb1
wcp09YBWICd2JAcDRe1ZCx04PPMfscrJvwqzKFipc2aobDXpu/UQIEcaDrJxyE1A4At8G6FWDeOM
/jJiJEqJhLJh5k+vbRLVSNzq97gMj4YZdCcvEenRG6fHoBfyao6uedQo4IV5+jOyOUYv3RktBgg3
58xKJ6u8Ciu9aIOcp+DWa10w7lv0ujQd20nnfMHlP9LTHivWfnK4gok5DOhxuS7JY+QWtyzVAvpb
TbPGQBWAHp77tgSX1hoy3rwt6xNYrkPRueKazRtPFz/os5vbXOVEt6cXIoeIdN8nImQx1DFzMR3A
c6izu6trxO9eOApkBW5Koa8EEqRWB0TE391yvFveO5YfTgtxXDbDvKeUjiRuYN5te23CIDnvovd0
uUixokNvUs1lzWUviWbI4sft5U4azrSDll04czzOQv6v5//bO1sTBKMxlUBhAI53c7nUnkuoy148
V0r/483lKc38imXv47XLyz5uLnsfb+WiCKXZWKPFmD9oeQPGb0vp3EMwV2UVAtSPy97H5j/ehwq8
Z9L4b15XM/DHNvTGwCRx+eOtwGvXFMeX+u+8yeu8/fVxv97r46OQ9f7zmeTGkj1nHshYQQGd/Hr+
b4+HZu9pqH95v9S1sWt8vP/yfn3ff21clA9MlSjNl/NnpjWRTv6ymw3tIQv1TxnpiCs9SG4RxXUm
ngatByvfdWWo3YSCTq9L0WjpLPFAIQL8LtJhWBXOTMrrM6LXYPLB5H+IR1IXmomzus96WlV5uWnM
Mr9IZC7oXvN2W7tBdnFzOnFK1Lar5eYiNyFonF5fhONOVMJEjG+8JMRE7lA7AF8lhICENGFVG9vu
93HRaAe0+JSxM/Ia1ObJmaOJTYDIxJOhboyzc0V+yxpKyLbTIggUEAgPbqPeEgexKtMiPEqSwyNn
RY+2YB+cbiIWazh+YiE+nQd0+edlz210Jgmlx5V2fkCbN2CWjy2Th0Nbx389LZy06WzYsqGLiea9
MHZ1xZFM1pc4twtQomVKB4w1QZuqNXjXYANOG1hgB+bVsHUQoUF47uaNRu2iTULrkKChXUXCtDfZ
1VSUi85K5RgWtXHSw3vGhY3viDdkOc/lZUKow2g6nq0wf651y2Fc5hlNqIhzqsDPkWmo+20GLEVx
SFBy3IwKwxi/OHpTXSbXzZi70TfwzOJbBKloC4t71XotcmpSPmhuWSfA2PugZoE3ZTZ6Ki/Jd/YY
vwX1WG67JCZOy8Zy6ZbqWc1c9bzsLRtDyNlQok5rHY4Q6Dz4mkyoDP4Ew5TqJaB5XlRJr4D0kGfw
KDxcBXlhnyxD2xeN62yk5nwDsGeeHatpjvBcfWW+ha6CDYWNTWiSWf1xX+RQWhlbuGnikUxfPnTK
zfNyYi17EA3DbWLpMK41XTJx7Ija7O29lU8GENvO2KVJ8gpPVgeDD7LN0nB18dDyuI2Q5ex2e6Jy
mPQBIadmi2EZDyp9PlaUsuxOigrE37EUfN/8SM40GpXzskeYlMsCLEarkleXOD87Xdzu495SapQV
SFiyrH6dev3Y2GLy9VrQdk/hKNuwI8+G031pMHKZo4ankXtDoPEb28ip8IByOzt/P3N5+rJx3FNi
988UOtMttp/uaAyIbrDX4B6Yv/cI6QG4RL7Dbj7plw0hlyXJr1rFtbViIWjhr47EXxslDtH2LLd/
7SpKIudVO/ZRZXpZHgCtnJzKpMe09dsTl93l3ZbHl5uOCgKFDAjt18d8PPDxqct9Hze9Do+jifJo
9XHfx4dWRpsfZf9qJG5XrpooJnjh70OvQpslAI2v347v4xM/Do8IR448G6icBfQC1ssjyDLO6D3V
3cfzlr0/Du+Pm8tT/jiMj69g6OJvWV9fGnpqu9DMaFkbIauCKn0Cx3h2BY7DvEHhb5KPfKfBh1et
Mj6XmalcExyP65DKD/xDPAipG1kXL0rpBbfTNSi9k6GO39RGqdZTSh+XGL5+g5peOyLI0s8UH++h
hZ2BWX0ku+kWJq+to+4g+hu+3uAfYp7rQwSDbdqx0jVLBMEkla3MkHpspaLnYm0ZfXWLHVwSZ+VO
rYuOYSR9INZJ7EX30di6tsNWjm1dqhd0J5/BeeJwczhThDHGa27qBw6iW2EDiLESJO5W0e7hJMPL
FBRfcxWY3BC9VV20Rc6r3Zx4lWP12CsN+ZYD4yym5X4tWTyh3RkasJHpl0jhsjyJSZzNmkKS6I1v
vdl+W/Kg5kqHPyRodTuQsp05fGkD945f197O0MMobU+J9so6zTplMvMn/pY+43ngA+WhpOoKRN6u
gHgZeU8BjuB1mUhGotylATDWm0CGJ+b9s7Gx2k4B2qLaM9+tyuvWNbaHgp/gIxBMiwo67J0uBD3h
qaW1qUR7G2ccT1F2RBlT79EgA+0mkp7Wequ+kxL2tVNxaJmShcVkGrirPk+JFT7lbbqDNWRvOUku
ghb3qjST+wCBe+s04w3h1HWQFHT4KZtHYIsjqTCYKFd9ZzcPKvFoTYpqqB8w+wVEeJwICFmJ+KZ0
drtL1OBYeibhwa6cNiWseArQfXXtviYBvnAxyOq582KsGGisS7zAyBOClsgqVHRwkZO1VpX2zexZ
LpX57Pttpy2uL+uR/Itt0XQ0T0EtCUVol0ANdklFXllWFGTeB5FL8pj4oRehJGAdojPzbAlnWPQ+
tTOsi9407YJcR8YV9C1N2BDl6TCU5Hop0FuF9FUU2euExNltZGIombUiD5WMrr0r+oNd5FQ5ertY
W32l70uZ/MR9l95Us/RWLmcUlTYCYmOBqTfst55CBkFE/KPfZ+KdVR/uJMIVU9fSDyQ6HVKNzIal
8fS/Td//0vTVDTi4v/Xo5sD4f4lzv/4Q/+cLbI3f275/veivvq+j/cOFr+D+lr7+zzh3x/sHDJMZ
5eFBZ1FtnS7kP+Pc6fuSYQwZBdab4QJk/LvvaxICD9cStwgNUjwbNJL/J3HufzZcXQs2zKwptVQL
KIP9Bx1GG+waaRJeY6nivx7UrHsEqoOrmLVpP1cQtGAimsfEdRb8xF4T7heL8W9f2r/rt87okt8Y
NUDfbDCPFJgdfEra0gH/va05tKoC2EsrDkXm1XSMiDvy8ss0QGC0JiPfyry5NDaZNgTT2KGm+BTd
f8qxinaRBVWW+IDmvzCS/j8yBIdkqqauQ4Q3oaP9SaJrFEN3KnhcB11WwwpLerdRe1aiWeZ8z7tE
vWf40uqy7XaGEb6bJIZj8bHtDU3+VWEpjwFaE78vRL8zLBx6aQZngIEiXReqbq0dVRG7avY7OsiM
MUkGFgZJLiWzpBEy/lEJx0//5Uv+s3fMv8hS6WaDu7HBXfxJpqsVtR3LtikOKjEjJ6z8RJn/P/bO
ZMltJcu2//LmKHNHj8GbsO+jY0QoNIGpRe/o269/C1Bl6qbSXl6reU1gBEUxSBBwuJ+z99qUOrdF
RFe78MzDEkdcJ4OOf8zcJ5Ta8ciSZ1Bc3EHdIxSFD0p335dM3r/5bH823OfPxomOyIH2NvyhPyg8
Td3EVY9f+tgE/bOPfqk3RHrMBf1R5J/Iwr2QyopRflgesGfM9tlKxy+e2uEApzyZHjINnejf0vzk
v52Yc6+dvi4fDDib9ScgJRbaUOh15R3M5Fg2ykFm0xJBzDx3VUh1aWB6jbMxdQLUsNeD/q3I+nyT
K+JkJmuS14xC1n8+VNYfzBbTdVB72ETBex6/Jbipf5UAUF4C7Eai6cGICd6zYl8729glhO5qVy+N
SM3wrwnw+qeyT+M7JfrtaA3YAEw74r7cDSvhF8ONSqpDPCGREh2Ol9NoBEeVT+IdePPK6fzqOpFq
CwMEY7OVmHcbHcEFEePJbM2dImHzKoeHGG7kEWkb+a6FPm2iAQy1O3B79MevBAJ2c6V32JHHfoH3
062qosbim3+ETUO7uqZ4msbyMOs4jb7SQB6jrsT4547jzygu9S2CpnYzOES3O6bChtbOPhuvgg/j
oe/tVQ+WUHfv//nw6iSw/zkY4S6XPM91D69YN/84wGR+UXjOGkK7kIzbepbfjMA/l8rzAIsbFSth
6tIJ5e7HAaPMoMwJ9ptSj3GoHjViKFc2yQgbJbXg7HXVj4q88t1IcXEztt/7OepyGEv/nKBDo+Tv
fCto/+6jaPQ4vvqGUanf2I5WfCAbJe/V9dbpoNcYp3QH0b35mLj6nWJcdwyZH9+0is3yCK97cGrs
9rHz7HJtIJ/e1poMH5ZNGno36bv5sc+ZPrY2UdG1YuZDUCo69uFQzxruzlTjU+g/wIxvH1WTyb1I
JnmfAK8sOVEeeZorFs8amd/5hIxgY+tEYFmgjPaFIN+OaV2wtvK63IXo+o+sdI8Y+5IryR7JVbe+
jq2OL2aQAcWDUOwIQk2P3OA2wm5jSDMlvBGm+qTD1+bF7oNNfElkThCwy6dvyjS6SlwymR4ET1n8
Pmp1e+DWRhFWTsg2KgKPgefp2jgSAiceXcgsm64g1l3qyrv0ZPEdTSt3ToSxOCuZF5j1qwTtqsg6
2gEotgFPjisbXxPMMwSfzTSetNAcLnVa7Og7Goek9umJda9ukbun5Tey07BaQ2kEC9bX6AIM8WGF
njwFZYo2r7csqtP50ci0Gx18tXW01LlwVz16pRM90aY6g5AxLqFMoief1PInLBrhKhekI1Uo/TWt
lC+tcnxGZpf0jQF3sG4HFwtDy610Mcb1GmcLGdYwBlNaAU7smORglk/UPuJjblRi3xbN56gJkJsP
pDeOXluvW8dcewk2qtFh9WCM3OVjjWAEtzMp8A9pfDHnTT0K4+D34S0h2n7nyYZwplwyzLrDMwwP
hbRBRg8kQFK66EyWdS1mcvrE6bELDcQpKhKPvg0IJIqjYzm2X4aqHB8JjBkeuyZ78xKWwrjRD/QX
DJAGpYZQ2GS+wZ5hCijHAwd5Zi2MKJ3wXHsnwPBH0gOch2VjAZU/ei6doWV38pT76x8Si+/RdL2L
lp7n0Lv2pIwXwz7T8+myvNjw8Mtb1Dkpe5B+kzmCuMWgDp6qeZNmk3vkIgkRWrA7EhL1VBlIdsyK
oNj5KRNOZ7Du5ak2SNPCphjudT0JXhLMx/sgIVmNAUZ7XjYitk5hOk43Mb8CzEZ7SMmDWBnF1QEX
/LhsGnIGTqM5flv2ssqdbnw98mAkY3NNY62jB/iybIbO/3AnR+1GBu1VTb3JR6OPKcLBol+lWXaa
hrJ49NK+WVmD17wECsIaQdQXrVCnxeUqgbOssr7uXwwaVxIYfIFk5hBaznhorbiZrVL4SNoZ1ePV
2pwe2BL7refrJSeI5sY6sr/jEohem5GTWHTQVlLrTVq1t3apCxylSfYAXlyHRszwLc1b7xGyT+ro
n93M6FCZm0Bf3lpE6abdgk7CiGjT11Yq6A5jI2m0edYmbnENEVp2HLguthoNSqvt06OVWiU2rwba
RWZdWmz6q8ipqn1ipnKL5KgnWaJCO06xap9mCS3gHl5sF2OgFkX0U2do23mU6hi54GanPeNEBSZw
LX8x10NDUeQgM4t62ueGWLCdyeB7yGK1UlXr3nKtCYnZgIIqyH8SBZEF2qi/xhhEVwxd5aMdqqdI
oCIbNHvbBx7mIyv0T54EC4AOI9z6IGHSkIXdcjRTc4Lbg/1HQmQ/FgkRMxGpR23bPAoSWuMSo9Uy
Pk2pa9xHzuWq/uQKrXjiTnXLgN2dvYhoBOkOL0syHM7EgUnEfkp5lqm7va2MAd9LP3zG5jLtzKi+
tbRF123PIGG7M5YbD2hdABjH/n4IXZd21Ky84w0+gnR6IZXevCzWRqWQdiQKUMOAURhjDH3fch0i
24RhIrMzv9+jG0T9uQmcR6eYhlUiADmXI/m3sOwPVppXK+KOEQ9OWPV9xULcxbjGV8N8khHMSfeY
ZhmmmTVS+K9CUxXzVQDX8EJ+0enizoh5VRNeBkMiukGHZ0KolWq6ybY7qzzW3qfpAFnL3PToBg4u
rJMDbfrb1Lpqx4IMnmmpwMVqSFZ6/DVJ9x6Rmbum+3gXBjQr8rJfEtgOZhuKFaej9oYfyyW7Ot97
bUf91wqmR7d8qqxYohiPgp1TDAV/nuqraFxurPj83aFKyH0d5huBTB9Ehg7SS6drBMIDeRXciXJm
vbtzrzfgzjoiX7iE8zwg0xAyWnScAtM6TXWHZASnwOy+oosjetgORltcy1TPb8L7EfZGdwKD9IlJ
jYVooPqxoK9LgQlUa7wHJBskDIJH2iqb+LIgxby7eODQvxADNQMJaSuXq0lPnL1ohuqxagnOXbK+
c3yOH5ETvnUJOY9GXWHeMjHjtCncYRsB7ZHKZ3WCclHZxEW6NWwJHMrJUZT2reyQVkR0H2oAYFpN
LlRiP8o4I9TW2xQFeIHSQ5/ezE5IJ45jgpL86rh8eK2ZXUWtd82B/55ECZLPGnOxbtpIXL0s2U9B
Ri3Fuy8G/whG4NFoBu7+rhkerCj+KMNRuza4DE2+2ahVzYMJlxf7cpSdh3BwN8g4/V3OHBURiXHw
jJLEdUp58NTrWisoIBXdAS1JZamcpCYXHg94xmJyyVUMuIHHFjLUqUSxUmrICklTTHPDICwsIQqT
H2/tyTpiqaqghyQOApWaobD1h3d9ljDiO0n2CVGjmwRRzVGPOZvm92h8XwGXlOWeM+hoICKEtxAb
rG9pMZB5g5IosbZDQJuGccXbwRm/AKLbkjikXVJAOpsJZdCmrZ0tp4kO6WwdIWpIzWh6pCer07A/
6o3n7vH4zXhx99QWLQ4EMFv7iFrFqkN7hPA5vbf9pkW5S1hIRfpsv3Hy0LhXmEzcoELU0ubvGJqL
XRNBE5tjyKLJ37R9ma/5OMaKcaPaoZCNX9tR/KysAHjGiD6tQuna1qPxpes02BSIyndSwzgRUtJa
xU1XnNOIv5NaXLpNm3BrauKbXTvMTYnEPWjhkGyW3Rblz4U7C4e4c89hwz2qs5LhBcvIMSE6pit7
sOkqhHRlW90qHW3/yjRVR1OWZJ9k6D9qfdz9MJz6SO3h6lbAq3TTSyAM0ufR544PhKZ2C3T2NLCM
W56hrWKfXR0VUTkZyTZO4TRzxvHaYvlfbXGuOs+EKOgQFayinhTUoNi0IimI28MBbDvYFKOQZZJZ
6exq/neo0qTu9IXYRRZJhizIcPJHmC3nR8vGCdHC9sLB/ApVmUheYWroAzLkCp15Wl5SR8lpKEEs
DJP302mg9XVivGlWbJxs9IG/Nirl1ys7aFBRRwamw/JrrNUq3lgiTx/cKfoQJUQDTdwkS7onkIRD
atuPmsXdJ/eLZ+hu1qGkgrPSKLU+L8+1Fg6roOrcfQ1ph6m0JrfTGAKeS0KaOE35uOz5Upcn24UJ
u+wG+BIR0XIaq01pZ9HWdq1iyyljPCW2bjyNCe2eJAU/GE4jkFqqLfSbx3A9IMe7iZ7mGPRgzI8c
Zdd4xlARnHJAvAfT5ONUFVmtrpe8Sp/AVcjxR9fsSboUuBgEuKJnQCriOST/yoTz++hDtd7h3WIF
pgdbSlMkirbz5eOqrV44B5Yb+cVl/F1bnoWoQtMeZI0Mb5zI5+inHF7/su8USH4cNAYbl3ytmAXS
WRvBs+lZOq5rimiIgINno3UrWsiDey5C1J7Un1ft3KRYNnnqtoSj/XM/HMeQ622g78Zx5pY52j8i
SX6fLQ+2U+KoK62ntGg7TFxNfmZe3mEVD1cZqQcb/kd8drCukaGFExgMxE6PrE+amLgcHEEoFXiy
QdnxlvjHdNvC+NFpiVS5/dWvRHDW0uogvBgiRxZhnhfkmY7Bk+jjmzdFt6piOdLod2Z4xMi2tyHi
o46SuMo0kwyRoFmwdx9dq9dW8Th8LtMwwXIVv2uEb8lJoFmPozuFb6oC+LuZo3W+bcJ9yCMuQe+b
NZlfnMk59G73qsG5XHfTByyrCZIZEOPgHhYoc7smzvdqicNyA87SelzLuiemuXlicvIezneY1MRu
AAhSIIQpkGQiYg/SI0zOx0TZ/r7xmeHqJJxKhSgMvoRirAiIRh6P9K02NVh8UYsvefvMPJ++S0lz
G7QzULTKkUfktvra6oZDZ5rJPu00NP8211Qpo3MkQCYIt/1hak67s63kCxRVVN6O+64TWndUBQpY
ZuhukNpHSm1YzdNNTE3p5MzD5bLJrI1dhfZBoj6uJ/gUcVvvS8NGud6IrWlaT/A/0EJU9GVyEPOa
KrBJmmLXg7xYJYambYpYP8S29oz4sgay1s3g7/Tr4LUfLmlZIF7BoiXum9AR+9BGQQRVz5lT44TV
AoH4CocDSok4XEcdy6E8kz99DnXRk2o20eMlk4iJQJOUX5IPg5bJYyEycpzBSMPhD1eqmJrvDBwP
DENANAzde3C1wFopJIkH2sQ/gXkQ+EXnGzClZ70FtnHzSuuYR41HBZQgBpWiGhReaLzaXvGpaqP0
FBUsgcGJZusQq/xFL+tzXRY4H5159qWqzxHm7nd+kquW+m9VCTIuqsovdtuArbVJz6h7C3IKEoc1
3me03YwhLNqTM+6oATqOQcHMMcKbRrxBE+nVrUlSZ1c32lvH8KOwZJxj0tC3RcHtixy4aqNLaD1+
5YNRTaFuT+LZm27k1eV7wAXF05wcP4sIsxbAjWljtQFWou87ibk197NLlxY4ndtXIRvECr1RYC1o
4P2okoOoV2ezbKpzUcGGsMCSrKUmuqNnNZ8VhaMVKqxTDoBnx7jH+GWJByOVDuoX8ag0+xHGLG50
8aUQ0AOmwDHPMVKtQyzU55K51D4h1l1MNv1NnZ6tRRCjK0NJr3mONQeit03vPUVlJKiEZlOlLh/y
MnpxICJpE3YhfrVuHVvUk3wQy1t4B1s3zrMNkHQbnhxX/9EZEG7KziGacL5vBJr+6o2WcWSiAE48
6DcJmupdasZPrk3kYB6rXV6Mb5jEiKENdMwgY1tSqK6QAESx2sg+eZKax7g14BHFfWLJYlpHeg/M
uPb9dcs5jc66fMCyfUu0DE4HSC8Ya8xpIwRpLIvKQ1+X+tpXAG2oTUDuHgC/E3sbzERiOROI7czJ
cbFMr8DYi9Ncup7Wy8NaooOkzwfzoSk+u22Kd1ncc0XmQNKbCEtrV56KLNVPIQCbdeGYGyw57pR+
jSlGnCbmgIi9SWE5LfsKwfYQRuHRnq2oxWyqrebNsrtsTDlFqH//f//sz7bQ36/u4a7sxj58cWFS
yYJ8pM7+cJKyXddmqtvwDNDsjSo5dGXmHYAdrEsqU6cJuQZ3E5BkXpUCQf2Hlq2LST0dv8/iIgMx
AJM14h7a6AgagqnXQ1vQrWkjut9+cUnol58UUSUw4LMvgEZQDhg14Uxtq50m/aHOvJaVpoZuP8Ey
J22gREEQo3FEXIMMc8pgegVPzr5CR/oSOd1rJQCBd7PPQ8wOXDKOkQ0ghR/ltDH2hdc7L21FW8Xr
3HcxZPnd88f8PgELUcGwIo4Ww4SdnHrDHbF6R+XGAvKDsB9EsJdKDk168kUoDkGjFfxwLZWMUR0n
09eoaDe4+TQg3icX+xLFVfNlYOAqCnSZBFDxYzsM2Zp1NHvlrlydzDvElJ/0vgGfEk7GPvWwHYwW
6WHgM62qzlkBjvR5c6TiYUplpU2D/AHC2dXNc4WWXREBQiK1JgDodzmp7AZIrTXOB92dkk82wRxn
X1FsIP1JbWr6ZcjkFTiCXHsr4JzsHOYIx7QJuidP86a5/dB8G5Jw70zNvpsa88VxQoiNwqe5Hobq
LVf+WalY+9L6VO+wG3Y3gG3pjVs0CyWv2xZMxr8EBTUeYJy5M5gfHfJ524+cH1nYb7qmWuuMMQ8p
4bQXFaDKqMR4KM3a/pqhSWPpZfG7CgrpqDievYGGTkfo4JoFNSa5oIZlrfXGxsnM6dD63rSfIHQD
NEXCPWkNmD0Kk3nRx3tRDtCivfpEpGc84+jsG9DZlHog4USa3WqoSjU8I7VnwiFIfxolHkICKI82
WJJV4ABikp28U2wjthbzQYrL42yxghuNPHypMJhu5z0Hhdu6zRrn1tDjXQ3ZpEEBaNGyjupOOA8Z
3y2r4KDKonUMhXSP6nltY+fZtMzMn4bgOsaEpgBe5T6k2d8qtx6P1mc1NM2NOCc5DJhbLKGfC6Pg
wHiS1JsY/GJVdGitq+zqxiq6yJSgOUcMZ7qTOcDA8drJuH3SM/tLgq4mNNNsk1Px/cWR1UNuUnJw
V6XdPrc1N+M6EO5mcKfvdZl1B9MHCadRXAWsHqqdLWjgVhX01Sogu3KI6qvhJv1mNqXZ2oQ+JRmB
zLXjRxg2TNFnLt5SlvIsY0/byH6W4ksJtnOnUGDsu8b9ZBcJufRFiFpizqgdi2LX4pY8+ENF1zOY
3qKRLCl97F/4tcjyUB5roKSbdgoG4mrBdHpOq++TQBDjwwnGEJGubVhFU0J1uMbkuAqN6t1riBbq
aCOVgIDOXdpcKHNal0F+OG32sODSwkm1VKCD5qpl9SoDqrWu+nrYWwBVPUTLykMHmDRbi8MLkFt9
Sie3h55on2M9thHn9++B0vLHtvSJ4oWVYfRIXsRAyyYZ7QcPaOU60WEvw8t8mChtBw4dG7Nvoxmz
G55R/zxPZM5tXes72RZbZenxpgeKvDFiqLDE2M4r9YbKpOYyP84goxnOHkVXsBn65pvox/A8aVa0
qZF6HbpDXsFhyPKhvYY4e9aAVJ2tNl370rX2yBXBr+Ht2S6VA0zZ9sZvsG94gTpUTq8QeHftOnJL
eRgTDodpmrcoc52P6nUO67b85mHUu+o0dslLMOjRDbi5fk7gf9ol4Z3D6FmrJCzyq6+tpccq0tN1
+6CZ0S4cWXiGFPR6uDP7qWb5T6m4eGe0ZxYu4t1kgJZtpuMYwRE1zOhma/SamSTBrRaVLx6igJnQ
QlCCZpWsjaqBJV1pvCla0t6iGDBU09U1fYkvsU1wn7NKDOhK4D/g+DGxtc9h7rbnNvde+8Er96Ve
+b+AwY4JeNpS/KeiwYPpt15HRyXGJuPHPzojtXdFGmsn1T4DAGw/daP41DbcYTHUwo+fUV8mBLt9
UU3hkYx58FH058eM1pjEWgetpSvWvRDdzUZSWRRM/OLGvExB4YALzd9wjocXq9bBHyodylPhG0C3
6oCTEKasy1tsIpdoLd2IfXhb+xbIfDc4h4j1/7luwhLd2Wifc+aMfkPhiHjeZs8Kt7xib2mhLFI1
tXJ5jUL7TWRme2CseqNVgWNQgXvfDfPUQlY0fMkXpr6E2Yqk4QJT4dgTrNP00Za7g0Y2Q5BQOPEl
Arh5cRrpE5L6pNubEWAtJhTIh9lEOiNyFbRnv2dGWAgXDw1tqVNk02wuInnvs7QBk6JFG63Eo9Zl
58BQcl332k8iFEr6E35xN8jjetCSZG+5H8IarXsNMvQ+UfRv+uQjEl1zdVKJk7bF2N6TvC2n2Ccl
ghuAxzqxGQvrVoIb2nRug46dwtk5S83sHAYpYSxVYK5LWRL8ouksELPhqsVM+UKyuzapZbfDRg+i
H/jj0lloaZ5sBMHwwd8y8O6rSMb+2nYSDFM2N3bKrToPqzSYyEQpii257zR0awYMPuBwUvWssvVq
uRuw4h5S6G7mWteC7hhTF6r60q8ORVsjvuusgSSDQV9ZEfeXSfcBPZlN0d9Cy5U7Yr9pSajmVcdU
eVA9viI62rSYUmX01yBaTR5DclI7D9XMr1wglsuwk3IFo0NJDg4h5WPOXL1sQEY6c5saHW4NLvlB
D6zw4MaM8PEcqjCOMnkgRz1FsKj9SHIW3arp7UMPeUvqXrdBpM5zvrraeVdf4FnvXaax58oGKE72
anoMEVcnXRjSZXVYgXrGKzk13CZNIbaa6QOxUQHaOVSMhz4T1wTvsVerGX6fhMdSEHHOuDdtYVjY
FGOzep/m05eQIHFWyJn30soIcH0lPnwDcGLY22orJvnY1iz8MzR+aFCSAcxfqfZmlWvk46Wfe4kA
MOm9c6GgmdM1d948hcc6K06OMIJ71chz1A/jObBafRPGDvgqw/02hmYFET7vIfHjqaRv9DEIAo5t
9H8VU9KbLAL/ag4xZjmr25oUUE4dUz2MlPJr0peE8WZ0D5iEKpfqX4aTmd6mTmVn3xlkKWdl7d1j
BVAgJKuXuesFeP1F60g4lBKmZCnyB0r02yTRiy9DJ37ARPhm5So/+F493gvK05QW7lFhRIe+obi0
nA/LmYHram8y5dhic883epb5WCVg1nFyc8bXyatZ4dJwKWfsa2VWT4qVKcEkuJKMEcUnpTL6UJ9J
KZdIIeeEel1VpOzJOw1wyKaKfk7H2m1HZYtlH+1O4Dn1c5dkuD1yKhXxMMGPqPLhDeXoD61GJxun
qdgzz9Rfp5ZZq5qIQZEztd3I6SpFLnM6a2i+9chSrllVC4hrJdEbis4meDRt3+KLv5Kw+BbmeXNX
wjOvoaG/JeWTTf//xU6s6E5eIBVqFcl9GHvIBDysJWZfFIKyAA+XfQNZ069HYL2q07IbjqCOnSjC
WmzBp8JH7B0N03OmNdpboj/njVL9u6zggBK9vDe9qDi1DtQAsjHEPx4mtLWP/Xil2PzfvKMFGrQw
kJZHAsQQOteGAjiXPIbFmX3kWhSTKZfMBKRfj1UE+DKojNhCopAe/wAWeW4EscAuz7IpxbE22u9J
Q8wIKVe8QT878Bcv+/JIJjnMKc9+jx2i+VYdRbPTr4fD/DAKdD6ow2gUEv+woa9c4B0j3mCaN8vu
743lhNG2TOjVRlaS4y3mDZY3/PVW/3wOOtNmcoL8kLEAm9Zpkvpba+jflpcly3PLGyQi5yMtH+GP
N0wwVGwRM74tOKrc7vkhNHxvp1/7FE5PQUj6RI8og8BRo167qG/BWLDIp3eXn5ZHv3eR1jJRDRrm
Srzi9/PL4f/jud+7v19n0OYh0f6f75wGZPbSH2yZ2vMDhr9/xWVfA/tHxHwdnDj5BY3LyDz5ZoWK
uQ9tY91YGYIMXHl973qUDl+WF2jmV0+vi+PgDEV99mbW1fK+DsZNyFjzn1hoV8u/LI9k6NZbETcY
lGcw1ozCWjbuPx/VnlvvRyc//n675RW/3jMfKPyZM//rN/shru3m9Av2MC/1l38g3EeD8t+a66h4
8Wh+HkmvoILb2enWm81b6WzMYl600gMjPS4/c7icbr9/1jTZdfNFtVxJA9z+07Lp5kemjSy6nKKQ
UKd+OEGWHk465XmKeuz+3izPZeHEyhBIbZw0frFq0iwnHosvsqC9ls3oVME2SCpIP5OrXr24Q+qE
XiC1aCCjc4HDiq4pxKyfVDvHLkAHRZT7Zv6qmzl7w7NQbLl3zcXHSrt5H2cIu/0OoXpZfs+i8FUq
9WwklGD7YTvSyl9ROtdWxK8hOxj3TND0s2uxxJeJBBKCuoDW4Wsa6Q+ZjktAH5Pvrsd6h0b4q53z
B7Nm7ixyTWsqf3dH49gpCJPKD4N9bRhXk9ON7ECEekGJ+sga3vTSemj0OLgEZkAE41xsjvwLwU7h
yeEDrsgdGeuv1OLoldMYXSEASwqfX4Y39EvMUXUzEjRE9X8sTaqbzRaKISGdzLSPvm1cfdOsVkZ7
HeJcgyxOIowdPwjHO+PX8tdU67qmpEdKyJlVt+9mWj1SMdu3/qsUgcSS4X4rrHf4OfY6b7xjHSTf
GK03NAH5PgEgQc1Fr1WO3yYslJqZ8XNDXndHz10FhfWq984XTexFncXrwWm+EdWAB8xzNBAF9Av8
OpnW2UgHJ9RZLHAbJ5pnFVoABqM2wZfui21LDega+NHnMpoJOWBDV1IfjsCDn2I6N13G2tL3HyN8
NutgZCqvTHIxCqdYQw9NzXZNN4eCjOvqu54Cqtlow6xHmVi6wXzpUgDs4IelwZGrWYmdfL07agG2
f/oK+D3ClP65Jz9yfGoeyywjY4pfgB+qO/8pam6KDMRtniVr08OqRlx6tmmMdceaNq1dIFUqoBFo
0xw0yO5AbLMayrKlY0VVUtejq1cZL2ND1o9vN0CSpuSZEtWV704S4BihKI5YVzkRR6/ywJ9aZMIW
tnrj6vwpsUpN1EnjmgY3E/yjSdAnFgsdNKxJD8MgubiLyq3diq8sIGouWV1WEIdkvGF+mG+oy6+G
nd8U72NjKGrS0deowOiFJnqDQtLfTpYDuyiTz6Njffch4VjYyhJNrcl48FdtBSLd17ORJkrm76vB
PJiIvNYC5c5OaGWyww88vOppq+8GTSMdpS/1vQqV2FRl3h3iYCBlKWzM+zAWqJKEOk8eQBMX4uBM
06+f6KrvpnnZsDwVJHDM214+C/Ds3IUsXIzl9EGgLZzyqXGODub4dWxSLpgC3cHRMzh3PDIlHXRf
7OgrIui0/PuAuvjosUhc5aXiAjUih+LBbGvJTX3j8w0A66sn01bTSxgWm7yK8bWNsF2o4Uw7ooVI
jcG3djBoo1GZqLv7MIzxrSviV24UAF/mTTMQnVeLlzi/RD7vFJfG99I1wG7BS707JvHMBCFzK5x+
pFHUnvSoh4BpwBzqs51R+DpjVYof1Jnmy4QYzyB0TqFpXHIas25ndedysugREIJB/M2z0RjO8yCj
3ZhO3aNo9RfAwt9CkXn8EzSjYTTUg20Ca+6F7I+uTIw5ngyxTS6HjcyqArpUtc9hwRE8SeEwJ38E
4fcXyszJLqaMSN1viJgumv3Fid+yInaZ/ffVFpwLZ0F/R+jRrPQOjyfGSaZOBdPCVFxLsmmvlj7i
zteRKw7oGna2NtpcybEFlthOKfs76yVQxpTmU9l1dJeAXmwpV9WrXHs3hs6GS+BeBnRXByzq0SbL
wmGDUwK+S9TManWiYNCH/xhT/QVlRfiChZX0liZ7tfvzONXeiwUkMbSS90yO/cX3xuIaa/J5Ud2U
FVXJKBenYKoOnc2f/8/KYjlbKf7F5OCiunIMCzeHtIX+p9Vi6vTYixyDEGTpJoe+o+ndZL62QjP4
6iJafBmyGl7QNO6sWdwx2E30Nx9B/ze3By5kBlQhLSloBBqz9Pkv+DjPDxvgM+QwZxpyJ7/VH4Df
Q7Ltw2jDjewD8Hw+CwKKnZd34c30SMDTM7nWirxb16WRoYwLwvMsNhWdzB46N7g3NJePLFfFbVaB
LtWo/3zglhztPw6c6wgxgw4N00T1/q+fGjdDasT5wIHzGnubWtI9BljJpDEhe8d8uLfIW94MnTx2
UJP3LJuSj8k4SDP5GvXjxcfb/2XYFtINv9q6eMsp5lD8AbHsxhY2sYopMNWYR5KUMPQRH3H6m8//
b+YGjrqn4yJwPZuvsQjO/3LUxxokTC/tnKGO7ELN1AAUNTVfwsKfjaD6iCpDYcCru92UOp+IQGV4
MK8xKbzbXM/NLdp+QLpfCWCDr2q7n7y5AkJw1wdX3mM8FMV+KKAW1Flo7ZvYvJlN2v7KSf5fC9jf
WMAc2Jt/+bn/zQG2zpX68Q1fbNv81QT267/99oA5jHWSC58AZ92d87D7H3Xzf/+P5hj/5WB/F8L4
b4MYUe3/8IDp/8WUBsgjJz0cec78v3rAPM4lOtOWBbIT59T/xAPGKPTnyOQYBieoTpPHsYT4MyKc
Ydn2wMF3hwoMDUVBpKFBeTEjIJ/U1D2Ess2nRvuZVMazK5DxFPnUbFXLfTuJbTrVbmquIq2GcuSq
9yI3HxBB3t3OTQAEFP65K38ObXohS5JcCM2+4dClrUsXcW7GOHFHLEFrQvkLPHY7n3kZic1EExOA
bFNcVtNr5DERo+13kyHGSU+L1oXhgMpKXh1Pf0oZ8VYi6K+mVmUr51FsLaQVmzmhQJbOsAokH7Ja
aMI735BfYqno/cxayuHVd6d4rUfmkzc+o3e9V71Fa1vdKf/+DCv7Zlvx17b3Hmo7pEfjX4ZGnRKi
0xM5IRlvsmkFJpKwn676NIXFPfTz584vP+qUMpMYmEo2WKZ9B8Bb+Mh64GdX8eFtq/iU5tHPPGiM
1ZBzmB1bf7IL61xh7dcVx4lsv5r+QvXJzDFohTvmm3vfr7co72+NV20BhMLgN2+d9//YO5PltpVt
234RTqBIIIEua5EUJVml1UHIkoW6TNRffwfofWPbsp/1zmu/hhkkJQskikTmWnOOGT+lnb8NjN6E
BKP0VZC/WWTc1XQDI53dhvE3Xlj8l9iHstQxnwswHVB+T9YQIi7NhImw43BURbJzhaDoj4RDp42H
CoAQeD1Od+TkruZW/BA66B5090IMzrPPPN6v+X9Rh7CFmvqSAOFDRLjpMvRNaJbnM0VTpJVNzwba
HRLlyk0S4oJOhoDenEOIUSJuJgkmmTnobv7DsaAnfz7aTHbeRPkYjOyHMrWI1xvcR/QQ+Oxj9JtB
kd6oAKZ1NXRLVhURfALo/zmx4mQ49FRXlaCQG6n+RGmK6euUr1tKqSurdDjwU3CfKPJZfYkE3Cvy
dwXtdp3G+a6IiAOQnDr82zaushetVMayKeRj3bjdwUuDVz+F0t3UVPokhqWIgE9ylRRoK7pGsy4c
hW+YxSitG+gKhhyvtc54NetXfB7aF1P5K5p84SJoSV60wlXlOf7S9vdi0pNNLSVEqWHfu8RKWIrP
2tvyovPlRUgmyfli8T2P2XXYrafKEMR6vAPM0lfGaN1kHddMrXt31RA8RlN6SiKOr8EO0u2bLoJE
bhr4wsie2rC6S7Hxoymiqtq45SaIRbgc6fFdmOkrHoNlWeZArXLzC4SSehF80fu2oeYmSSnE8+BW
KR1s77vPQjPKvpQkPQL93wK+end8B/ebOV94FXlzIUKAzLZPw5i8D14CNdFkr9Rm8WiTIpQW5Kol
XAn6I3fIPecodXGDpoWoj6LnFJFdgdQ241gFOevuqQ+eDGTJq6YAsaFTbl3Wqn7qYwcQ3kUWEPrc
EZqx1LjoKIbCPcmO9KeRAwD88sBOdWWyCwwK/cm3pAo2iUvifcW+bvkUuhG8i9pAyboRU3QXTcOG
Bf+1y/R/iTnRWtRdCQwMDhhV9ItK0NANM//AnDtZpyE/Z0bxzTLwJDE2MoOv/Ke8RoHecgilkHdm
bSGDF+2an7DQoqe9iCo0ranDeGpRM8L039MBIo/Sk+pJ0n+jN4GglrF2G6rx6DJ6Jo6Ml315jbiK
A4vcZFNlPa2oJPtG9oLAuFRdZCUDy4yEWxaIJE1FHT+o9AXgZ1gJobOpU+MLFE2y5gNWoaSDlyyP
e9a60JeZ8c3XbDtL0iN5GmIGy6KuX8zCeyf2IllqKl2psKKAUgEvpArBckE7uKAxySYh/jCcgBmR
AWpVfCEvfFCK4YgoJHM59tYx6mcjRUswEkBi2pWN2NRxlHMzSC7pzqHnyVzW+Qc9ovrkRdatJpr1
0ABEcCeWz1Q/V3qcvFuEeaMbzotNF9r4oDiCnbDJbQuclsZKLhfULO711t4VKJqWhr2ogAjX8MyY
AC/0jEAKTxYMb1lvLyQMuiDUiQ31GwFfpVt3BsvTLnEL9O7etWGZG2FdaRmHQvPzo1n6r4kpocYb
Cb3v+K3N01ur52gl9lPf9MRLSDSNBaFHkHvLb2Wi852VfYfVGouVFXLppS6ieDNYni1s81gSKPNm
nB1pgdd8kWl4q9ft29AO97WTmgu3aRgsnOBaJm/ns3zwdk1CzS6uu0XjbHsBGy1TRGmVsriC6LJx
MwTaCZ0AxLOk+J1vWPhQ4HaTMbUsNMo+HbEzOG2sWcMVfbM6MIBj8yLb/D0E8RhP7VeSAytqCekb
goZomVmNtwzMbEtvHfcNHCgfE8zShYWzSPWQKalXHQblU/W3txWj/ei3FFGiceGbzmnqkTn0IKdi
nRHYp6NdhZgRSWpicsR9atK/607z4E60vzBM3WD8hlqcV1+jdpILPBLsfNIX0MXQIZQO1/LUgUHV
BZoV5fG9cpf5RZy96H3yWJc64rB8EQ3cJ+Ekljq9FhHGrHqG58aHf4hdKFg6wQuNcfI9yqPd40wt
iFOrgVT65Ewu6gFEVe8w2HhU0Tzgx0vZNPnGUPkOphv1i14ttTRgkAoMUilKBp9eaneqY7FeuwEr
9ta86VosgnhXN3iERxhFKCE7xZ1Yx+G8TFm/49/CUTot/I4v0beEwsZhH2xHIRepcbIQkwNMA03K
KgisIrdDLh5rUTDjSOfZ1wwPHjT6uNHMHAq0u2lsnhCbJvuhoMALsGhRE+Gj40mNDD3ceC13ytC6
tBvSrZOYaQOAl1ugTApB5aWFVpnRLdVXYaXjGsRRRSLbaZ66RKWJY01pC9a3J7pET+czx7Ng3lH8
xOwLSw490FqiH1+03OI2IncSABhUHmtNXfWd/xjF2S4VdrUITp60Ek4keKEUaJrVgCjfnPoQ+ixc
lVAHkmSgbigApNZR/t3tDbrONiSTSvdfGpCC664L16g0sNVTwZEPWcFUKdGYZjnJhhzYhSwoATsl
KO/GEF/Y5chQHBxnjTn881CNsJFq2nS4S+qcKdPaAZC9twy1dZsSlTX96rByuEvMjQaVnSfH/b6m
Brfui/QRK+kq1NT815CQypdAkoDlliXudMBc2EAVDz9e63MAd94hqDZLsjFDNPdxDKq9tfRb120V
nCZL7amgIeeURDQH8TpqjdmZWrd7u6X1X0Zxuz+/PD+08w+IqAwU0h3xrTdgKUlNqr0zR1E4Yz/R
vzPDQ5K5V5TjkXPOfQDPramexYYDg5uWhFmDuGk2jtubu0lG60GJk5GFOH8jx8a54ocrIarYWMZJ
6+GfzLdzACBSg/mz5OzH/UDchV176aY6/6CaewrN3F0wqgBdYWME4I/WEThEjmcQcCVRLYgguFGK
R4CQn2BA6evcpDvuQM45Sqc5li2N3xr5AJN2FRz9Jj1qhQnoO0TB5ZJWs/eEtQavPewclAx1noO/
+e4MuX+rJtDQiNdecZN3xxBf53G6SUPnVFbgKK3Utfds5d4Jn0s3cPaWb9Ot6lJ0czHVvJoTxp17
/U3nawYp1DxFVswUx0nfz68QfybM+DFQIFG4hRve7+NZF3B+BnfIzmVwkI4sD3ERtagx5FcwVu2K
chYW/NZ5krqDEBvF8J5EUnSmukU6+7+vzQEumpOHb1lDVJEOwC5b/HgqEuLIZMLc0Wc7Wl3SUT4n
GeHtPuDljFZMc2hRIf3aFpl5pLSKgyQW5Jrb+fL8yuwjllNeAGlmANaKmiLFbjI/kLL9z7OuLx+s
yPc3cB/kmoVKRBsT7wq1CGNt9mhfQUx0s+WTtaFkEpDMRhfHD+WC/rdYIBY5nfls/2LTzs9olmHC
aDRrcUapnX8FnRWCimlvOLFYn9+xZjeNk4NlkzWWnBZvDqFXl/5s1kF9dSgHvf6a1KjPXTohp96f
jWpY8g79bPgZNWREE7PwSfS3VFi0U5PZh7w34fFafXqoZGtQn6RTjQQ/2J5f2hMZyFlYrmXP3Kzs
dfMujWLy06aZztmlUCdmm1IKE4AestU/l1OwlYNMbhLbxC+UDF+zVmYP9GTsdTqbn5Kc+DOdxrw1
G6MICbz7qb5w/aPu9Us4xW91RGoBDqwM8kB0SkrWB1ZG6mnmJIq63QEwzLemT/o1hGfSB1ZW7t61
NbMaC4NH1EHxxuv539cx5+0LAyWB4+rS0j8gY7xRmKPXlO1OyeHenqpTLZlMshC0ouSNyb6pUGm2
NK58Y9r+/bv/zr5g09IxoO/DuiYV5ddKIJN/BGio/HbpyDpxXjCq1rsb0tHA9j7CuNB3eqiC/1/7
+p6TjT5+UvsyDH0+uf7PoTcb3LrR28vPha9//s//pt7o/9Etw2UUwzpwBhz9U/dy5X+ohDkwTPB+
6WeK0f/WvSyDzBsudJdarANS06Ek9k/mjSn+gwfaAWADF8kxHe+/Yh/9Vlf2HMsWljBsG+gMRfEP
FxKtaH2C5dDu7ARgeZXVoMbiIj6osrpqKCevwDuE2yjTEno3OtpgquMgSxN8OteinMKD2bYnbXaZ
ogXql8AgcwLnmNamSK+8NlcXjdFdktji7mo9r9AEfdpUYF/83FOg0yRcCopE9lDVc1g5/3pBVFUw
ed00NFudQ7VUKFGxPCBc96HO5abZLafKXLSefJOFlq5+Otb/FwPRj417jLS6FIJD8mHjiFk6w0Bd
s62Ju5oF0VVqMWsew3VqGiQ0+MFV6ZQarBTSVC387v8P2+eweRaQLNcRH7sZoCJQlQjRbDNXXVuC
cBqjNyiD57jWZKAxOF/AbVvpUaaQ5AIH+WT7FGB/2/lws3QaKZyW9sfMpKHDo0rWZbO1beAYLMS+
BHVOa3i0jYUuQndhWQ3UbTd6xSJJz3ok6YTACJf5TmYpABC19sku+fMnYsk4X1xEs3zo7zRMon2r
bBrSWgXN7HgI17khquMnX/xDvZgDb5tcLtJ1BYZMV37YjApc6NOV32I4NdBzuQXlRmILHkq/XyZO
E+zxS/qnSbEwMDs0vFD1rmVNlzGVlXksLRFu02GWXUfC/e/uEOePBj9MR6FvckrORfOfO1w2Qmkr
NJp2q6o36bMEc7TwlRitxTj6RHCQwuj4cfnJmfD7brdN0/SY34DVMhi1ft2oH7KMcq2i3YIItlF5
oOAvda9Y/323/2mvm7DIPJphHplU889/aiPprjJjI0n4agEF0Mnla2DXpExrGdUn59GH++x5L/68
qQ8H2BEYbBFEtVt3pEbVpt0KJQRxwUm5sCSV4ZGyZRSOl3//ghZpZh8uKHsm5Tk2yDswkR8HZPJC
WYn0XNCmhP8cak2+8zIdXb3MNlNpCuZ64FzG9rIs+7tGing9Vh1RTMJblJokJTO1rXUfa1utd8wd
tj2fz21uzs1ct0VWPg7JsbIHjO7IwsFUR+91YJHD55uX/kghGS3xu6JWjWT+mrxbcgHJNF4YJJEe
oZcEzY3Ras+isqPdJ9983qE/tTjnHW7pglQHlpTS/O20dYm9NouGCzc1G6TrQ3RjNblFeiLfSgu7
m0bH+d132lp23p0ijwyL8XhNeowEqIRQ1clvU+zM+E6Qh7TSWJRu0a+sMVarIKIU2HGymF2nL1RN
mmYKMN6V046AIdJKqR1PpnW0TRFfDuo1ynJtGbi9vvOfqDbECzNuj8TgPv79KxvG7/cuvjP3rnmw
gv93vj3/dD7HxH2DrkdkwOodL0Q7MYuPvw8F01bV308xkU5T62IzsO1hR6As5R/7ffTUSW+iTTnF
2jEo3nIiN4+6/tUEcb6qS+Nr6AOyjiyMxB5aDqe1i6XVOBtkbPLOQ1/u6d8QK4X32dCwupbcJ7Wq
pTDOaIYlY1wKH6S93qAw9xQqeY2fiTi7GTBKekWJF+poJPRK8rFauJa8NBuSOnJ7KYZDPAUe4C1J
Ql1f7fu2uwlKErK6QzJQHimyNloV4pYGMabC9LaObXvnOfBwnRzWTuf6tBr3KQShZY1neIONzSK2
AR1FK6IHyvouDl+3oYzkBvdWHNFN6q5qTChpxNTbHftX/Bslnfp8XBtBlbHv0Dcle9O9BljiZNqu
K9s7odvokrXmikyaQ6KIExnK+ypiPTsKyksFljhQTCh7pyZZjHZt0gSCY1RID8T2a1jbr4Wsr22A
cAWdkayyn9E63IlJPMksxPDnDRcZYVn0VSxn0aDWp2Te3juBSyioTYp4kVHFY7yCFAWTIw3HT86q
3wcumHPMWhmKEQr8xhFEDme3ds911IpmU2bD1u0wqhjRAI0HFBhF3qWPrvST8f+PW7W56wLRlPON
4NeR2as5O9BscdvVH5TV37RF+t7SPBwm7b4WyWPiOU+fXD0fFoEMGO4cCykNz5g5gB9btirwgMKn
LXMv0TWLPMkY2+LbevbN1S+27Ka1px/0Bi1daU/Xf9/47xeua7vmPD33PN2yPuoxgtbu4r4r+Lqy
eCprcxOPpnYB6Y2wt4aqRbOT2pvWU7r4+3YN67dRkg0jo2Cea0Es/UiJzHRfoxbBfhatPGGQ6NZW
lnUYo8bhgjrES8aaYWl3EPXTcDopBk/Sm9IXp3uI7db47NP8ftfn0yCnAcUoDbr4H446vbzJcEpP
bUHa0ZSYh42gJPckgPySuWjZ0l4ZJyh9HYtTZP++D/7JjdeYJ+8KEsC3NlXWv+8h80+HhvmwgYfE
tgxDfJiJEKpN4wot2tZEhwCrVFuXLOUR6nYPRMa/d6qHpVkV/oIldsB9L30kWxZdn6+DuTO+JsD5
FjtqfAiVtXGRtAYWPQezKscVvEdwZ8TmZQM97MRUpNsOZPg0fnZZzc1y4Q9rBOP+J7v5PK359dYI
5hb9AytCDCK/ITgDwgY0P7TUVoKp2uarJmhPhvSzdd613JRpCC27OKpIC8F+TdJuspuUqJAGzxd+
xmpN6c6LOTF1cRDhgjJc4R5oVo6nwHZm+E97cgJ1m35PEvjWRSvcO3JcSG1xwgkAG0Lm2jt6lKh3
dsEXDsRFYHFbHdJ0B+8eQgKk7L8fRfFBpnW+uFkZw0+i1MJwNv/8pzujb9ReNuLB2XaJIosk3IVE
sMlQG3e0fI8odZc4fMRF2OOUbGFUL4rwPY60lR0y4e9aUlyZntNe8gdnxQKwX7BvcAR3o7ns4+Ip
G6qW9GcWsw29wCb9Bkr8nvgAF+C1oXAlzvMfjGpZSVfNtKkq2ibUIqdL9m7QB+vSJ/UJzdzLpDIa
P4QkLVNfESKmq9u+cN7+vjfOs77fToCf9saH66xv0l4Exai2QWskS9Db+I4nEHEFoX2rkgbumnEB
Ux4Cfcfo4rl/aS6ltO+7uLn6+2f5CF/958i4sxiNaEtgur8eGRfrYz/aYDi8THY03dzxIMzkEfvy
2iEs5xjZ0LrKCO9oHQQMCKlxlZFNeSW98sITIM/54Ee/0NmlM4dd5eNBenNjecL7gPvcwrJVLeGi
f7PhKtEdLl4ao4X3EJDg6iOihFcn7vizd7XbxngyfIL4EGkitoQ8lbnRe5oTR+iD6m1IKdnYmfOU
lTaqd49GijX5wxYFBvN3/SIEbMwUBqGyrbvIDb12BiQ8kj/0gtvpHiYn9/aS2MCmemwbtbSqMDpG
lbUUdfDmGnH6iUzu9+UNdSJkKwBZbUenpPHrrp1XBokfM5y6InkJ/AZZ4qTDHJmY0//9KP5hkER/
iQWHhTJ/VZ9v5z9dXooQeqQENHnKIH8HarrMZLlj6Lx2e0Jf8DIvILKHS5GLu79v+A9TXr4jei3T
E9QxqZT/uuXKR/MhfZvhOQff3sX08lxw9UmjXk2AzIuJBBtpts3CgZVGQiPYHaABTKeY14NEQqst
3Tdht9D4MWMvQS3FJNtufIcYs79/1D9MaWCTmw7KMCYXLGx//aRNEFXk7+gKoTbYhb46FCp+AQ9+
PWj2EpHku5qxbX/f5nnS8uFKp+JneijkKM05H++oXqepARG02hpde6I/umLsXyGIwZ8nSXDxm6Xp
qHKjedaOKsMXqKgXpkKlQqgoZu1CXA9YiVdY17tN7TPRnKLxLjJoXmifTYF+X69xIG1unUj6pPhN
MRe1TWeHHWNS7xaAwUuJLSOROEX1JFraYfz+9z3zxzOWJRJKP8ptVPp+PRqOFxNp1A5qa+XYLM1L
IdiqmTsnBmdwa5y/eAaGdKV9dsL+viJ3HTos9MDnAyLcD+NdrIygMESptijrH/tR3BiS1SHdHiAW
Q01uGNzJgPVnMoQAAQOwprGtVmGnsQ73g2zpZsqBmd1tSEjcT5NTfnKrNP40ahiSxaPOxewSJfzr
nunHlg6OSriiNPHCqNKxkGniTVKqS9aN38OI2XEn3I1jsl6T420pgnMQ1lrW4IIYxd6tkV3498Ml
/nS8mCFzpFjdEhL54VMB4fBNK9fRALYBJoiM8DQNaVqqJtCVpE+dVANxM44CfRN0+E+ZOF6UJkXE
Nnaz6zHb5qYd3VrD8L1FC4BBNgDMrMiiyw8e0aaHyg1PEyPNsfKqduX4NrEnTDRPOfcFLzYuG1j6
yOjo508lt4kcTwJjO0jo0PG6R1Vd5iUrhGigwnOhmuYlHewnaMzwJqxYPphV8Ia8fp10Rrg9e09T
g9uaVU/lsShXqmIO8Pcd9of9hZ7VgfyuS+bSHxXSoeZGo507pLEENrnzUbxuxdSt+xzYetHad1HY
3jha/R73nxax/zDXQporpKdLNPFACX89gej1Ue6vZYUyI5WAkVqxizQwQaYPCRSWm3HRk/HUdVm/
T33qm5ZVwfMdrf9+TcVayiYGYu5G/HZnKGdUVumKCizkeFUL/NhVgrs66vMCVaHxMrg5oosiP8bC
VJ+crsYfFpNsnGouixhJLf/DVU5GTBCjFam2jRzROwbQjN3iW1wGwTELILFHGiTZYAJ72QVYoarw
k6v4D6OMp1PyE3T2DGF7H4Y3Zkp544V2RdzPhGcNo66PDVMpQLiZucJf9Nk3Zin0h7Ukc0rd86Qn
XTR5Hy5RNxFFS0wa2ySA6lthnkV1jXM9ULTZRA0Y/Rw7oDFU3p1mu0TVtf4bWpzwIKH2boPB965h
5+SxHq7bbAR8MWO+kt4KrluzQTdTQeIuWuBoWGxXqbS0e5c4mnKsMQDrKjlqySCRxjXIRf3y1gzT
RzV241KqOn5pBm9jjQqFa5r1dBEI5eFqZ9mbD9F9DkRgHZVZsMPKaT0mQnzrHJKBaHPnXOkt6jlj
/kPC8F8SqW3jbmmYuv6Fao52JzBY+rK3H8jYjjGqtv6lH6XBokDCd23rXX0DqQBlZ2/d0Nio7huE
di4RzUPnPLrWAwEYQDSo69e9uYDGdidZQdwUva3N4mgE0VnOmtsNfe9LLEl5CoLxELbR9TSNxoPK
DYyMo+U9+SrOt5YsKBHhAL3KvfSBmUx7UcfBdBpM/WCXrbFvGu+ZRVBySWZ8fAShpSMxcPMHTFZ3
OkyKVdZP3gwmn2k1yCTGZngRhQ3MkCk5njgtAj6cQoMmnvU2juSrGZbTq54YNwjWvzZZpG1yU0SX
o2yjy3Zo3spR9UsUvAQfuFnRrrMymljvpd0+KnJWYE061asoqUekLNngIIBDa5Ai25lQ+h1puT02
WtxuYcvXx/NbMpzc5eSLbGXpMjpxZ49ODVb3PVa//fktwpjtfeOa2zMvFP5Pfyx00R3Pz87v+cmw
Ul3tb1F2EPtq2UdKj87x/Ozfhz4LADb11ORcmzw9hJvc9swiQjoxRpeBAA3ZB2O1JkK5OISDjkLL
m6GRlayfB6dg9TL5Dd7xmQM0P5uyLCX7zUSr3QUEbBf1dNUmC7OAAHd+h87feBWlsdhBp9oVtUNU
m29f//tQYaWOmKucZKaIaiJWBEk/i3M1Yr2VZinuh8SCmCezbd+QaNz0PmZCGGru3uuqh5EjsAml
DNapQRyMcIl8HnPjUQMVcFAhaxmNabJeltoXlFral6GobrpUNpcA5LRrTP3LyYsgkwyatbID7H7E
aVX7UCEOOL/MmOJfzinjrRou6k7LyDuWSX/NNKHux1RbkCHYXqtkJfX4YBKveFOlEHEQueJVLitg
M5VTbGLdiW8EaVM3FJg6oDkRiTmkhmPO7EISz6Lu4E9lvEQh7D2kI2SNEpfbuslN/8GJlbbMSaFk
bgVA1Rmmh1EYlDCCbrrMNX96gFW71xBC3GR6XT9kz+n8poBAcjG0ORdDKbeYgKr7ACPbrUPQOFDK
6r4a64qU5yCnRm7Fa6cgD31kSXzlqMiC+cMzpq49aw3oSyoCutYwR4pHqz6SRC83skqez0Ip6TbO
HiKYw/mN8rbxi1M3ZAG076be2ka4yvgu93ONcmEmcGFDO+g2cW4Zt3qW43zurtuiBOM18bW9zvfu
uzB38Fy4+KMTNoxTHPKC0ZeX8NOnw1DCXjbBX/QJ4dStf9N0XfscDOKpa/sDWk6Mi71pnQrFeVKY
7rDC7dFcqh6Vi1OGb8R7jgtTBDY1CL3aFIGdrTtEe6yom+x2ytobwkmcr1kM2VWh476A7qaesF7j
scnQPIm1VWoUjvO4I8yrcr+24b7CGfNM/3fYACRqdkoLkifbodE+v+9YzHLTspkA+DCsWm6h7h2h
jUuzNtF8A1UAIhQ/5GP0zECSPueWz68nt7FZ1Nc4L52HMN5gns4ehrZvbyw3ugzHh1JUxh0qveLK
zYb7ALz9vR1NySlutNfzK2jO4FIUqXWZX5irPtc4GtReb7jJoGR2/FsUXj5uYgGBIpzEIaUFOoNA
652Vtw2IaC/blaYx3nswV1cRrBH6bcV4jy4TGbvUvw39kKEYi9UtaSbGpSeiL7Xq1G0zPxgD9YOh
cM1lAEtrWXQ2Zefc6/d9btKjml/GoDZvo5xw1F5/JjW721YuiKPe8Z4Gi6jWFVitam8mnCNC7owg
ib6p7xzoftdpRK60vStIjpCsx+1VnSr7RFsuW+RD4m7dqqFN0dfVmgHPOdqaS6RxE4WrOXScaIpq
vDo/60ImMkVCOsmkAQ0ZLPp5g0quh6wMr5z0wauCYJN1tkdpLDAPegdKvjSp2MhKQpnVZmqywb3X
q7xpR7axPFjU15IyPEngC4fASMqDKDN9jdbJ2/akMLeJnW9o0aobM0LfbA1CHirIS4cMu+2lklOI
v5+bXSH4aRj3LPR9fTqdH0A7PRiJNxvk6wC2KbzLwDAvhO+/TFFzcMImW8fV90LrXh2fyKiUOhtf
gHgZddESQbJhRe2tQPStI9EEByz7wcompQckVLY3x2lXs4xY2AL2U+dtLat8i5LkS5L42B7ScRNM
0XcSjbZI7gAc92INq4BPwbyvG9S6kO4OsAvNV59QkFA9NhVibbN+iztYQfmWBcxyaMRX9MdfdG1M
V5S/bpjOr/IBSYpMzJkrAeKsYg6pEXvqts2jOTbXE/k9lEOuUhnMd106S75ASYKGUiaPrunvxGQT
+xhuBeGDg7lHHs2wpr3nXXQi9+dtaoaBZFs82QEqzlaSZYKtYTnoTbmkFTqjK4puDYm0xrVd7VkM
xXujmB7AKF9XTjdhwikvknq6sMb0piOHoGXJlJZQkWPiAWMyTa0cWGxEqFE34+kc8Ku0HOX4nRXn
TUkg9QoshVhmpaACmWH/zxVTVpuvVebMlfUEpkKHNrK8TxISM5zY/hILYmdbBSra6HxmBQQzrf1M
X6nIfXUNYtujKAsXU9rc5J7/BQxvtdKG0diqmJmJpmdzkVEue6pxVeFepXFLxsnUk3/skZyl8n1m
OURr5ESpDMNLNDkbm/j2lV6ToBJbxnNe6idKJSj23S0xZCs5sfb01PQW9qQwFp15gfAVMHZDU6XS
JkKzawTCo1bhItJjYFGEnFWlda2TjrZQdhovYRPiL3kyycUY4SSsO5tTNcnScm0msVpXYXVCEU/q
wmDUG1pVYKa0LsG9ZZ5sjXVEXpcRCAXTO4wOQ4KQ37UGZWrhWu9aDnLUtVEzJpN3ghh4o5MCtmzh
ES6IQV0LUwMTnjfBLvGxilD417HPVAFRKVoLwpemhTNdgk+fqWkh9gALyWdfHE0DouUEvcjO7T2V
wHeiN4ogh4jRZt/dOH63VAF0B+PBomVmgSMRl27GMRadenA667kySgQGMEfsL+Iq0mhGB0C0nL4f
VgOR3YvIxOTjljoCBhtJaUycu7spElWS3dCml50fbCbTeUHFQWJoRQ5u7eDlr9qO267hrIy4B+c4
NkcrBvkb68OTbWjaVvb9FaRI8HF0PlFX98DvuC/BjrzIzKgGKpGCvdWnC1W1rzk3wLgco5tmrK+6
eM7IiUK5yqtyOOA4Hg7nZ2q2MAReewGn6pJyjtj2cOwQ2VrFIZIsc6kz2rCiDqkrNKQg4cHLiSuv
dFmv8S7lq0KnZgy1ctVlQX1w26BGZQD1YFnYlODPb7axVR3KJjhaQ+/iD2phHGlo0PtSr1a6l1QH
k/XNzH0ozS0y90s5b7ASY/lDRp0ZA6EWeBiKAfbxUAiAb/O3CLMh31gyfqU1EB1gSEQHh7U7ynRF
pFndmQxXAVgrnRBVu4oF8r5Z9lFDU+8iQlySZGcGtbaGNfutC0qymYKkWmRdWxxA8pWHJKa54OXC
pouitYdwjsYpRnsb0mzPBrO/yJDo0wSaf4FF4N6tybK2HKWtXK/dAazDTNX7+tKSpiJrjwf6ghup
TKi7GhkOKosu6saeY+WyNF+mIf3/qnbzQ2RrjzXxMhs1vzq/xRL8GOUyXk81BktoFYcpC3MCRqZn
12ayZLUIyyhElevWcapF4U9kDcfzXq6UKlZQZXNgbjloW59rHvPnRexy4w/1lJiWOj0k8zOjhxNi
h80uydsnt/MLkBuk1pwfikk2mDmMhzwNMoYTmzyl+YewpBkqz097O15TppO7Kid2dkwS3EDzMy+c
gEeTeO73YqOE0e+istvKuhIFR6N6DEs1EA47v9RC4n44pdqlsOwJJQWrPBdJBOzpw/lhhI15GIrH
tAiyH2+7jXCBdsT1qp/KlMBuYSnWGj4CwBbqcF0l3wwWprBPYBNbbZcyjncnK8FgGUp1WUVbF38M
PTS9p+PJfQ3vXrtKG0vbGRzxRZlFyc5gBYf0XcjllGpQzXSX9B6Nh6FMFrGnY0nRQGd6boJgQ8l6
E4TfJ9fwwTniuk2TmlCC/CJ2Kn1j+zaLa/LaRyCMyz7BCCnoPWgVa9U00V/7VuuXRsPAOure22iC
YHXDYZ1Au+/7BuCKZ4TTUmnEnmPvAiJ1fjpFolAHLuIcbvX8rhdoLqy2mRt2fpcojxynrBGDQKFU
oY3ENOh6uDu/b4W5wUVxxiw7mAIRnMy/fn44//nzM7jkWAu9xP3x0x/b+fF4/q+FZuTLGYe3/PHm
+T+V54/7758ra+mszB5w07+fbTh/+PPv/Pgk9pg+2uYkf3ykf38x9ENnPQzisTC7iDn3/IETzd4p
e+A2HYC2OhtSzs/S2Zry78vzs/N7H34PKQdQyDa/P79/fuiD2py1s/yB82sZKHtTDSHRl7wFi3ta
11nxTTU5S2XXL/6HvfNYklvZrui/aI4X8GaggcqgvGlvJogm2Q2bSCDh8fVaoKSQFBooNNek4vG+
uLxkF0yeffZeeyUCGN9/f/mfH/MC1JVzzbf993/yTO+OdjA6G/jyR2lwFk/qhpYYgqAbJetzr2v2
BQ+lu6lmpwnzFuLiKIxoU42ev9KXXeC4oCYxx/2MGcCiMTacdSrc37yIyJLxcN7lKqFqrpw3xBmt
ezsZTVhE5XhxfSZxsHahEIgzqgmowYYhCGqN3oB8+CbFtLSIC9an/ox+v9E6tr2p/ouGufRGqxOV
kdWT8D44sSUbxYOcDMfsgZuArqzbPHvcvPhuxvaqHPMBwwq2zzEtNlESvUkU+5Xmzlqoz95n4N0B
k4RyrH9FIwDnaKq7LWkypv+ofSkyRrqOiGYGAQPubXpI1Ozu9MB5KlvMReVMgYMy7/NE43TQEwSP
owgAvrmzjPZcqILi+E6f1uDASUpGlLYCFbAGlsCpDDaqLxWUHqFI09W/0qehrx9SO4KjZFmcn+K7
Jce7mcmf1na2Qmi0HEzpd98b0S5pGTx8q930jX3MZvBTTsYWYcRhwWCHWITGgiKmOCFBuVdavzWk
9M/Cqj7G7tbp5WOU18NOxUARESODO5nmX32ZJZQ213+quHvW2nqCcDVU67QcT3GWfIks1ITy+GYX
W2Jnb+isUFtRU5Ymy+AUK7wJKWcjoxy0fWd+uyWw3KR/SbBvPcbkyFbUup41/CknqMsT3dbX0dLP
AcGNLaT2FLCWTDc6YZwNAEOD1/M1q/5IG+BOwwgcGg49D7lDv+OcQu3s9d7bBbECq5zrS0eGXBuk
hM1G5chaRn7VNBXvm2j+xuOYXylCkUdbAVTvxxQfWT88WBjPUgEluICF59kd6Z6s47Rj1/JCk87e
6W39QPXLHunpVeOPcHKQPlZVRLYdKMC4neHyhtLLon0DO5Ppll5QUuS72DP7WwpZuOPIV2qs5auO
gqRy9NSmZ72JIb1mo0hZPSonszsSmNgq1AH+j/SZgWbapayJVkTPm1PUw5/OA04mnA2wGpxc5b70
oHQhQIMuLbC46PTSCRrbMNSvU9o/D8Itq3OZVryJRMU5OEeyjfB3z0tZnT0nH15G4qqYrXRjZUqd
W/ShxseZZQtfrSsnxp0++O+jURVH/1cuO3WrKSCPVLaeHfMK5JBH/qile+iKVx1C5Lp3DB79CYhO
mihE6DpNsMP7GmyS3P4cCiK5jU0AKUk573cscBkraFtK36wRc2lKI/omkwxOieSQquKSGCpsXE0r
GtSPtKLsicaneSKtKqvu7pigzxJ+E5BA2aHrQEnrDfVQaeFvp5KkZ+Gb18JkLZzr9ELErgvPSfJg
LvSvxQNWUVqUafx0mOtQ9Iv5B4r7lybTD01WP9Td2MfOmMEgtbG7Ey52LTGDI3ACwW3Evx+Mrbml
yfR3kkbhWNL9x5FbbpI08C7JQAK6sNJ6VZfYOR3FThrd74zPyd9UGLZ5ddpRaKtx2isp513WpgCE
zeFPCvTwgScgRpi+o2SoHjuAv1lNeUJPrGsW7kFjmjNwfJ8Es3vs1jSE9hzALN18tcELhIJcy0Ea
HZT7WQv2U09JbJfRIhFkkKdG60/kXGR1bbKFkts71qIEZ3dwc8ElkRb1YQ5nM0XV1d+7aLDq4VCP
BkQmxRAX9IJMGnRwa8KWyUH5Ui8fwzpLKIXzytY7tl5g77RanZulX/XfPkyeja0V/ER1womKJcRW
D+gTZN5ES91RGnSWJTYVKtLWHutAjxUg4iApcGfIu1ODcf7EQAkx2Wd/IeII4oJF5Q53PeRnTpPm
zlHxIYCZCjRF4EfQaD+gs3lL2/XenUpo9ml9gKivVmP5ZRtER6Hdp6zJE3Pz2lAqFxaYsJC2aOpI
/CSk9izG5srTWgOkj0Q07G29+5pK8Nte1PN7ibUGG3fLe8Xc8k+3fpVW26ojOu8vqW/da4tTauUS
jlYaumnc/B5E/9vUx6X0g7eGDp5VjaXBOXH6llQsTq61mxagOyoCoHGtOuNy3vWcYO8GufCMWQZ+
A1ek2UFI4B30TjWUHQIpeJvb7JJELDXigdJbdjkalxtBD9HJfYzqFeK8UtNzA0wPIAQNlaybPxAb
nTWHW7w7ZkmnxGyyzQnUqcx3gYKEB8GbXQp3ZsDvafF4vNX8+KbkxjF1CKtOj1ekobK1yA16aLIX
JG/CR0HYldYtmP0AZ61XIKmn9AZUw3WIJfWMmCy2sJiZsfxiondQW3taN96T5tROUCHM1r/lnADj
QlMPyqp+pzmc9MDu88uYN+/50kk8Ib6EsutDB9Vsyzk53qQSY5yaKj+sc+OS2Ewhkvj7IIf85LFM
B85lGxvaIudwUP2xT0ZzO6HUrx3czzeAK9vG6h8N+Pkgd6EoUmSLrgRHfDt9EOkQjz0LpE0GtWDt
leBfJZJXKGnEBPwdnkc84oc+zv8MRlytLQOcIvcEC57C+kWxprmzB8jCFlrX3lBztG29pcy6UQd0
GZoYlsBxoyiRbwFnamKecUWNvzQnsE51mwXnMQjisMBTiRsL6Lo9BpKKBK+9IgXolG1QvUPa/F7b
zLDRZN6MAErpSutkdn8gqQt+hvXqPnayJepLSffKcalSJ7ml7lb02CtLPFVFvCmy2LzjUSif8Mbn
oV+27cboPtQCSneyDERnkn5wu9XPLbnwEz6TchVEP2afife06+uTXi10xeWXOOPATLpmfrR6OR6S
Ao2h9uJwoHHyR0uLk1+1WxWMm752vHcxwefHBIhK4jGrTnK8+bCoiDe0zARISU6UZXvTrKn7M4b5
ZvFjXjmZLQ5FyRFy4jfaBVpBl3Xy6Yz9oaAE46Fyk/jKzvTajpV4Tgs6md0eNKdf/LQOEFSrU3Fo
C/0nb28ZJv5zPfxCkGgueUZMqy2wViZlQH6a3LjTQQ3J0vGgG03H3aUT39AI92YsswYcMDuBqYfd
FsfOCao4z8iBJQnDSwkXdP8X7BNxTHG4cI+6+Tv1u60z9TA+Cjiudhox4Ebtp2nJq7vg0h0DuTAS
7XhwmpkqjjIcU8JK+TSHWpW49z5zdvZE3RZL233fDo+O7bRX6K86bxCjDys5matY8HaN4Lvg3Ut2
hGWDc1Fzhh3Kd2UCpDURL3FVBntRmb+8VrcOQWZdRmuJy1KV7g6d2tFw1B8L9k0Af0gid759pj3n
m2gdgqjnDds8m+HelcOu0KV7aJO0DOMCTujcuR3sCUDXUTQV6AmwNy0ZwtBKVuxRslvPU9dIDYcO
Kseh+B3uKMRGOzQpktlorMAwmkxbN7WttT403X4mdX/AynOYk8LcFD74RIiLt0G5oYVUtXGkXh1U
7kwrek9ek9pwThaJhZUwF2DEKIKw9FWxHhuwwkYhto2LpCxxt+wql6IeFlVAsPE73gLk8ZVZN9MG
Biw8j4ZeSn/E+uH2CB998kiR50rHVt04wbdhR/2ht1CGG8tZtRPFWvGQVRuTKXtd2SmnBZ/XqC5s
bWva3cXItSkUHcCbZf6kUoP3W2bCMhid9NNEYj3YfvAZD1F/Uc7WSLLkHo+ERYoOfBKLdsHhgiJt
6JucbjQFYgSztjXW5RkuLMZpBr+syTHkOmpnpekOEyaOc3c8RDmIpbqh732A8LwZ8nuW1d5V1e4a
88n4ojfAT5T2ZoxsZTz1kIEADjVr/D1xVjyXksETce3sZ9G8BatMW49tRXtlv0XSibZaGmmf7vAn
8kr3zch+V5OItoEzTmfb7/2DKmmVwMLMSz1PLklJAsawyxdIx82FLnnjsR+eq9wkAIEt4ZJkfn4V
QHDXSPlUJ4v+QSSQ8r0idS99cXV8ZrnYxzXtixjEm2jaBzjB0c9UKO+qgXQxegfzqmvhGvU1rt8K
eaF3iLx7YiZNtHw0Nj2PyoPewrExuAb6A2uvs5ioXFIy36t5fq6Slg63aZ4elQ0RfAYD3XdU/daO
/V43s//w9wPZbp/l5ncl6VBp9MLDhLrA6ZqJMFA8Pc9RNl54H/SPdq8fEzOhH8AxUa17NjQA7cDO
Bc2F8i3BXKCpDW4gfqxW+SAtgM409A1Iwx079rmw1rLA++xXg3/gxFChykUKMsmmc8IA7+LWLq1p
67l6SZuEyM5W0mzb3J9p0u3VNjV1iG46mqeu9axzHNbNtZPsjCkaHnJ8IwNLyhqA2Zns6HikrAUy
VTV8pzXUMmuc7e1fVrbDwCrTtNn0SU2sVoBg7hIzDg04OYNxyou4eippsatxSxFaOk+UUkB2pQXO
qaIVRY9LX20SrFstis+pXwJlolAgYcGAAjpBIKreWb7zFLFBgY1UK29c4uI3S9IUwH4kC82C0oqy
y9SaSmv7bDi/8KJqB4dSsx142SN+A3X6+6GpIVhXIz8YwMHiQUxy62K8ee65449Z33SkCPSeuh3/
o4zib7qf/XthWVgly+qAmUqupsgaODKW1XbOqcQFEtUB2zXZHINeOYg2hk4raqgLc1fvnWpIkf9R
7qaJQi4tWXb88GIcJ2yzqNlRcFJt69R/n5v5UnRUMUEEUafRSyuWIuU7wVgAz0mQbhPN+DVRBr2Z
pmI4tszEu8yggDpzxYM5d+pKq/B4iyJ5okDD3EzCckLA9N6uHHLYUC74IaNO3qYGFpzVFs3Wohh8
HfkZR6GMlu4KReLmxF+B+VN7vfUWyAFfn1t8SI186GiP2Qe6egX7dl0PtntgsHZ5ehP4GxKrxjJg
qTARw7MwMnUB4zU7It11S1GFz3OU4mUPdWCXt326J2P/XC6M4igwrfXgAfhxWt8N07ztDlkOqq0N
9PranXThffsd3IqkjpyN6UzPtku/Qwc819cbzAoLtU2UIB+rtmXu8PEJdBjesNq0kFLg8bKunf+4
Ni5cyXKc6bGSvOOmeie1ds1+AuM7YZA2BiEbZXSIzrWHZZ2pKG9zTDmY8NC1oFejV0ByUl25yVPj
q462jWFy0tdY+7VVsKMSEThfIPcVJScYDQDCVPhMd0U073ta2DYAT8sVzVODH7P9rHauLe2fQT+Q
HwEvSKtjlFp3zTD6Y1Rre6kX27xAuDJpiBVu1F2U0D5GMf6OTbQQ0cXdupzhElezbRykNt3m3gsu
lZarsyFb+qlxZrDQZIlaG0ZYWma65X2/3LrlOh+FCq3xPaMnasi8Y91CSffseqPcuuZV78UrO8iq
vcVxKp2GrRzKcd9aJOTdyMRyiSTDWQJ/HW18rWSbK2Tmr/Isea+7pVAXjZ8hFT9PNTHKjf61gBFM
CQoV0rQqU3ASGkaDdxyyycYrEb9MJ2j3WgA2vJUlvV1qoaTwjjpKp/2DHq7vfCrSqCBKhu3Akq3I
5RdrMnc3xRaylka0hlPQNjYTWg5d/SQcAFojOJPHGnFpGtnXdqQXTlrfJox57SMNElAG8hg7RKfZ
T2355Zl2ccQGC5tMTMaGslpn3y1zvYaw1gNS2U/Ee9daSmrBQQonc5sho9ecHIX3lmiBj7xYlbta
h/BcU0KD2WH0Qp6GJ76skVwDJWbYPKxbXxpH4nd0Mto6zOkJk7giO7ciCGWvk6SxzjaunIMYxD3w
Wnmm8g7lp1Hq6nmcOd12PPMQnmljzYNbkaKDpGhraVY7K2oPnjlBKS5W6uy8pDlYFP1tbLL8LD8p
JADbtpt1gZ2C4tBaehsIcQpW1vxssClbFCnvSMGzoEheTszU/OAGejAuCdXPSJ7Gc53PNDIQmLcn
Nyd0M3x1gwltKQPS31jIe8nWjoJka9Yc32IqaJKiLdhylH8ahvbdWJXRWpPfZd4kZyx2fug52Z/B
WaQuMy72GZF7xx9oiyFFGNp+9ItmtluU/dVtEbIpADPRkQj/dlzVFD+4B6NMnDVdrPD4ZdGs47aC
DuRkHGSJFgJUL22es+KbPS9DluD4Es10LWk9YpGvZQgL1Qik+xMNYw3HK3/zhsPUKu+YG0vvjJPx
7fg1W1EgoxQb6sdgtr6Ul9F/rScQyyqXei8JaSjtu0NdZh0DOo8SzpF0TP4YnpIPuu1MuCF8ePxV
lu3cmDvTAw+J5kjtDtNGFRAbia3lxSqopyiGjxbo+ylup4eqBNqn6upckCxYZ65kQ0hlDEoCNqzB
ga8mOQ+kBWLQlNu/IwOJxs5bvuUBkKA39CvXGYtV3gfW0fG1XwVBYp1Ma4jkuODoJv80Wvz17NF3
yY/ULexXW21iVo63YEr2gCLFErCNN3YdWTuPZUue0EoofEnNiyEPAB4LwHsU4vb2hz5pPng4mHsG
VHgIkleJyAKmKIej/xAbNJYMZsAVYDbcyIV6s7xoOBLsk7tq1mlqYP002kvTtVVXuEgqnvt2G5z+
fhSD86dCW0P7S+sQ8SI9sC+6R35lnxNl/eJMqf8ulP3gRHpCfWbth0aSXrx+yHi/9sYWSagPy4j5
h8QZX3ATFcya7h69JX3LAgnvrwPliwiWVct6rI2fqfYYODAVGT008DPzpqCQMVaHcnQerNIbd2bN
Q2vOa9Z7a14ZSUyhND6P3y3HtU75b1GhOJwPgOPG3M7XIoA5OU3WS+aVe9E1MCqb/LlCEtqxLsPh
0Vv1VXTqmUPVdBh1SpHnsniFSYy80sL8D1S7Igi+jbycMa1KwPmlgw2WFsF08gnY19G0SlozOSp9
AZ6OEbNh7RAwb3JGgZkUhhFnxxqgwRm2WLgY2ZdiWv+hSSCmayPF7tMUfHoY12BCxQTHx7naEt3q
1oVs97UprdM4xc4qYBZrM+S3HCwCQsNghMpippmlfglmg/egV+1EzC5myjWQdwy6F5fCGfoRGXXI
l/MdR4/XIqLgLgs6c2vDNF81lYlCk5TRRejjXh/t4Fhwlj70BSlzt2rwO5nFNYGYuh9jWHIOc7mW
PU7So3imn5JrQGQwychPmLFR7AR7SlZQY3OYK5tRWbtkoAjXjm5nG8uYq0NLsVgIRNjY+AD8iIP0
SJrue8G9cge5rzgqJIcSB9VNVNpVTKo/QOtrrkEcgz6gZOMycF8mEB6PjoArCBsREAJeuCS/Ji0l
Hk3hpOc8qvh6+tbcqbLgaVXq2frvg9/vmSY9DUiZbE3zwLvjSvtkutPr6i7j7GaZiL6z3W8KLesp
BGSJJbgutzF1Uvsq7y6o8vVa1cp9ilyWE4kyn2TJGSUaMB8BKwY6mBq/yqwq76nXbHtZ2x8+Qsua
KBB/JPId27IW1qve79v+u61a+7m29JYa5va5bPBPMQ+Dabbi4tUpkm/puv23lOh7zhSsZoUf1tEY
hdN5OlOIYx0ac8wvvmnv5mCsPngNlngQTWiqNP5RrQjtOugm7wqoLw6jWIr12Heb2KiLg8YqPUrN
5yYNHhMxcxHpTOeTtKo1AekJy6Kwrq3i/UF/oXPrF5hsAohAIuXd6uVj0kVBWlaNd3sEEqkPuv0y
4xpfJcMrOblgmXH9jT8U96myxn0zVj+iyuu1n3m1y9CPoWipKR0CI74qXaeuWz6WEZMv0o13ctA5
Nz5hBuR7uJqmXi5dQZ23YbR2DnWjUkIAZNvminO/wkubLdTKFsmZAzxDnTlo5Hjj/NNwjBvpZG0H
NyUJTYXJjcf9p2fMcEU12R5SOSzoNpVTwpe7JKiSZm+TdXrKxfxTcX2nfl8+U9ti7Wvm6FXOvTzr
vX4bRh4/mZfjWZ2BY0I3k0uLGcYW2+9Yrc7Rib4MtixzeibQmF9N4xwrltuytQQGkuChXSp+B1eq
Y95z1ZEYak6+G+mX3i6bq9kUB72WT5ajIT+TzDn4SnGgaZ216XHiMoLYeqGH8xGxvz32PixGIgKr
ScbREx7hV3vwwajndX6q3ah4MBtueGkF6cazUhQy1LxLkEnEP5OA7piY4syOlhmr6vciMKawy1rz
QY5/Q8HOpu4K9zy6cXPtdKh7PDM2TSfNbbG8RehCH7dunOK8w9s0sMByilmiC3Ytjd5SfwiSY+Pu
CFsVv2kTK9fuqDf3pr/LtijO4Nw1Bs/ceMeYSIDbUCzSWTO8MS/2wyWqbP/DylrJ9oeXooH8w+nQ
Y7sUx2s0y+6rpJ9tyy7TPgqj+WQi0E+m4p0AHnirEwf3hkmeWvzkfCs8nPKiT+7DaD3Tak0dlpGg
kCwfPgsqkBvdQ8b7+04M4sGwqLGGEXK0swYXUWakp55aonVbkzdqnGHFyDpw1fIRt8zb2jwM+6Lr
dn2fG4eaWqnHCGOcq9dbj+cigNx+PrkIGPvJjQckGXEcNGKBVWDFrypFdo1FE5351ksSjDUCtJ2X
n0XEQQRYR/ogSppwG7ajr+y2sek9oOy5dn4zBYY70R4r36teRbdMz9AFVL/XiA1d7Fh/iVho/kir
5hXoOXe3Q+nrG53fNfKtK1uhh3zgMOS30bSdoERtZCeukl4gzk+M6FCc9YuO1r+K8+6pxaDMz7VM
35Iaeaf2yYsNkwptGONMtMba4RDai766VHmhNgJXJnuogIdw5kR3RVMxbE25S9z+iWrMm4Ke+drl
5biL3IahLeI/Q5v9g0MZ04k9vWQTPGToJEW0LwvAPzTW9w+06j4P5A7eXYXwmefpg0HakEUJBbzc
k6Q8Inr5utBtTPdPR07Bjba5RJv6+5E5hne1Y1u/QGPaxBuNfdB7Ydfq5BZc8EZe6u+t6jtMaol/
sgbsfV2TeLtC68UF0irebcfpXigBk4i9+StmqmyHfMhINcfeoWpiYxUMQfWLuur1lBr6OclAH1Tw
K4+mNXcMci7+TliTJ0tYv32sQi/grk1OA0699jxf4akYxsdpcuVJa6PvETnoMY2AxlclRoXgr15V
4jEtqVZmd4N85apGnP3px/O0cdxYFs5OoDLGGsJdt6vbJXWQZhZERkjQqdlbxybqrZca5u+//dKt
eN9Bi5vAf/fdXofrS4/PKA7TMBEWEPHn1FnpS1E9BlUgX3sqSx8Ha8BzkWUPwZBoN8AHuyqJnlF1
pnNjBclJGIH3kNNr9mr83UV0Y3XsKTMJyH0+J8V8bgPHQ07Jp+dcorQRMjvRNqo4uBrWafCIRMWB
qt/niBUW4YIKCj7+MKXQHALcbIAFuiDMO0ZoBxN2udjLZ0eNu0YMPvkSGtCdiRxkabHJnbCab3vA
giHb3aXAs5ELrP4HqcHf1aaOg8EcrAMncm4JDhurUbDgjyaNxwwn3bXejnPYBcyynK0n2lC9YU2v
Ss/5TjP2gWG3N4rUuZvz2HwFsPvadn73yB/sZ1KKgkTsIdsuT+hzxYa2Um1OjfSctFu2mixYI+Xe
chzFFB63fUcrRsyBVzTdD18nAmHcNFxInRWWIl9exYZ1Z9K174yVHZEf5yQ0Z9y2o8y39tvkiPy5
jjX1zPktXulakeycivPRUDJjD3M7X50RoaydvLfO0rsXLLaMuJ6YHljtGNc5kpsu97ILEQ6HDeT0
qdzWuPz90HqDZQ8ZSPQL/hlrsr2qg37np/OJ76o44tYzHiPnmHZd/lA1kXWKxMgzzWCscT3reTae
Whilb8bvoumu/hjErwmk8xtEkbfRDSpKeT1Jvi0Zbp1qhpvw5zMJ2Cg4grzJ7NWMbhCWE0fUmeAr
a+JSDxuqG/4SDU56PvNWtpp2DZvWvHd28ZUFeC/HrLLe8EklmOye2p6JJHONOJRWry5JU948u9du
DAyYgBKaguScqZMRa8em4psHmvLmzgaFbL0HQtHrP5gsjAPBMeuEZBfvx9EQYTCSmVEFTRIBPlCE
k9x2R0bVxNuacVRvJNk50mbqlUpIsWbZ/VXYZvIyd3e3TcSW4P+wnZvuu6/ax4k6os1oy+ECqeLY
S8sBHhe/xEGtn+igtyFSa/OG94S/G0wA5X/ztv/f5vO/EU1hfv2XZPL/aPP5F5V/lc1X89+Ipn//
nf8Amgb/cG3H9jwIDoFp/K3S+XekaWD/g/gqKWZc6g7rkYAU7b9X+VjuP2BoLF6RwLLYJ3uk2BvZ
tck//5Nl/UMHIeTQ50MGjPZB//9S5WOi7JJX/i8MBSKtC4IVDpUBK2c5x/73PDPDvGlXZmcfnML3
15aguZUzB1XHzmthe+mhM9OYJ5L925qxI7MKMNwDboQPb6z1bYerch+705Pvio8mKJKNO/OqkrLG
aabFL4FhXaRAi+AVx5Vvpe4xwennxxeMd+M2MwWcryhgp995VLdky8I42ybUEHJU9xEELc6l3nzZ
JH42YnCj5q4wYJObppVvU6rSq9z4xR5wIU+c9TLlQcjgumo9anPFEu7nafiT95b71KRoaSbeGbb9
N0gne/B30absimpdQSgmv6E7AMspTjA4l7kwG7felNztMjCpmtiqXHweVJW8VNXsnvzanzZdPTSr
fraviDHzPSMYvsmbmWzGQ+IO7VnzQfTrHnKHlHmwlwUrDSK0qQTFNuPzTzkN4KvIxpsjb2AcJDpZ
l0Hhoj7NBHKL2ysa13GHWud435FnFbtayXcGbNw1Q1mehpmKupnyHFnSbUynz+pq4GM6SNDvQURZ
tWouYH1WrpmhHGXT6yDMJ8GUuClF8hbMlGxg77LDSdDM6FqtCufhJyrGW6uie5FBDq/1XN/ZfaKt
UrYzLFXEPu9S+7RU5zjYi6DU2Gh8TbUaOpOqINtg8ZgzT0EyWEc5Wl+cElZw6zByeqpTNRnaQa/v
yP9eKGULfZY0WeAvT7N6acwUq7HI2CCrMd4ZcHpWQHDdDVZVLAhO8FwRwFjVREx2KRJlDGZqPw/l
J3CcR/qcD15TfQK5STGbBvM10lh3NK1OvjJgNlwwgCb1P4Ax0HBdCjVmvfxE6Q/qKn7BzuPhgzXj
8ndWs9FKxkeYYKU/ZfuO1yse1/Ez8SXKN+LYIGx4XbpxG7oYbxDY/5aKNUzuzHiqz7dtYPzR6vQF
D1IUVM+q8OXRKwR/L8P7WrY4QICodOr4dmtHfnl9waJ7yBENfFTeVNO8vYhN3rRTviZbS7NJRpAs
yknIuOSH2QPSBYrYV6Xfs4m8RWq3Z/dsh4NGGS75oqKgI3LG3pZNGs0vIv7qaXg/5NFdI/ewBRX1
nlkYTQQCvtluBvCUqxZA3KMnKKfUlriS/tiMzu8+pSsvL+N9VjZ/oiRBYSumhB+o+YBf7qngnbZ9
ZfdQhSV/atA0VFUsAeqxc+8qZ7G0mD6ZLzUPoG+dZydgSO2aaj7OyMnvHNPGCk4wz4+KvnHT+rQz
QgE9xn+USDc0KtJgS32LYjezoqQAj8QjRdD9zp17d9d36WuysCpcO1uN3NCJWbxWuv0h2fYmqj3F
KRbEipSrTvfCcOHvhEpxMVL/MeOOo2kJ8dm8RojJK5hVJZ5eI10teojFpLQzMedrvoby5T3YGltc
tHjcx9l+tIFhjQ0Z1lktvRPit4nEyVlS3GuvZQgt0ucYBOdSgHXB2ofhu2QdKGokZ6PPlyPX8AOT
Y1yhHX3Q1LCYf1AeVHb0NfuzASF9tZU6RB+1Ow7sS9B7beQ/q027fTqCFzNa5yfqcNabxRid4ke/
IoGfs7Z6ss2jZ3p/ipKOYUFdxDZFkomJWK1lbCeMaHW+DiizFVGBoqroyQni99ynV5p3AJe57ZOb
6RVG8dn7GGg9HPEALzflcAB9tCKEaF0yn7Il1hY0Y3GBWv14iU0UiIl2IjBbMtp7iTRWYgaf7C5p
LxLzrAjT8XOYaBTRHQVA0/tFjF456k/uDDHM1Jz+m4p4EPiCUCWmseNbo/ETB3qHCMc+Mpyw/6wY
PZkeo0zb+6RYjEYPDlmpjgm3yooQcIptT0vP7czCmqcPPFd8HMUfSU57HZP6lbF/N8F+kpfTdYol
sGPXhQeEgCS25gb+qRviR7OV2hIbJJkcIWI5m77SLpM+zRucG4uBN13HleFSsly1K3CnBVMeV4Yc
zyJqLolPHQMUqgrfvmJTbsGWbScAm/CduKBh3hgJPgtKwOOwrcUrIBadl9kIWK1JCVsMFoocOExt
zkwW+vwXElWEpjC1r9EozP1YSl6xOkTooC1vPRpfmnr+ORja61jLmpjQ+K51hU7g+x0abrMufB0F
DAQPbUW0piWJv8YL7K7S/AZwzD7xMOChXGJpT81hx8xBVtnliQe+U435LsPEtcUC0G4Ky3n1Zfxa
u5q3rXul4SIU8cZwFgRZxMolnXw2qd21cE1rNxR5jDkTz7IZ519VOrxkEAFeZ39Pt6a/YWyMiRJs
e6bFMs66vYkGHLYlsTYXPu/EHsAe61vZzwXbvmNsNfXGLhGwWXPFnZseESn2quQjr9L9v7J3Zrtx
K2uWfpVG38dBMDgE2ajui5xHzbZl3RC2bHOeZz59f0zvKu/t07VPoa4bBohMSZYymWQM/7/Wtwaa
HfjCvY+9E5L856IFXvqQ3l5aqLndsr8QGMVL7QI+WUS0NDIBnNFVoCrOrIoGhb+qbM5OCkKm+lgt
HTDH9zBTsHWkxSvQACaZgYn1lCfTc5LjjW95jYKBZJW4kTgQbbTpRVtfHVioKW3Wxylz3oLKX0KB
huMcGd7ZDobNWOC2qfEc+DU3Ml3mvUF4ydWPnUs0ZWBA7H7dSrrYZHtthqj6MpGgGqtz7muawaX1
wzOXkMJpV9Cp/BBW9akMSKdKcQaOg8ceLfLkphPhvZr79Gqcmzzg5rNH8ryXgNOoc44uqyac59Um
6ryDnP3vXvspI9d0XdsEpxGFdKDTsfbHNDsaCbHiQk8P9n03ceElRvUGsKpaCeKGjAGYoWYw28R1
iSGDTkPS0RVRXHADel7GFutrzY2Ip6577UXBdjWl707ZcDO/atm+TYWVXaTvPhSs3s4pckOEiFZw
thPvzYgrbFKoC7hzk5dYgDPTy6zdsW86gttDAcgJ1L6FYzcgIM/MmtdZmHIfWiWWwDHmJ+mW9iEw
pe+KzhGTob0v8D/7Q/rFSqgLNyUzaZ7g4RaawaqJmvig8UO6lvcIs5VOaMpKMLKmTygIq41uWuzD
mDlWsiLTKJcju+u8gVnSqiMiLS6PzqA6HrrJRoXsQ71qPNIGjLZxG2LbKvwjCOVoXcwzaybCKo6s
AqlducfR5FNPqCpsDNMl7AnGpAfr4FI2c7RpbdqVdZioDRveQ+eBgcIn0q8MM/ySUjtYU77apbN7
x7w0bnVhTptAOy1X5NJMy/1PULCduXvpx56w8GaQ11Rv/TDWOwwlNCsD9WrrCrku+T2uiyzgtuZK
RISuxuVUYyTejP6pEejnkG7QQ+wOmesAZdfwYBymwImd/HoOWVnUKE8Nw0Iib+NdkKSRb/xyC4zz
3ht6ksvaiZdUyac5LQ+ESBOjbCJ3mg13FTfsXfkQ6qY9dob5qena6WjQB4QPQZuQYGKWEgP98h55
yACL+5C29t5GX7Wh3Jmtoat4CIeD9OhYkgSp15S1y76P43aDgqO/Iil7o/v8lYgBZBZ58DWau63q
fQT74B1oDoL4BQV6Br/lsSO36fOo/ocBEZYUwabAqcigPA0aFzEmZJZtFstNlpq+NX7ui8G8G34M
ZvllAo9ZFeY1U6h98DvQ++jM18rNUYmShG3FVGTTCEMEaBaWiO6pIlKrpaVex/Ssh1IfFXILNkOd
RNQzP5GXM26ofoF90MXJbsaXpC87tCwVPEi6+tt6dE12HRWhhrJPkX0nT5iRIQEKyl66x7fRgnEk
BbnaZSr+Ekl5n7NYWWbDINEenWuPZHmchuv8qL+50FNsCfi2Fzn3Sb1JoHofHTLHiuwbCnKxsvtS
rxzKsOxc5cs0HOnfA5XP611UNO+sld5Y6eUj2n8AQd3Wgz9pJ3KRgHeo3kZcz/QFF60BcganqAjk
Q36jnGrbO32BN3nlUyVeoSzifoumS0DWcWx0zrXzC5K/B/99doZit2AvO51joCdGad1gW2tdseQc
YT4gMLTXO5TS2XoKQxZfaXtvWWQkzr3LEIfxOynEGYe4PNamuocjYK+DuP1EZiPd3j5+y5phpWNR
Xs0ZbWKG839l2zADG6AiMRPjYzfFV9T53RGpN5eHO3yW3RCtoZ0d6tL8kZrpc18xlDrG1UVhveq9
Hm0DyBwMm/d4eiWsnb3lN5fcKdnG1CbCe+Uc+wkkUITQPJG4TCvzY6DLEpf3UOydFJQRc+jMLgx7
+dlR933AWiKQ6mTmcB2DGvDjRAM7sMW7Wexly1I2b3pr2yRI8UFXoqkGJ0yqGrww8TUeYD1QCwhW
CEXxpS/0czY7xrYDWLVTEn0JTTGi1abw5NKNWTVVheGCvu9KGaEBZr6p10mQbNymot6fA8TDmxQT
2kHslUt/sdG72Ai9PX2CEYaV9zmyqO9Jv332tHiSecG2vzyklodHNPigcz65JMLDHLBlzyf2JtWT
VbKb9+Z+ZuD3nU1QAmuR5RcDPsTawX1AIZ9VVjzn5MSiy0mL5MXT/QWfeX2ATfYivLACqDLtpnBl
dfIljkEQjGPOKa0hBRnhWXYRMqGM4rvnAhCiMk/oA0aMILK/isb+gFqEj129enYWQ+ComfdYRpkG
2Fwj3w5DHGGVLiasDQ5JAs4pSYJ60zX4b0Lb2iEUHdZ98bltBKT2CKShGt6GKCzOBUNBlINUiEP1
7I6kXEirfLGyfS+RiUWEmrNEeJCNqzeUj5nzEoTI7Q0UDd0ufs+D8FPsVvaFOs91FpO7Yr4cjR/U
Kt+Czj+5rcTBNFd7LL9QLdB6qMxUa9/oLiSATMT3cQ+Hg8UckgD/R2a0mulcUoLwj0HzkCdvQzul
FzU05Xoe4jstBwIrf6jBQ2Q6zPQQsVz7NlVnexiwpgt89g6Jv1i2+83c6l3ujMg9grhfUVDXzuA/
+mIg2Wqkr6lMoC9QEvAPXDFBbNm9iW0mwCjBzn5K0Z4dOlrjWcuu0q0k29OpGw4TzfUibS94Lenq
dtSoGtSo2pUvaqj00TXnT5neFSLxyfZlcCl845pkrTq0rHic2Ig3/SCYR2GCrmq3vPOXdQluUBAI
aX41bIGYwsXlXI/yY9l7H3C4OCuyJZ3KnXemo96HIuALMdcy6SiDy8qha9rw6lDVslVwzfAy9Cho
hoh0NtmDcQuy+HkMKzqCIWWZdZwGzxSCT+zFpmtbURpqUedxOUn1lM/RKzrr5skIs4U+NHyZ7f3Q
xOURN+KrY47rK2lqz9EcvszEfPGJMoBFKEHbPihODcF+88+Ht+dx9i3pXGSCURsfgHJsy7pl2lkO
huOie8QEdnuWBqo4VUbeAtAlSlG26ynT8ugv9gqV4sD1O3nfRxIPcNYdmwyho29kvAWCtmeuJh4O
KYgGam/70IgYyZLucNtMurXl7dJgNNeh0/SP4UAybDX8yM0mOYaGUy9KwYdGq48d+JpNSTv9YLK9
M3o8uu1CdhnEA4S67usAcQWMFhLvxs7PDY/WssOSmaUDTt2ISK+sg1QmKghskAneHT0eHTFTsAB5
u3YNe8uZzrdGhrvdUMn9cruuQg+toniWOsQOJAe8NvpK/gdryCnpCGcuj7LtKAIZEVs6eaBzMD35
ohhZnGwB2rZPwq6wi5X0Zk3narnZKRlSdPbDXRGIYVMISZBQcKf0uY6sD4PpJvs5ouFYhD5mCi7t
EgJ16Kl5LeVbZDC0Zx1InDjFNDq56onoONjpuvzM9ACapz1VMdxf4qFpBdn2xS9zVnQiwepRAvHR
qXuXtM5nr1SvpZc9VWW5JAX1793oVVi24T9kcm05tPziKsAD3RMOa6IK3MwlMk9nk3DRygcUQVdj
6rE/FRoxDreQysmPKKsGgJE0D3aaP89iy5LssbdFsid7BOSZ7l8zM1xr04dnmGXJaRi6I3F49NLM
HdFG60TbtM3caiZwPE3OlBPuLFNdJhAxOwy85WnwzHY1kt+4kbovT+o/Dmael7iU+JHb16BHoLUy
x5xUX784AZzqkQOK9zJLIS/NwX3DpbS/PfOr7EOTuV+JuejWVZM2mxndwep2czjR4jOWrmKQwVW4
REMWEbGK7UmOdXkCS0VVBiuoOVavZip5fbOXMekt3+xR/m0aC2DG7ZXjyxvQ/7P3m9GOUAjhpbb9
lAJeH0J3HwUmpKPkDVnpYx2z5Hdtt6RhxSFLCCOHu/fvzw0+KBk7ITAd7ufbYUI6jAh7eR6rg0U5
/YjV+tyasbeja1arkW+grQGMMDoaeHF9DUj7mdGmUMxht4kP0v10uxlNTUVL9fUB38sfv51czX//
7cvfNlGvHScsMd254o+k+Hz2t3dsa3KKuVg4D7fneejVO62mJ9vsvnq9Onch5ZOh4dO1sSX5YYXz
0+rG4YQxgeUU+zGJ397EMh4EAzyD9jggMd+LoudFLq/0Norcnha1Oa/dZd9UL+/69tJrM32tmK2Y
Ygg89VS37pzeQoxjtYfcL7auZviFv8iyUXWPbeNbu9GOBfXRLAvo1i48C+F5+a7Kvacb/6GfrENY
Fv2eNRhjQuZ55SGMZ8pSdnaaslHsTachmi2KCcOIfAu6HJnT/YjwGQ/rQE5VmxHkDpUimyf48SEB
Bqfb35mDmr1MOpP69h/JqrbAHCIaReqo5cg1xcWpPCwrjNv4iwaafFV0Pe10+whLSv4oRCiHhdXJ
jzncHt0OtysOQ8WPWY4ZLuqQy0zhA/ddmR5+3iq3+2U5KGdiwCy1RgvTFqeudDG04iEsTh7/GTNA
o0FukcdaRGBT8yX9LEYhckKJaCUF5rUK41Npf8+IQjplqX3nUinY3Txnt4OJqHZrt9zyWoO6NMvK
5Zo3Rw3uA4RM4TcB9W5Gm3Y+RQ1LdTZXSDZSf58gyyHumZ2k0bLrud2MtwPi/eJ0exRGoj60pOeK
Ok/Sle1F5JFCTvx5mJdL471zOmZZg17rKYA9dOqcDzKP2+Ptc1ApCJifnwjVHFeJd6zUbAWd6Gs1
eNOFrd6Mz6gFvBXE9R4A0odR2XpjR9k98lnzKpdDFYW7Tqhp1zThRwlT6jq60x/fM2qxt2PHPeqx
sC+pr3qk9HLrlmyYMioSF6gYH2dsUcR+8gP5MDZnhUz59j0DQWvj+D8GC5O+WYm9BT1yLxPk+moI
ehiwC/7O5EZb1WWe3fWWeehTrzkQB7zDTl4wQPl2eEWrwG5s7LztkCzvCswy1atnagtUcGsWSWp5
0bKmx1UKpHoZCw2QTWxLRc9TYc1fPXJ2q9jsLq22zj0R1cmcXTsvpXyRGzn5Vj+KzggvjgI8taLg
tprDKTlGdXxArSN3ccvueQDxTW5Eo4wrQ6a69jWKPNT00cpK0gsEzfnQVQJsSI8KnS0WBEnxuQo0
uymSjUWRnV0/R8sMtbACXWI/Sq8BqjNmb+VEtceW6WtXzcPWRji0Mgb3PaqzhywpqDo0fbzvKtbY
EsNSOUOqjrAdqfKMIIOTCVFp4xgNeq4qDOhrTjXWbxzD518HPSINMl1kMbl/Ub12dqHrPVK4laCG
pipFrDKB8Z1b1iAwqrqIqc4lZuDmF3XRVbIUwjlqxQtuQCFklilu/9lNfx7I8aMIZLM46/T3cYJK
H0KYjDzc1sUUkMZrmcbp9qhant4e/fpGiBT3NPo56k86puvbN2Rosfor7Wzz6+duv+X2w5YRfWyo
r+8qKZxTbynnpGAy5vTleOhpQxwmCwWPsAfUyevbV38d6qHQP/9TXjuUJhGMrJFDs0Qb9QnLsVy5
8zKTUCc/Bb50T6NUyQ7H+KH2p03KinBquDiHCvd5X7dfKa5Y/AICOLJh7w1+eC4n7hivNLdMBXwu
zckOTHGSTJzHklF1mAikzoSVUpQf8MMECRDPCehFDF6gyVhMGv5wtBTjWiuSYmczCqyIEX23Q8nt
3XyK2pTMXwpsTvtqFhW3Fx5wos9fooQ9buJ6n4YEaFZqlivO44Fya3eHEOlbWsIHHTXyEXMoab3V
W9Vkzq2GeTKT9M0YrvE0UMdY8uQcQqGESt9HWVVbzFfIo5t3GC0o89qth4Qw9l6ticJ4ZFtgXK2J
6C1PrbRHzOc0UOkq6mcoqtinHBLW6pZ9dgazorD2pGW8wNWa1xQzsP9jrx6L7FPaxDvfxNuUmx2T
LCOeHUKVbUrOwmL0zuMHtyE5Nw2XDlv40mdvUda7jGv35gTvzpXZfaGE3JSZ/8EnjKzVxVZa6ZZx
sMS8MVIdqlgszCFiPJDFtc7LOyB62IEd7nq/P7kqbc9LWXZZ9YOCRH5U0vzCWFDFD+ZkYQvTTKUw
CL8yM6DmVvepwKko4oexGPfDYkta4Hpe+tLSOOXC4o5xgObmL7XGd+xHSbBGGA+wc6D9740oFYOx
Wpt+fD/zy3qqi/mIcrloo31TFlSMwdOhN2yss2ZQRAtvqwWpUU53WQIGMn1pUO9uehPyDwPgAuIm
8ZgbWMECXUmkzZXvf24NypRRtS2q7DjChoXc9aWkE0As2a7Iq7u0oJsjHoQqTz59EsdLH0EvtV1q
YMTJ7xxQM0akj+Hofet1flfh012FffQF4cZ27LYQkXpmtEffRb6VNObWK/JgXaJhE2jvBZyJLCzW
A0HfHTUDt98blPyKWOD8AlBqKaiD1OhqV15xHe+7geWnKbd0IS6Uzy013qU/hOoPUcOnatfvYzlf
3TzdJENwbhTSUcd4NpyLr+1vaNeSDNck9b/ncaC4RgMZkb0XnyfhjBuC9lBQLThT7nbjfHt0O3QL
53RyGUuzMCbFmoCASbNkSyDU7BAhfFI2dufYSXMq/WFIZz1cZcsQQM8BbvTQ4Rpr4kcsmJ7L6g1d
cn2SS1y9U3vDsjjjeQPmFEYEq+5BtR4+PCg/MRXGbrAq9nCMvEOQmJ9D/O6rtCXgnO3cxlz2mdQq
+DBbqqWnejmocKAsVYIEwdyCrTbQd52IN5GpqlMXIKhGd0jYuZO7FBRYFt4OWuvHJpvrXdlSOl5F
y2Jucs1ywed8dWZcAmnGJkYvO46+Lw+ur6d9WPqLnKBYpRaGxdXtm+N93GTpiYpreTKWw3hboWWy
b9cZpeZ1thAFFTrnGBs1JQGckBUS45XOuYcTg0B44Ug+eBp0C2Zy3edztmII9hCf2YjpvTmC6DbK
nI6uM+D/4ZCx5TnJN3NZbwMvf3Zz3kkulinv9kN1RsMghCQUqphTHeoK3GfYYHxbHiJ/w7lfb40k
xUvpBp/UQKQ9jdqa1aK9vGPcbMvqkWaQ1aHKEOCCuzNWFVaeqIU3Ylmhmg2k1N4q2M/8ep4b9lEO
GDS8dqDb++vPx8sLobFHp5uxBWQSWyH4jE4Ffw8zWX26fe326HYQqriAccxYHwHgY6miD6MGgJrO
n02radm55h/tHg02c4FBCY4iE9x1mnSF6a/yrnuVTURJuF+ahSx/HXCRJ0qB3SnQ5A5PEWatxjGY
jZZDMHPDBviDcmrDp9vBRqjn+iI+tLd32MxFjjd1wMXaxGrdBoIylhFHO4jIH1LBsLgdF8+ooYt6
U9aScbrrBRcAa232Xmw3IicAAMyIykO+mDZOexpa7/n/i/X+K/HjJCovyWj/efz4py8NXoIAE+uf
9Xp//Lc/BHuG4fwDVZoNdQqFHYo4sif+EOwZyvoHjR6T/GyFIO8PrZ7lET9OqrYm188xOBII8odW
z7L/YVu2YXompFvLMnh1/+ff3sf/FXwvHn5K8Jrfnv+PvMseiihvm//9P42/ZghZaP4c2irwZBxD
Ogp14F+VejN8wE40nfOYSDva5HUykcUSHNtADnTFM+K8THJFXZBESJCSPZ2Scy5lsSsGI0O26lY7
9meHOO3kVaTJv0gcUn/Nx7i9OiLoPE3vlWoS5Jq/vrrAHq1U47l6dAyQr3NhXVNPVCs6M/YxSo3H
wvKfbIMIh7yIu8200NC0Y2AKCxrgPRm7zyQwmpUPZSd07fjiz6zv5IQZAudzeN/50S7LcuK9HCAx
hf/1TxfCHyf7zyf3Fnz+Swb5x8unHrFEugCh+D0xqQ7aZKiJLnq8OafquYjvqjmuqGCVKARni/4r
DY2HUOJvHz5PASat1lDAunWIQ9GKLvhncXK7+Z2GgecKdGBua3zwyhrJn3DR3PnZLlJVfez75kkt
gFd/aYX59BZMHIiXTKSP/+I9Laf8r+9JK0sZpLG5Htfg7+8JuWWQe3FqPnKh5/u6kegYanA/DM7I
OqmJ6dCwLwnXx45YPPfgF5U42YvzZbR8iltu9cEdp+qsM3PnxZVxR9QhOJRurVDRPTkpsK8AThYi
ovZf5PvcotD/6aVz71jcUdxVv8c05QggugAg26NRumvpLB5DYz8gO1qlWeSzOyAugWY8jvopufZd
Or6VJB+6w862RX+IqYBti5oF4xjM487sCvYXyQBWLARUzVs4i1hdRQ+KatKNt1LUKpGbm9u2GCR2
V68hRayZCFxKvJNf6BQ6VdGtHCuc2TCC3zIx0LNyB2JRRXNMjAttM6oUEZznsjhoE9fLoha0iuAw
+zP0b5pvFZAv8DAePqApuItCx7veDkm80b2T7W0HaEGdyOs0VhGNVdHujIxesS8tsjiK6c1jZwM7
MvqEmKK7xmyVtgwVWBukj8wlNuKdJdv+/vZoSPqHJKZpJE3RPJF/Cwmw8qHPefQW1cYbBmcFVf/F
mfF6ofQx2MJayI3och3HRsLHFeW3yRm9YxY1ryoPyH8YXesxNCAvZk19+G9cqg46Z9tRNnLk33NI
4RmyjtGhehSqu/S6Q+eLuW3vs1wBbGMhnVB3EGXdI7mOH9Amm0DDgY8WQcHmQdHtCYty33noqyC0
X9LOeMTvFyQ1bQIP7dZce1fPzr1/kR78WwDdMmpo5XgMzLSaeOXeb0FEjpA6Hu3aeFwUvQzc4VOQ
OPeLa3ujnAzqWY7/nxQ/jywxN79aYXOKRPLceF+kJ9XZkdEPl9XpYXAtzJuZR8BBmG3NCjHqRA7O
/u/P8m/JmLeXaxpENGpHegwLv4/RPbVQ7H+j8Zj5bvUgJ6rSU/KGK+YSdkUHhDwHZ5K7JzcH4TLn
yQWz8ococdvj378QcxGV/3Z7mygEtOUSI6Xp7P11sgBDgUYYpcFjl/fPoOGsS/0pDVFBUZNEUym6
j1n/OSlyi65XgsBwRCYxKAXnklNJWRO12ZDe1Tmd1Hnq1gGs+1gdyypnT90YNjgGceHDoemY5wes
qwgrov4JQ25xl1fTafDBGwS+0axrXcmLEPl0EnH6Gid01f/+rf6/LhGTqHaWFIa2yWf9bV5Ulijw
aPjykajCd6sb4vPgSkzrtQnoJLafpib54RTuoxAIskt0V2+xYy69GAenCJp7ePCwzdy5PoZanVXL
poJ644jDNxebSuTB6u9fsPPPEzmRagCtbv+0/XvMulHGFJrNXj0ixoENkkVsTqGwUP2BINXqe9em
ClWlRDN1OrGRDMgCX2tsHRtT0au2H2BogU8rxncbe+zFCOG42G7xZkn6oEzA0E5dk0agiu+H2YSa
CCMf0dUnEhrdgwxNmsRFWK5y/gJdGvMUeqSOZGUDrEiaAIkMnV1I0EI6RoaKFxRnrcanRCoQSUnv
bd24Ng4C6xJqjl0+u/0dLt0js4J7H48z2Yu5esibwP5B9NIaeqnxKDp9MuMuOBUxu+bFREsjAMyd
KqwTljCAltl49R2KVRlI3YWddVG12e/+/rxb/7y8wyXCLSFJNDMpGf0WxUyH2O/cyTMeaUpQBtJz
/zSFc3GeNUQxEkbGJwHAbh2xvqCBNnf4qqejU0wINCH/HjIJuJSoiBOQsz2RDnddZ+J5Yru1xijU
H2PK+oFbTGf07tg20GoQ4lpWHakr5qJkgk1yyCfrOcgdb4dy6j4RufPiumKd5uo8m526ugv/tYJM
BSjLwi2QHEq3WNQus7n2WmsHEAwmHvPggrUpt2BgvKMq6u5fXKEGi+3fRw9togy3pMX5suVvZ0qM
qusd3zIe4Zl8siqEv24XvibA7s5NZVgb10GaiH6pWvtRlp3tqUUzQDgLfOfyPPlocsxyuuamnjZ/
/xnewv/+PK450mZMY+MgjcXA8/srg8yiYplMzeNA3sc5HpLmwUM9tPKSD+iz3UutxWUUMPBFSYnK
oHiy96sZ5Z1Tkvy2XL6lmfQHe0l9a5Uwr7ULljWiP3yZfMIZ1SKA9UF+WKoUO6tNMJ81M5ykLpwA
DMEUtSQezE94yBkTh9mgLOZYh0S3X0SeDkeDfbGYgWWnYHELi5LUiCZzqmZvFVZgEKxGrukscPGb
FA5kD9c7A/A7+iENVPIhd8velhCqBNtJ4JU7E7fNZrBNaA7GdJckX+Jk6i5Rty1ThmbWHgVrdfUR
8SyZ4i7Sj74kbcwLBjhhnhWsm0A1a9R089bEgQmNiFL3338ki8/qt8uF7ZLkhjIZ1bBaOb9nks5u
4ukqmoJHkQzFXUY7ZGdRzVjbeajpz11su/oW+WO70/PkHts4OnmY/l+oqdTHwYZcG2o8Rgu4euos
i9LnPG+ssmLZaMij1rUbkrAytTs7wA0TO1/TJmBvE/f+dvIGSf5UtIPWmjxI43PbYoVM/PFD2zvy
2hUPNHHvZY/0kxOGjCKu39Ho7jHC4GKi2x8+Db1ynrNWnIBAdCsVq36bW9sR1NjO5ZYGfhN113zi
LWG/Ya0aY4D0CLJgxonPXQx3fEyfdJTS7w9ZJfWOd3DcgLREOtolWlXUfFO+l3UpN9loKRKmNcgV
JxkvPx/RWB0z66R94JNB5PsXI2q2MhmTe7satlmBGhjvgt7rNMez1VXEvFClKt3ROASJevJm1D/T
2nTwpCIE2iB9+YSQsz7EFGRGUqvgC/gWDLCJKy2dm30IiTytdHQf0IxZEVdG+EPc6D2/FtoOuTYb
gt/YjGEMBjeOzlcWU7UaWfTeVenrVBvGsWN7jStJBlt4qqe+EtPFKw0Y3s228VgP1P4wUpgtA0re
XXw3uQUGEt9ztuaYvc+QrA55HfI+bQtRbXehAR3dpwvzq743o7BaExFCtckcAPdpjKSZbIvtaLjr
zO6/x2pIz3JogMGlcg/vf9zUHX6EWXSP1sDVw8dLqFumvxmx8Pd1OInrPFRroDn9XbxgBvo2fmvM
+UvugueLk9R5BKy9Ys4wjr3rPFi1/1rH4fwApmJnFVm0qQ0uiNgSQEib4oAYLSXFp/lmpUohUZzj
Vd2jk6rb4lg0cibcBLGiwJPEwtg4mDYS3LRJ7iL0DNu4pOwok5QEF0KPSm6Vwwi46wo2rS78vZeH
F7fovrtG4VJLaOIrZjxajY7Z7G5xs/4UNdDGsDYD0Tm6hpudlYf7QToVxmzmW+KxptXcDBkQh+ba
RZrIc8sdH3XjdJuSHJweCztQZtiCboomLHNDnAURWq8CdTrKiqymUYQYbMnLXQXz8UaPH9IfRcoN
RiCrdzBkdQe1/uqz5CqCZrxOqFOAMVrOJlILvrZiBc6AvDRyTOfcQl/YD6Bqly/V9yGo4XsLhhAY
QMVppSOD/7wMtoVt0WK1HC41OX60+F8XIWVOaUC4n0bB++/nQ9l4LcggSz6kdMweoFQOD/HRzkGZ
Ri0nidZ3vuoQ46E8KAHBhVFwBwLv1BaWfclC50vnY5/D8HiI2tG5N9KeuNGCFp5vg0sP3BlVqTbJ
Sqq99ylE9Ei60IhtDKVz46PTpj1BQbqRxF4k88mcA8basP2u23i885aDLiUCSDwhO/Z2+kziQrLv
x/QbHavgYW6H9iiU/1DQJhPVbL0UeXOtaz+4Rtg+V2iE+oMR1h+zKlHPDu2BUEzzXST3mtoDwWiK
gDYuW8TV87cJA96+mLGSGK3XX2Z6RizG6DJR7D6X9ocQeNIpmUP6g5ZB12PWD7e1TBBH9wu8/s7X
9V1AhschoHW1R628KLRN1nd9Za0ZCMgmbnqUQPQDwZlosgPHt4p6akr2xrOVWFvfdhBsmfOrDYwK
96GmY9NVyabqdfEyWPdlrOFYVMY941S46XATNgoDCtg2f6cJCzCdLFu3Dk5Mox9rshLE97A1zCO9
6gezKMJV43XWB8NQH0Q4j9txyfagpkzF+9Zw+NNDdu/1aSKTDMkcu1kq5lFXndgWlT+fqmakgH77
jht794zKM0ZJlA927s5yOy/qo5/PZUi2e9S4a69EE1EtsonbIRzFVWlUt6PgtHaVXf/pUHsnGZX2
UecW18fIKLvVrvp2K7ZbJusiR/vtJrH1dIqWgw7ABfq0YYRDi6kywIYy3Z3Coe/3SmXHOBDTNpv6
Lz+/HEaXEKT0Hqtdd6qXQ2aSCNpFGRIPy443aUXXJ7MIsGNLj4VtpKs7LYqe2yE0CEQVkgOK43fC
YOodeucUmGMzbVUhJ7hB6YfACj7UDiIjtwfq4eWkjcaLgCidYJSaYehtzKURoJGzsLXqJa6diZBc
BupM4YETwynvCIbql57Grc9zO/z2FLErKlZR2fRrm3g7WGD6EEZ8VGJAbLr0RG6HW5vn19N6Etah
b+I1HbCKbSQH5uJyaYj98SgYTHRUt+fxWOxqQ0AH0vl9PRrPcWoFR9EyJeuU8F3IGoD/QloMofI2
sK7mfeEUL+RRI0MKOgCvyfQgo7jGnNie66oQW218l6VzRY8MIlra+HR1b6wT1xlWbTVXawsbEuQA
DM1tNcCvGwaIPHFxl3ovbYtJLdB4S+lpfxm8Bm5dRD8VTMGq65E1+0O5Q34taK0t/H04zg2unVWT
Rjmt/owTRb3iNNTyh/AE5NJkEwnN7Rmyw01aCNPxsK1JXCNK0YJqN2w1Sxy4OlN+tIvw6FbM/all
VIco/5KLaDe4eUcSb0O4mg1iE2XYRY3pba+ero1UPDs2eQyh31LODFB4ZHTb1pPZnCkNwYJZ0p9u
gUbR0uMDzJ1jhW6PSw7J/valeEkquv3c7dHta79+9uf//U+//es32ICEkdwK8uh++5tk1yIL+/Vn
ygo1v0eA2p9+N/BFfkZVPe6vXJ9g2vP01y8vl1URWrrvNRIQQteXd1EwPM1rVEJ8IvA1fv6V23d+
/b/bS7k9TYJSsebHTxRMYmPXUBHhtuziBVdUuJjjJsEGyS3ab3Hs78WIx5N1Gv5nDwE/kNEIYPVy
mJWqYe1IiG1xy4A/Gbv/y955LEeObFv2i/AMwh1iGlpTM8mcwMgU0IBDi6/vBWTVZd0y627reU9g
EWQwMyKgjp+z99omGLV1brhIvslXQNQIwIs4AdRyduJuyARgxSHMOcbO/BHGkX0E0yhPOTx5VLIS
kW8uPX0H+PapZzJOgOL862WDzkeeXMdDLFQqsfZyElYJFeLX3AXlaYzjM1yZCc0Pr1t+tGyWp5nM
xUGTclP/55fQDP56mUp1ugZ67G2+/oBKnjxUVsuocUf3IFHC4mttYOoiWpMVN09f0yF3IYMme2KS
h/gN/PeTzCQG3/kaAj4JAdfyMM+0monxIrNbfrBseua5+naR3RWKIqwtLW+zyB2XjTdLIL+ehrGf
cUMQuAO/fujOEuuvp19/t7z66+nyaAjqdOvVLtecXp/EpgX0Mq0XNVwiEDnNNftzAO14hxaUUbiX
Ddnpa4PRHtXP1/NxFkT+b58uv2jmQK2vlwRj6JKl9J9/9l//wvILyoFuhae73IQtvY4/r86ywvvr
4WQNvIuvv6xntajkliMxlVkh4g7fjf5+818v+/pPQZ7/820vv/jX65Zp2NfP/vHBl9/86096r9S2
k3XFd3lf0T5txJ8vaWgdy1Dr5d9R/lQ3T4uE1M8gUh+Wb0YlXZ4dJh0KAVFCqEx5Z197dHmKKGgW
oRYp2z+Plx9/vXR5tOzeqCBWmybL/AddZxAanINN31txdMA1Qt2PUFltAbBtShbi7XyZq8ZeTts/
esjJjOu3RRXpLRcfu2J1ZJRYwQZCa2QOXTOZh9FLZtmyqZYx9ddzXwbaWqsRH+F+Jmlmkqww/pZa
LjJYaRoBfQkfAXEW4UDDE6a7/Xr5Vpf9UlH47syyeFas6o7+XMGY8w6eiPKKmu3yBf7r619+9o9d
pJbD9M+3/vXQTxSHDXih70RK/nC0iCmWjOBwF7jsp9ZVaJyc/AEaJwxHJPrpJIdHEh0xkQNau9ch
UWi1u4uQnuxt32+xszDDFEmfbGH+hlvY1vW+81ryRSgliQaYqisjiCuKx/KbvNeg0F3c/MEnA+uI
GvMIo5Tsv4JArDY0PiejFrey0J9Jeo2ILbi1iV5hvBYPMGlN4i8omHdRLcebcJJ0K7gEc89jSgTD
aFuYpX2NWpwfFS5kJxXPcV8CsS3dz4KLFWFK8WwN64AhRtzrh8j7Xla5cSva3oEZbvlHoLDn1MdK
UNv6d7Jn7F2HUPzQuMY7WZAwffEItfDiQAQ06i6Zyh2Q7X7t6/6wy3sW9JoYiYYdvudah5tgJg3r
5CwSVtCZ1AaAGirYpmsrcUyYz6SKeMbwY2IAjDhQ8/Z+UAf3er0lTbTOBREGwfgqIWWRf+H8hAY7
7vQaIzKoI2x3uvdY5kH06NS4l1QXv3QZ9HWGw+nGGFWAQ6NwtwRtyg8TWz6JLlOwr4Po2HMy3IEQ
x8WOCnZXRgUkQ/2bRJ3GLdbH50g+xoav/ZaPJJNEVf5Dy/X82qkh5tYYH+iD3nNBKs9iQocP1fkW
xzaJJXbyICCyPLcdJBopxOdgjvprlR50S2LkgjEyU5ALSI3jHm26S+1C5pXvQswZE26Fcemdaoue
Afvjx+RYt85T8hz53Af9IdkxHfqdFfQpEx0jo17noPJKlEizDjK8ZK2bv7pYmjTreSDd8yMNSN0N
zNY8GEWQks60Vs3QXhKbi4I06vLerMeW0Atjn9aGdykLF1UiWryRHPhtWXR33YgcC3f0+BiF1QH2
BNZn2T6YzUALxRqZUeKUAXwc1RxqMQs9bnQafr5J+MExjxlixjk4vzDdt81D08bJpoVteUk79Rp0
jnEUZPCVkMN37UgPUZfK3VSkp63dDh7Z0Gvf20OaiIdxSEg9CbN2pWdhd4aQqmnkWBL0K7m7YlIR
EwxjoP3yaNly7913wE5xe3C5UKBfXcqjwq1/Zl4Q3WLPeGV+QwXLCn1nGP2Ws7uAhsCBNfYZQKMq
R8XvPIUK40n2MTFyfm28T1ONj2OU+w9GJL5bpRiI9IBRVozjlRFedpMOTD9qle5YFYMO4KF+rYZK
PuElv6YQ7i61Pvwg48hbBW1oX0eN+NcWZAYieyLTGa4/w4bd9no8bCHIVAdcxK94gdSR9SneDE3f
R9Zw6WBTnp2oOyrmJjY+2nNnTN7WNGPeHV/wqvKFdkjH6SUmHuA5GWAtmMM94MoAGMaDm5EjWNgn
LZIprWKmokbqUCKl5jqGTr/HgKTvGdpAmunAvoVaoF/cENRikTI/+JO3StZqLoFfgxBdVUkjMYsY
4txM3rehM9OLqCeyM80Wj8REj3DUp3Rj+cI6U3gN6xxV4cEoQb0gSPWNfA5uit/GnnfOah+FetWQ
oNAT3dKl/hWf/a+xyd9C5ex4CXm8ps/RrbcKanXbPiI9eDIrk34CTzf+hFZYUJUxi//0cFbcctLy
2jCpj6Ojvc+GnRvEXKTgoblWFlSIJJ2yC2NX3FnFszfUz0R9QINQzqGQ0zXO1FuhVTdbggPUfWat
3vCuE3RCeASOMMwLUC4ZPxrWLx1ru+FVH8ab6ecTbl9tC5FFOa3xHI3fI2x5x6IjOc9s7UMbd4+N
jH/LJK4OQ8rcBFmZSrNw07GWfa6ZUK+YNFTHbHx0I5hZOHZgfdv59NR3dBitnB2A62TvsGpN7Vh7
MUz94DgXM43N59ByMX9iDZaliWjYhTWazUj8Edr2eQz048z/J1jl2yTKequCurnBsonB8pbe1nOe
9F5U8OrJNxwA4w8x0mCyggGWaA7sJfpRKxt2RB6RJqOn2lW2G9G06skkb3AXWgp/NIlRboR1NJs+
i36sHlzada3ZP1HK2UDE1X5I+/ENa9/VslIgj2TZeYENoDCMyxNcXkUYTB++aJbfPTg6jbDJQ/4z
2e1DN/6IQM3itbUR/5cTFKKEg5ZuJLaduEc17ZA9gh2opweUqIex4Z7mklm1bpdJSUo3oZ0eOjjP
p+UnvkXICB6xX7B004MN3hC6CYGgQ35xhdQOU00NZU5RuKnJ1b2qIt4TyGAiMQdNGsRDu+tlz3nR
ztr3OIlfRsIzqoAsjdHN4rslpQ5hJhMPr2Iz5HdDJtMTiskKQoAFOQVLVM2NwQGVvVHN+NOeA6AK
w1gFY/SBwtE5Bvl82QYLjIsHcFFFUUnpVeGXbAZa9yOih7Y5EByc3Tt2sz9ZeiERKANd0TvQVLou
tKcUhz/AlN851thXJeNTots4Lvw0eqwhCIOyCPZ6EU/3WB0/rHAsrrAF9VXNnPrUPGgOQ0C7JKCO
C/2esQtLeeHsyzEnmAsbNwFh52Y2pMNaeqG1wuGrNXBMCCQsrECcXNuea6X+g+a8vgfYJTD49d5V
xB7iIaI6vCEZblX/EKh3/kuSsvgWdqMxvYV2JcBFhGoNXwdb3mgBQsEVhhaUmDVY+y9NkVBeaBIn
TeU7KyNJvhFc5TPRwy4Z9ma9q+yR1hyGmZ3CqQoqAHwSgso3IdKXrhdUsLRYPR+S/hhhI4hCmAky
NxGXCewKfXA3VHQ/cdupdaxZDoa59NBbI7zPSKO5gr9Itz8Y3hk33Wlx8e2tLOvfrbw2trYMfgUV
k7mCOdPDMGiUlU14cbx7wM/kFOfpEy7hcgO8H9+4weWfEoajYpzujMmKTx5r5b5x6rvJkDV05OE1
YtVMB3mKnsGHX4PAl7Alxmm/RAz4ZHPF3s+oHNI9aaoBTlusY7FT37SkqTbDaG3jWjjfdPGbqi49
wColsR31MPAf9YthzqNsTf2npUU0kj37G3cvolxHZ2NAKnxQqfMSTtn0EQa2v2qxyXJ8lNSMXeKe
RWLDvTGxJ2EbCVea7L0jri5uofqrXuafjlJbL6r7kx+RxTuKSaPN5reXKQi9Czk+d4YN42BCPbIl
4S061AkrjYpaGuonbeTEedDqufLy00MLyWqfGO7DVOY4v+Z2iU4+NbM1VezSFApMPwBWD0RLWxi+
GAk3CCBikFF+EmN7DdLv7myblqmNMdvoNn0/BGcdcsEqSXr90CTAMfrAunfzzL2XoIF9hw5G2kdn
RoIHWtn0VcT0XnpZcS65GNSMY2AF0YYrLIPGCFD6U9lajzGamXUqQauUWk21TIbxkWEVfz0wsEsp
9sMUq7bumRdECfSLxaCv4hflzNEdepNuG+AysNPcezV4I0Z4nTwZSG2pwQ3FYaiaD92FUqHhHSjr
oJzhZwmqfBh3qre5VmMfO5eJd48K9M6EjrcxyvyYTLCtmqzeRJl07su4eFdGco5ape11w6zhSDk+
8FO73deoxyGlejGaiKbDhp09gofrjojzwQto7m8KHswJVY1B3hPTcTD6o8297Q7907Eqe6qKziUv
xh0+7JoBjNDa6EXqyV0mEPcPPmWTXU+7qCqTbQIXw4VQykkvmnWT2rc8hAvtJt+lGp1fgO0/RPEe
WfrwaMf6Xdpa7wXSUnCC6hs5aMapMeErm4q0N9zwPlNAKQ+a0Z6LpFdbUmrrmXebAVtiBcyNBbll
l93QYp3C+d/MwE2vTWTlnvHcgZqxND9j0jbBkwxx1pDH/phw/U3HVp4JVajW8Yh2DnEhQnPVmXsD
PMsWte1veuOPYZjzZZFiyYkbr2xlj4cpMN6L3r9SHtUn17L3VRxMNz1CbQD8vksuTpC9l6I37s3Q
UyujLBVBeMV0N7AnVsoiX57YjpVvwdE2GvJ2xuZ+JLvxmEj/VIgnu0zFFYckSQWBUVzNsHtIccwk
hR1dPT8d1wrVFMGTOCPJq1s7rhvuF3lmEKXkOGhhuuP6uqZfUjPkkJCYBqmwn3dqA8Zy7SbacPvs
ZntHi1N7kZfMZhRX151bP9Y/AEGsBQPqS+f2B90l67C1yVbgWyDjJ5py/uVosxzjyGQ3SZApbL39
b2SI+9Ao+dtEMO1nWLMaTMbVESnmCKTOAON/lWQTb5DhkIfF6Phkox61/cx4JH/lNXS1C1Oa4hYM
38lThGZOE/IeQXS8CUqUEcsmQex6LbMRL5fTQn0HUj9lEiIRwFHm+dlagL07pm6zDrFhHVjePNf4
C5vkra4EUknCBUgDU/5OoBuB4cEaZBk7kRF/+oO388vXv1oDqWYdg0Q7F9eYxdqF13XguJPrJJV3
yVmP4Js1sw3kveaQeO5PJv4HLga4qOvkoUwSg2BuWxBrNZ5Hy2GH61K7Cq8HnlCaJFkP2qPox1+s
r+uDNspPc8DBE2t5eOhDEHqsic6plG8M+Nyjm0BTiVz9ZzGnPjkTwbm6kPW5bTHocN4cVAfoOaw1
GAJa6290s0GlC4LHygV9oYIevKhSby160EGpl5VHWsDmsWx4GqqB8MJi1E+aQ95igQt4W4NoWccM
PvasiMHgcHKtaduk57zQ4+2YTfd2mmmbWWjTVsxu8giLkeENiJG2OeqrbQ0xnEGE9U0WP/WJ+mgs
+kvDauxIHf6NY6Y+19ZjQ1fjIUm8m6bo0jSkPuzaUB/uRzNcNU1orzlMSYAMhHiQnnamv0BsU5xf
0wbudZBZB1v3sZYFJDlMilio0G8zsiGUfjJjUmS7tKaeR9a1C/KswbwffavpKV5lRY6FDGbGpzlE
JO86AJpHHUOJK/q95lBnKlS/gJXXo/A5xcZyPNi1jdqtMrHCzA2StKl/gqjxr4MK7s2guyNu2nsd
GgOJcq4bZ+67zSpWQB2wzF50hIGnXEDKzlKRHWD7WlvLSdHJScxixL3fsrQo901ixbjDVLbVLNLt
oVXYWmM+ijH+VfTMWIMaKn7iS0gumIOgMqTpOm/Ibq116+rU2XZqq/Ku7/uagL7oNHGUrgegqIfc
ZnyezMPt0E+NmwbJtS7Ci2LkhRCSoBvmQ8OpcLz+Ppzik01/RoO33df2iwKAaFtjtBMOcfUt4CTE
HUBMYk9AfQvaqxOkd1qJpdSeFyRBKeMbUJ1vUxvunC4xf/YdKaIZLkhftOZLzyURIFX0jEuUwW/n
3MraLL97WbcD8v8D8lrAetx8KuWcYO6jojA9Uhcyq80eWpuKBCrCztcUYR8eWIXRVaDh0vwe+SWo
dvJ5HHJhthRjIN8aO9469B7WqHXiDVrKeclAUAAJXU5tIqBzuqs5lIiiCK5wgMIcKoVt1eKahuKb
fMwGSvFxKUpiw4hnu3m7Y3zJpF1VhzJEfDlFiB2V1T9bmIGZzWKXcjPf3A4xXowmOflDWO9M38W0
R15k3MLhaGFKrWvMkMzv9A+PCkqWFd9xot66JNFOrTTjR8NiGELyj6hGaHGDenddFi84N23OV0Ix
uiD4FDB4GDM+BlwubqGW/86IKpAWS3I3ITamDolEHzsElzUUW8AZKWQSlnpr5ijarkujU0AsKcHJ
fUxMwJ02hjnrxhEaYmjAGqlftDj3tjPf8MgI3kLNNDmYH6EWuAUze4gwpDg18CPTpDV3TREZDJzE
jjMawHDFiVoxy/O1OzMfGF1VYhvEOpGCgEslQbdueh80Q3hU82UWG7lYN06oQPSVT0kK07JzrhYj
/AM6b1JriBH701/T68fYo6KuoDbfjRPLhUpL490E6W5UFfCmGWck5lBsq7/nbhRdtNp5W1owqQNZ
VoamcUjerSI1mOYiCCrWDafbREjR2eqgNwdJu9eqX1FFWtZAuNN93nU/ZWafvdTvt3Wso9QnC2vt
DPJJ1pA1S1Lyjlo5Uh0U3kNHUsoxURVrVmvw6ZKq33zsBwsgcJYH5qamZbq2ZFWtciUpjjq6KP0s
4Qh9/XtjxDHwFeIizayB/GgNHDthbt+ZrX6KRvAWMGf3ChE3nO2caKnQLw+mg7WMERxzcEulj6aR
vrhd9OgNgTgGAYgl0VGA2HqX7XSvELsik7ehdloM2etcvwEmHE9SWb/g++cXMoRBaYLN8zzUE5Fe
cbh5NinymTaAjOMOF1GpbKbIGVgn4+7Gq0OB0aFxrJW8hkmXQUnz73q4pq5TyI9eXc0pdC8W+dmw
mXCfyHj6mWjQMjK95XgCVHVso8in5i5+LWJ4f3A/c4Wje0WvCoSedP29zocEmjPVd3Y/bqT5Ioeh
/z1ZxXpkxYQ4TnSHzvik4IrumolkSKsa0qvlFveQH2g2Fqm1iwvkqQlnM/CqHlt6S0xmDwU4MPJH
+rakfES2s6GaemliQqAYN6MeiKR7QXD0LpSqzmWAR6J1iAyq4D5ALUyb7VjWKB7cgdFHZV9Ala0J
QkpuTNjPftfqTLY9ZvteED6PjCSQ6qIPyYm2iEtbblAVt4daNy4gEcXVRxYNoaMX4xNpBor0VNLp
aCvJ9dJ6jINyWmnNvZkMdOm1MUEAGr+RF5VcYlt77XzmLy6az3OQqLs6msWLnrYxLaaneW8Ep957
VE7snJdNqgmOuTp7TIGgotwUv0LWqAiHUc+tei3/GOMbVTL5h4k9fEsicvD8cJsbIfaGPPGelfCe
Uk6Ec1B7W7v25rM6oRk3AHjcJiHh3fDD7kziXz1fT7nGb3WXtquGycbx0t8ERABYVxM3slpdrSTT
zwxZmuM4VRQkRdicJJp/gpkvZdqmL9EQJw/Vp1mX+zwqkhfuzgYhFyHEyHIvSLh60lHWbwE2MLIx
xHj1DFzWU1Lvhzp1EXFU037pLRjVI0sU7aD3KgLLhMIwZP6hu1V00H8SZB2ey44laGJpT3nDM7OV
m7ExvOuYJUetiBwk91V5wgD3PSrx6BtZxRnllsTsunR5o4FIT4paRxDZiceBHlZIkltiEnMlRHQY
46zgEmT4BxQiyIXGjN5SBne/s3O8pUVjbzS/fNJrC+e8Ee6a0HIec1zHVoNWr3CNWwaeDcIxCppO
1Y954tBdg7Mds1Y7q0K6EJFpFBpR0ZxLLdwXg6nfke38ylegtmKiBB8t494K+fg5E8o14vZsV7qx
vW5zR2wsKuI9Gt3qRFifCocCyZ4NsCnVPrUe6nYOamPnFBX5L9FrQ7zcIfQxxDa53dFYja5+noTr
IO0a4u0CtfIHYoOq5BP3+yZyzewj5mq6spCv4PgJiANq+m1uWvFOGjFXIzuCrjFg4tB6w3qTHc3h
pPmWFKmPV1Z7tlSjbjUkQNJSDR8cvkGGuAdfaegIIhx+5wzlt13I6oKWzwhCDITAQACZ7hCurqv6
VGAZQ5qnI6OJpg6NbN5c21yZ206yfjDdldF38orpSM5ZeT+ygGC0wh21O4b9Tx6p8GvaddUNj+8c
Vwfyp3rinoMjpSRrpja3fg1XScOleei8R/reyZOm/U5HkqqYGXZrMS91epVcBjoj13RGpbtkZO2T
OIKzklh3MT5jsgCc7JbWL3+emB3HBZLstRYh2AOz55w1C8GqlvfgvYXgS2Zx9hyZPQeJEXQXq5FE
v7YjUP5qcg6L4cLsqaDMmhUlo6Ji7+rIG2PbvZTdnP5KZtGlH+NvuO75XIZ+XzCwqsOWCPmBbEpH
GRWdKPOwrBT5CKh+QXA7dcP+jbneu7JBYGs7e3LoiJfXR581Os27IR7uZcCKM/AfqtAY7ngHVOju
uEt7k3xdvxi2aH73BTuLtN6c2FdvBPI8lR9TFne7oUXCUQaGDc0weQ/m64njkBVUNoRZgn9Bnz4O
B3SM2oYy0jnAbNmyqH5Ic6snma/R9mVPAm85jx0ViJpD76HZEwrE3lyx5pTFSGLilWq5OdDsclca
/otV3iSUpXVBIrdN84n7cGnUaLKcfEtg9LmUQHdqhWyu6/Cb8ZnQJDbE3bQ05ILBeO0KlmVl/4MG
JhGtYgx3fp+5a0NVzkpEyPkts7EuilhupU/xHetkxVIgktCvJLOIHChongU0XBtpPNPQ7xDT02M9
SKcfn0Us4oeAS1YwjohanPGpryWv0CMXXZmx7tRcnkXG1p/MC80FjEaxxoikGN2NX8ElVFhoRiM0
nx2LT4qENxOkYgAGgODmql+2lYijRl18y3voj5HYgAK2v1t4FJ05faC1Gi5MrXs25osnvEByodhv
WmmuKzXaFH9GsgG3XR3IFaN/l5071Hy4aENAkRiDViiovQtDrFMRwA/p6Ges7YFWb93EzUkht2Cm
ad+U20SbiQXXpbLNb779fQigMbKzXqLehakYVf0KCBnqAntg3QkYZxcK86Wzik9hlv3Nd/dm5gGV
liyAlO9Rf9jZ4xRiSB6qfS5b9W462rbPoqfM7POtRk72/VRkR1HG6wJmHXgcJnNLBLSCO3RojJG9
RxQKNxzTuJkiPjvjc0ucw2YsUo8LZDreFSGgdN/u36Vr8SEBiJuFddBYKZEf+wmXMNsHbbBhKFFy
24SUxAQzgIpth+cGFjgwgcR/zQiAckPcI7kBBT+f6UcwGeiGBCiY00kEGwijap/DdYWvcG7Hrr9/
DhArnaWAwBGTVkoPGjFzzA25IqLFngBXWIxKiP44kqP6glR6OHuENJ5HJkVDLa1T2yfltUKwsvfc
6dOxgvwPJ2l5VEhF2khivAZlRUq3VUynQLBZHg0TYKhBG+klpfXV0Whs2xhtG4lOoDL8cW2ayMZA
IaGcbovHHvsQk2R2c96RKjfEHmBEJ8evkEzG81gF1bp0sLFD6hRERYfDtWJ8v9jLcsarT1P8AyHW
XSl8+x0EKCWh8a4Gp3200kidnb7E/A7kRNmac7aS2VQAFmhdF9PV7Jr+wYq/I0uUT41I9mL0OgRm
rb7OzoWq241RmNCWmt/E0r+FVP57xg90dVGvc1OenB217YmRGfVXFp2iYHgTesZlLoQe47kzcSKD
sDzrI4YANrkPvv06iR6kfQC/x+tzGpmuq/Zu2D2HXmxetJArJW2oD3jW6xit3go1xW+jkRAGJadx
pduzXqUhNkO8ZsbwiDyPcJ64+BFHU7Y3fG0zmpLk00lehe8Cs2hw73qi3cTRyMLQ7c4V46Kz52cX
1ULrJf+yB0RO1W01hJQS2gaQ0HoJ8L2fKJPsTcOUm+4pd4fGmVZ/JLKVeYvUaO2iWbicay7Q3Sgl
BbjN6jWxdnKLvtvd1Rndk6gnaxg4HbNk9dymLhgYl6tErvsYz5lOreN8bNZJSyZOPdAwrzyDtmLf
+NjSk3hbw8FktFfIhyiyU/Sp8hhf0UD6L1ZdMoznar/2bBQpkbOkuI4fSMPLgy5PkDhsqKrcaixT
I2tXN1/c1PkF9ubQc9/cZ0xesrYuUb27Ea5LerqTlNwHxuKAsKo/9EgQ8pDGc9kdrF7XD1r2idGl
2HdFdBfSkF3hLAHCVtvb2iZdsI2dH/2hJvYQHm77WJjVnRvCf6uklsInp/8JWGJOWeisTZh4BpW2
adyVXXMlY2NC8vWW0VJbYSdy0FPBeTaV0+x6n1Weg2hiJA18e/DSBt8LTNPdEHgDir4svQ55+2OI
DfqSfnK0Roe4vhmU7yTaaiCTciWarN82StJQZVxJJQ0g3fWMKwuUh8o3qpOS1Xtg6eTc1dl9Q260
FfXBtXaN+7ENgevoqb/hQjieYDyvGz3XmYcxf2L9N2se+5smYMRWU/24+AkaYTwj0SyOTUNdJET8
FFdFd5hy+7URTsrS2hlxqWg/Zc+dIgMIt9VGz8Nu02PTY+q0tlPDusAX+wiqsjlH3TgLSOUf4/P/
jy/7v8SXmULa/0ciyl31K/hvGspff/IPGorA4gBg37Wlienyv2go0sawj8XGtvE74mf9G4li/49p
8zvCy0wT07PHe/gbiWL8DxEFwnEs1xYOTUXv/wmJgtX3v8x9UsdszFuA8KWblsQ4/S8vaFK3U9K3
XnSf+99dvaQTXU4wplLaKnU/HsaUZmHRvoakXZ8YvjVrakmoFtHPQCe9240E2ZOzzvZr4y7S3Ngi
3JZ6LB2s+y/DQGUl56YsoFsuYNs/nCQO8h3N/GsatOZp2RDBSLo7wR1cUaut13FZtg2j2LKc63Gx
2PbeHogGzILQ2dUJsnhVZ8mhtbqzb4kfcar590xLml1jea+5C5aJmK/F5GJ7MKz78b4ty+ghcbOj
34ibMZBlZNYZ6o2EbPTO+ozs8IQqVTsHordX5WxfKA0XgQ9XvexUzerQ5VE7S3htc3hV5DNsyoK1
fZcr+lvylnR6ctbCOF93NeFPg/8Da7Z9GlJ33BYzzGhhTOHdMlbIGjEd+O0uN3p5plySZ68brJOF
pQCc3hnTvr6pRJWvAz6NFp8IDcB+Nm/qGei5PF0eGXn+PCRNwi5DHp0HtnZoaDR1ZRCA7K8RVs3r
mryD2NjDtFk+g2fb9mGc6EUnc4d0+XA6/9tKq1S67fom2gZF+txb8WVxc42jOeNnXHNlVolzwjks
N61u3kUCQ64mdguNC4GtudIDMyWsds4l6/SOqAgog3AxMEIx3z1FjX0MfLemmszx/BgNCE7Z2ogg
e6c6E7dibhxgC+xklwCfwKGF1RlHy/vnV/+vPfG1d4ASi61Wtb8tgTlTjf4BORJgTHdQ+Cn+9tkM
g6i2biF/0R2jI9D29SmwgZou/h97Phn+5QRa3EFmipVPEKJn8d+fls3ygf71dEGnVRPt8MoEdhdq
ymbWPRcBfx5Og3lPzA+RSIb5vriTvnxKX08NVFpw0SpxcLHhLHu6mF1Ly6OvzXIwLE+RrTF+l3W3
Ws7I5WRk3IUwPpz9PssPl6Ojj+WblRHozETnr+90+f6WzdfPrJD7VRL/Ab4FM+ENjDN+C2sWLxvz
ZkHBpfhUNyBc0SfNpFwCW//aLBS05Tz/g0arMe3RbQ0j4kMw+VRWTEMPFwrc3a/nabKzx+ZB1HU/
bd1Zkx6CRZ7oGn7Q3G1hPBdEAGhQ0Jj3Y9RzDVwH82Z5umxMb76bB0ojvuc9NrKDQcdDdXmCFqqx
Nu5QFCvPpKcPSS9hyVdVPETRl+/zAWNQ739zWV4TyK2TpNFqzKmtZygSzDUWDfnypoBPkml10ueT
bfmBMV8Jl431n0fLU68ujL1X6ZAg2Anj/AemX5v7LI6u3CCweOXGMWmAMdgZ0mlN1wImWKwRwnmh
oDNrPHn4Tne02d+iDENapIEMFBPhw35irAMBSBjvSXfqCNY4jZzwOz+Ubwq+1blyxLMbWxmLCL7I
ct7b4RzyONgMX4f5grb8oovirHxDQlyST1zaxs3o42fyHCbOaBo+yfRQe4RVFLi6tvAPbvE0fDJ+
ZNqjIT3Wu0tEO2c13+lYsvg/I89Ij1OpjF3J5ND0qyeitMi6TNpXHTih5xLVZebeR6bAjUx99uDt
8EempyjTLywr011e8ooyag4BUgKkoTHNhxHRmevke3cY3gcMN8ZAX0MU3tFCGrCpZ6INJMdNas6H
wjDcgTrM10arv/ujwbzLyEyy9dpbZBYE1UISJMStpcrsonpPGxbYVqDEtiJKfJOb3V0S5pcURy+X
iC66CIzVzG8yGUD5LSQwXDWdI6lthkREx7Exr0Y5PLlY5ta9JBiBtY0Hx6E1t2PL/U26w6GU/XmK
e/IlXTpQFZOtMyz914Hcn/UYazT1wvwnrXgG/277Q9MRi+H7dLaWSw8Wo8GEDBXjtcZ4zute0Ktj
GowZPMVucwzGvttFA71TlRKMYJNhZVkoUpxaZsccBA0yllWQwimlYWlvJcbVWqoYMb5oTiNrdRK3
LfB/JakUA23iup1XA7XfbGXU4hfv74oAUK8UiOgskTAVBSPlDsCbOhkBKLfojaSxS7hHW1jriuSw
nWW18zAv+YV2Td8HHut9FvlpZffPqbDIebM0pl4WePKCcTQRceTB6d0GXxSBZrFPWf6/2DuP5ciR
rM2+ytisB2XQYjGb0IwggyJJZlZtYExBaA2Hevo57syuYLGzq6b3/8YNWsPFvZ+oOejc5Xf9Qn6E
Fz+dzDLTztMcs3P0PWbof/ZzhgxNWIs9aPinCUT3FqNlY2dU9h9VWke4M2vH0lqaVez20R0eWier
9/XdQgZF01p0PtxMx9HH79aiGJzV4GTTpzFtO4YgAjOogvSoL/CiqZ0avlwX0YrozdfcxUgMIBoU
LEtgMQe4Dv0flCP8dQzQJkBchewx8FLCpHryPYtQgBgL/MxiT7sRMllCThy6tk8TPfEDDWX8e4d5
DzBhYGhD3RhXhChn6lngzJkL8EHM3z0S2avBNDASABdnL9+N0rrzivC+rL2bLOeZunr1Rx90v4Mo
JHgc3IwVcrEe/y0hdJz+0ggVqNg/mLl3oHMJFB2Xj00cxx5+2eK6KwznCciTtpsxV4fNq125Zf2U
zemVcEisQrjcuSCXsCRLd2aaNrgsEUMSdvxcucG33ExpTvQIAwTd0c5LvxWEOvfe7PJPGkC94lHH
kC4G5SVmcRcsDDYHLFXoGYzfotKGwwvLHfCmAyjrKnaNzyND0U2t2b9PLg2NRw7cRfshyRcgV/Zr
1nrOfdk+tjOZ+CDCvgsVuqs2c+cN/VKpYzlwuWl4AEaJQouTFdvaP7QaCHAzCz5xoXdJAk2y08bm
JkWdGkQbKlLuj3S2vix1JDFQ+rWFxdrW1od2HVn1JontszDoWw6uGZC/F9qqLXTtpghxs/Xz5ITG
zmtdwSiARYsUbu4CczG0cmVZMV1aswEJ7X3Fb/M21YJmN+nNTRIuAI4H0BroiF33YjpbMxYuoszu
AZU/tHqerbuhfyQwYXWY76LOe4rdAkAg4ZPIgTICl8RABrWDrpQRCG39ESpfT4QAmSpj29So/w5T
B+ZnQSXglgQQigoucQaiqwa4jHxvZUK7IZbx4jh/AFUIT+iJY6Eeo5aOMBTEV7zFChQCRo+ujG5H
/dqg5112XweR5VB7tZelRMNAgE2PEnrii02YIEZy2gs+xz7QFoHS7hEaxKaOR3EQtX7SpszbIEbi
bTOt+Y5eaH/Fg4BqnN6S2MV5VGvvFlLXOaZB2BHf5G6CDATZEwKqUKuzZlqN1TRvrDwKjsNEfN6q
sfSkxT7NsBionsSZthTRYHHX+o1A/hqEqokgONjEZT26AE0KPUFtLkkZ5ujDNoNbrHwDYsU3dmR/
RM2rqYutwAhXuZOkZWWloQr6pphTSIazKmgSy90I83lSFOiCMOFQYL6rS4J0KjtRqhglE/LDbCVp
1tF0LCXtGrlZgsMwsS2r1VeDVD9oxy45ecLzQXwnkItkV6IeIriLktiNDESLhV/0BBTqyZLkb03S
wJsMUdrGqNudgCMeScZ4IotFsshVkSpWuS8J5iVvCSxfd0Q6KN2YXYLagrRaKCUrPZeF4QzZPoG3
3trw2hFPeckkpd2CaAiVatirxS2898iDAF/oqMRXqIa5khfPGAOavO70G0dS5zWpYotL9/dZ0urR
TYNhbySQ7Qf9KKQw8aXoJSvfjPApYlh3o9wOVFHL/nBRl5D6kZpbKbcDS7L/MTuadWBv8OTAHsy7
rJDiW4gGvDMQUeYcqeyVqzWGZBkCbpM9+5F0rL425SR1V4xHNB1DMe7zqVrOc6efwsQ2PuH99Rzm
aA7RimD8NunRTTTIwGVhP9pRuE4t/04rKj7uytBuUy/5LmIrI7NSeacZvuHOl5ISoRSX8GURojex
5GiQ5A5SAhoC8VujZXy0xCKAeTcYb0iHpKT7ZLjfkmgmLUkuk0Ct58Az5hOJE5BQcHcQwBjmQ1jS
XyilNoYUyYBddMylbEYpBTQGKaWRaVB5CTojr9GaLxNDLm/sqgfcB4r6kwYesdDaz0afRo8uMPpV
XyfSGQALKhus9NMQuuAQzQSFleF1zsPqpjd6UMBS8yOT6h+61AGxnYFf2jMQCJEyMCDa6X/qlQD6
CbFpzn3qVapMNzFK/ko0SjcJaHFAsgSwUUC5n4iNw3c88yKkFbiT3tnGD6trs7PdkLElhj7Gtbux
SlTER5p4BFTdYld0XrXrAiiHTZ3Mt+kSjzvDJVqaGWLTVdN0Xwi42yCYbgbsd24Qo51Xzqj14J3I
OAtv2ur6Upy0CNgdMLBNSCrsHEiRFtQyOlK4A+35lBBldWMfWdD2hwNbMAqicI++fLP0Nz1SNIdp
tu+6xK9OVj5ClJZKMQWSMbbUjrGlikxEJNmVujK1VJihVrjqpObMLNVnHKlD4yJI05iotadmVh20
MdxpQ2wjvg6SdE4G/nJjvhsD74vn23exmAyAAPirjo5zn05oa4JnemkBhiHUZ931c0N6Cv+r0iuh
rOgWyjTC/p70S76v0AxbzYyx7kEC0x4606ag17Kn+3AejBL8IiI9M2I9pVTtmaV+z2ih5GNITZ+U
n2stLKO5JWfpovrTJ/01VHH7nJraCT/L+WAjEdRblgsYCv/Y2E/Ts+nn0Roj+ek+ayLUBmmkRwpG
zfM1FhNHXSoRDeTa1otUJ2pRKZJqRaBpm1UuFYzwMwMVL1WNYqVvJJWO8N30+LhQP8Kyl0SbVERK
6MGXUiOpgzmBChFJwVlqBWSMVcH+k+FBXAnSBgHcrL8GaYwd2r0d6Q8NUZpDL3WZmojwuY9Uky01
m0rkT1a8N0TA0XMyEXaKpcITokWAvaTok9GhNTyN160UhVJTDFHIkWipvnHdttznjKiloG/NuAcd
oXEOQClIwlSUb+b8ARk5RAhClKiGgBiQJtWpaIyk7QWCVVK5CtxyvIItMO7SeRum47DVGwghphsc
7aJxP2WZiB8MDEg+NxlMwL76lvtAAjM5xtGi9FYEt1M/6je6MTzFU6jjLfi7gI51h0DLrhkK/Ty4
Vbilds3WZfvV0IEM2m7b78pA9+K1WUBPkbqb5gDDbRqN/BYGTXHr13FGDv7rqCPlNfVWexX3XvRY
L9ER127/qmk5RJ5W30cD9qOPA6PUEivaHlw26ZSzTgg7lbHsWEa1Mct6AetpXQcy4h2I1t6khsNb
hZe7JdYhDmTLvgsZKxcyaq4TPs9kHB0PiU9CRtYNGWMnrfCoKtqO8HsE4utKkxF5Q8bm0fHcT164
HPuyXesyfm+rSL6M6UP1vbNllB9g4c6ScX9g8mdao987mREoSQ14MkeQkCyIZdZAyPyBIzMJs8wp
IBegreZ8QgrEC56oaPIrA+wwQ+BvZBPym1lmJ3qZpwhlxuIKZcoGngp5jGo0j6Yfix3eZjW9FR8i
IHUkX8yXTOZBWhIiicyMoLNr7FOZLSFq7K6qQjN2mpsVm0BmVWrSK7htiQcZTZ0Oucy+9KRhetIx
/FPdIZEZmpFUDd9wtY/Kr7bM4QiSOZC3jONkfKWLMR4yme+BUk6WVGaAZC6olFkh8HRrJIeQfidh
FJA4Sum2P9n07oXMKcUyu2Q40F/INqHP8oJRhgM9lV/JlTkpW2anepmnym4KmbSS2atB5rHoXuOP
JXNbicxyaTp4Gt8MXrsF4H3p9j1d3ThZey6Gs5GGnV0I33srjPKxseD4LTPqE/GYMaI1/V1fuAi/
JXBzcXjo14tLbx4R8/rYjK0FXNU8q66YLlN3pUzi4X3y3Mu0XiwTfAGZvoZ6Gn5fCR2BJCDA5REQ
H4lBmrJrxJCja2ecsBYkeQhUd4M6THPlyMSiS4ZxkalGk5xjJpOPkcADpZ0DktnDg9ebz9h+9ydL
s09BKvpjrMS7kPLGIqq+Qs47fER3f9rE44s9LvFpzBvqp1kKgmYYLw0LllBRYN8ExUynHiDOAIJ0
oxsIcXgBKuZVe2N0SGVVHh3fcNg5MIo/RZa3z7p0PBCKgjCE++e26sJkjV9OfM4d+t6evWS7gOFr
k+ir1kDcVdTFa6unUbryg/HFaeuHJAP+6WAVjTtEiL7yFD4ucwaT3NBSFCPT+CYA+rCFCnwtkiXc
6p4WXy10f9ZJEjBqNT8xknodFn26BhLDMAPPnXVVma+INRA2MQG3YkEICx+HxKywaTMqY2v1BDqE
CWG3tpMJFL+GnloL087wy6dW16dbYYW3rv3Sp6n4bJNbR0srb1FT7775WY4FK7XkGRkVIlGl45zw
od7BsRjugWFLg09sLlLDxpYtw6jdrluCnJ3xUNLQRU0RXEdD/HnOA/qIDVZNo0bhhYASCh1Vq8EG
MEI7o98wOKI9nPJqG5vgQyqRa9eRI+lXQYcIjTEeasMm0iU/WKs1N5kN2dmtJ0gOnbbHYOaLjsTB
dYUHzMnj6ieoh2vhFibsj9o45Ev4UkR1/YSh5CYZfCpZJ5getGbcL7UWfUrD8gC6hW+sJP9hYCiL
dJxf7R3shZOgF5uxIIuYM7TdFnrkrHsamm0cthMpCztaZeNgAfkph1MM7UU289omBBGDdANn6Yjc
rkp4edSWdOZ9a15lgI6IroO6QTg93rhTBz6LZA3Dh0Yck/ShcsFDl5wUQntnHuKEHmrWVGcf4mTe
Oqc2a+F6NXl+1Wf5vaEl4y4YeQFeAK16jEj4DgKSAtk24IDQNK6gv6KjGcPdnlA3twNwY40JDnks
+52NU+NqiKeUVBDUeuySv5kOnSJj8Pt9qDnh2Q0ISeSNEaHbSrRqjHgiS4eD7ALpwEYhAY0lKFtp
1bakdMG7eaNGOrrUyr160CjzIqGAXIgGAt61Qv3k1fSDGZ4NtERLCeI/bYC+uAXGxF57b+gmPO+a
6nZ0CHX9odkSxuFXj3qOoIRyc0qjYDXMZn9TQZrEMNGgloXAEaInj+eFWMwdfWUCpF32xW6mZe8U
i3UdQg7YN3PxtYcov9LnwDuADsW+vinJnFjldeLSuQgJr27sqU1PFRbQhlZrhL7JWF6h0K9fkSg8
BVV6S5scnfw+zG/cwt4GGEWde73fWdzZvp4SBoZO9ADfwbspsUxOxi+J5D77GVg2VDwa+Oa9e0RG
kEFapT04KXBZVfjtkHK4FtCZZRe3Tl2Dvh0Bc/oRXUhkE9p9MnrejZm45Q237YtEu8Xn6HcHuNhV
KOd6L/194ns4MagfCOBTF4yWi2+tVp4boVfn1DIf6mhqT2nSo2rFmHXrZdO2NufxoZTFFMBaK8UD
1ovERKe0BQfzXHuBONlO1WwYPAAq8cC7LGDSiUWlzWlJjPSqCrJxU+aSj6ZNn3R83FZoY+GOA3gH
tpthrnJe3BoXMe9KE6kPKsbe1Zg1bAeJN098+q4Bdde6ESFk4wImW8f/W1XTV7DlycHkpZ5x/Vlr
xQxFLRL+2o4hPeep+DZOjn2PxzqS87r+aQgx38r1sxbBWGDMe7XoHoM6WLD2sNA5z5GQcDogkH6+
a2vUIctO3BIgbE5jlAAzhcR7cku6jQ6B23wOxI3fgj6zaAwYmq7yOtuUmQNVv6ASLnKtvwkAVKdE
nO58uCq4dLYZ3cxr0ZbNjUfoMMFdZ5PX1uPomKe6baDHpwiK4BNcoNDVkzxpUGjN5uF2wXPgmBMO
7DL8iuwAqQv8KIjTYFo72sgBpuRXO2O2ET7LgIRSea4nYBfo+KbJ1qiwK0f3BHZUEfBfD+5rkrYI
DbgNspr+13j2jmMHi7Hqc2xb0w7r0rARW+zjzq0FA30JLOyCCU6vavLD+3ma+j2GG8sqZdgEedGS
ATegIIkGwqjBwzU2IwGYp71WuC/LI9+8zF69nwu8wYGexicn7x90X9TrocJLZ5ropte+eFRwOQK4
j5FBW5KD6F0lCX4KrvCuPG1VdU195c6OdaWAXmgTA0V3xL5wiO0aS9O+qcn0jX/fT4SnRieDQaxp
9mZG021VCkT1AFT+sKIJjFvjbSP8FQ9JWm4tnUamE91nyEq/63PVr8N5fBHwgyd/SrfqPoTfOHtr
8T6PcckHnESwtw3xFPuD2MJh1Ei73S7hs4th2W5Aw5Iq0CVADJmBNBioZry3H+vsZNg68C2Hdmds
7WKnOQIU1b88j1Ty75L3U1NqGQLdj3FTonHtymBvIWNJSvVQdBUkLoIwFaKcSI4jcykjZVogcmoC
rNaRNiEuVOrFGmoLGAQ1n2JBS9IKZZUl0I9oBRNkdSG7Y3dC9922sTzqgxyQbzKAy43uI4R98UfG
dlzl7XuZxqcPNR6MNt5IM/NTrxcvheXDUdK1Q9DeAsbJ9xGp4+MoI2V6HnirEFsNlAqk4xFgwE1j
hcYqTfvxqIo4T89hjy6ARqjm2M32sLUnPm4AqfAZspaRsmPe87Mg5ew2z84ymoxZEvTalcZQmmPg
StK/2OiBTxjDBdt0mvlDvBi3mtzC3yuyFuDq0gnKk5ZPwULLay7Bgutb8IQobr2KMAdcBRbNX9hg
cZVA/l4zBAlX6k5UEchdla7kZZkG8WmXzdXThzx0iP7OIWM04oA6Oqo7V1NVXU7vZtUKTzqItRj6
rBge0guWnq9qyv9zSs3G8oEBF3xc+uYcNwU4w3rKsaMY8u2MV/FxlAViwwzxLc3ZDHCh8MmicGi9
rhacU3yPdOfiM96DjMZknZP5VIWaxdSClFdaBSu7QCfGz+YT6hU6/QAehry2RcY0iedLKzAUBQEp
ZNTORNVJGpOtoMObWi3jPsjBXa1/MWZL2160NjMVL6UP0uEM6TwLxCl3KCriwGhOIA/lVCan4jJ3
dmBzb9UiEokTNgRgu7iTKkl/Fn09xJtxgPA7yIiwgstErn8sqrkk+gZAfnGbr4NP0Kx0o59WbsrP
TRWgdq+FabT7Ic5AjThDwrhKRoRJDhrbwEqzg4bWCL6rzTGZ7Dvbz4w38f3/AYj9E0DMMqQhxX+2
zDr/GP/XzQ+cKar3llnm227/Aonp1m+6brsAvSzddbE5uYDE9OA33bE8RLLgt3imewGJWZ7cSbc9
9vICQuQX3yzL+M0yA8P18QjxdBMziv8GJIbX0QeMWBDoNglqwp+OQQj9o7kM3nvAO6ISzaaGmD5A
KjD4tSAomE/Xqe9S0aj6JDYDuGFuAGc49gySq0VILLprtk3sfLMLRIAsh8EMZn1dzE+nCovh2zE0
fdA6xfxHYWA3aNV8p4RAsK5Rk6WPKuZWTYqwbN/Wq9nMC+kzZUHIoAsclALG1FZz1xSCeJiEu6jC
6DoUq9VkHXjlVVJ850d8D1nz/opgQ2E62s6GJs01yQcoRIwCTFUKBKYm+wUiRFlggaDaESFVRi/N
ippVKwIcduNwRpFapn0I94HckqiZS+GQPt0L2zld2k3VZCogDWNLbbck3bVaVIfOtJ4BBQMEADEv
k8aUrmoNh6p6yI2u3YWDhVqurbJXatJDbugqmx4cuDY8U2k52MjEjSrUbCq7Dwb22K3mCyhpGKwx
VPSGzexo6XTyCGHkEE/IERMbrYfvfTHfacIaJYuSpFNQ3PSxuG1TPdrhK7z3sdFeeRr5qFYkPQmT
4TGMUwDXrX5A0/wRVb94VcfteTQISs5es9XrNLqLSbf27QnfnPYEzKCFPh6BIDaMlzCDlgYhfNuO
9rCzIPmSAASYUY34RJPCADpfXUUyd6PeDZ3CJyTIm3C5KU37Wb2/CJUYvB5sv+3v7GpEPsCVDubI
aIXwqmd7XenuD5zvwN9L6Vbax58irsGfU5dlVj3Sf7nMq20us+oIl2W6koVtsNNuZ1EfLtv9w2E+
rlaHjczY+akx+7Y+O7ULnYHLOR11cZf5y/n++2WQs5w1jt+Mb+VTUUXRgsC6zF6WDQxj95oT7GCu
qKUfH8Fl/sNqNTuVKTgiAUpRzcajUe+RUznm8ndRuryqKP+cfdMBvsyr1W2Zokij9lFr3ja67Gkn
yx4XnnhN808YRP62l5WX2cuyy+nfCQ1fVqupyzaXqyn7pl8BNWCMJE+iVvxqO7VWFRod1F2LtN9l
0WXXy7LLvV2WZZ1527ouOU4lT2q63hMcw2hHUqw6aihgH2vA9pBZDHKlrakJTLU/TJo+KVNtjm5T
gdmI6TbI4OsGlD1Xg2SjjnE52odZdazMy0DaqjUBPxvGpfLkc5jaB+IJb+f71X5q2dvO6jjqQt6O
cJlXU2rLD8uqYjKv4OlUVyPmdKB2/7ChJZVkf11S8kmQT/rbfJKDGaZvzap3k87MqCXPZTX6cVUN
4N6CiSMBc4knK4u5HJHCTEoEvOXYYZBrWtUkvNsoUpuqdYTKMY78c1M1K1zIDXPmnFXSGW7uz8yz
Sj93pL4Z5wBc3S1zd6+WXZLTjpK5v8yrnS+zamtVjIn4edRYJ00SlKazXuTTKYB3HdWUKpwK4kzj
o0jzbkXfYf/FMGAFOx131b8Wv1rWZ9S7xF6FvFGlkaumlHCumsoUYFStiYzpUNuDsZ8Y4+MYjMbc
cfZ9f2eUyZvq7ruN3ybVIRDOBXPaLz4J0Dw+pLLTrgoxQGgsatyp+9iDVywbN1UkcoSkptQKmNCk
OOrqsw7Z9UqXKv+qMD0dM+UyNX0i1NGXST4qqwMlV3f4VUU6yb3J7xCHMxhmkRcHtiANcFEFfF+o
ZXHlfNXLCUmSxFyOKpk0yIwSGVNjXw4dCmByVNC5/VFNpX24GuyqvpolT3OUhTH1894V7jHWkela
h4PZ7iJ7eWjDilylpEapd67e7yxfco7IY75SC4X6dsgUFMf8tCB1yv4W+uMZEeV12EsnYfUk1IMJ
kXu3EU/fh4tuHwMR2Ec1FTvtz6nZFWRGRUVAvpB4GYWoMBebcbhCVEj5SFyjK53gjY7oAjT+gzl1
DBLtZYRUyTjGYeS2IgqFU5DTWssWBHaE/zJYKIAB/XbSCMZ00CCPOSiqbeIjYTr5REhMhEP8SQPD
I3t1gIDpvWWyN6fmkS/510I1r9aogjAAW9Ym6p1WNcEnU/OX9e82UgdR83kOS9Uk4vp2noWe4SYI
ydotmvXJN8YCS4ge6QWF8LHo2BxVMSWYY9WjdQBZ7BqRc2UqCLMsLNnzUrOdAjerebXTZZte04E9
q/nL5pdtWuQFGdTr4foCc1kQeaDhl6h/vjJ40gr38sv1JHdhBVZ+SuaP+v6yjZr6/1imNnk7i9ol
TMbvoBra7YdDXa59mIhpoxgVrNVNqad1ud0Ps+pGM23vLPe9bIUuhSEboctsJFuQUDZfRh+Ct0cp
LlRNS6Vas8uGamryctq1yz6X1W+HTXKrPHxY6HXyqX44rdrmPy5z6cOvLSjPro5WpIkx0FEVfSSt
vz9OqvlSM35u9HF150CWxVPsP61/d9CPm76bf5t8d+zJnPjrYOW+Hfrf1qtNl6QCaGJ8f3eOX0/+
+kyXi85m43Em2rB7dwVq8rLJu0OoNR/n1cJ3u7+tf3c5Fp5tHZyVVMvMd0X+5yx5w62NV9VBbXFZ
ftkB60CQDAsGkX/uFNo9GXYnJwClJtUamJfG2ymquSiPRbKf6bkSYKSYZoKByEtisog6GLAsOakW
qtU5oRy4jn9uqaZi8o2gOYhlpZfVrpCDZbX+3eGIKHZgUeoa4JmcVOvfzqTm03Z5RKgr33VCBAYg
Gi5J7a6m3h3zckmX1bzuB80gNWbgz7gdWvNZ/SuXP0LN2pFrlKgTqNoGyCEIOvkXqq30ovY2YSLN
dmRjPyonhFj1gIAaYWTyZ+GXfYwHBeRgb2psmqLA6I8pQI63QhsWM1+p+WLJHH2tJoMfrXCS4wSU
kUZN/hO27J5Nss92mS2kEwd0D7/cq/hb58d/0O0hgiBDdH4nfoA4+h7SkOfg4KYMXzzH+BShE36s
xPAFI5jilHSQqnvD/iOe7WD7FqHmMFVwCtBY2xIpK49q+H4p1JB+Sdp4a0c0M2iYpUCaTCQBIzq4
MvLmWjTmbu+tswYYGrLMpCRd2OI5dOTp1Nn9TtfphPHBGC3+O74r1guxzbTNbi9jVxWKUKPYYnLG
beOSiQ1GYskqCvU/Abt/CthJwuPfBexuXrru5Vssuh/o5fwlZve258+YnRv8FpjYyfsEmKFqmlhs
/nS596zfHKJ4lucgSWebbHHhdZq/0Zf1PP8nGdS6hOxs4zcTw1CC377lKo/6/yZk5/01YIeDpgFR
B56/4di+gWQq67+9PCRl1P3f/238n8CaXS2rtfqgt+MZSB/SFTYphNraYVwXrtBBHP/BU/RXZzR1
3bZ0z7VMFRR9f8a8tEt7mTC3RuIrtHDY9esn070mXDOuRtwv/8GVkrDnOwdTboob5ETESwmK4mQq
HU7f3WDUIyjQoml9MPKdnVflWvPm53rJXpA0fX73+u/ezEffO9v/4lQ4Ppu27nBCnbP99VQDwLOg
apf6II2Gszx7DbXkFdqcn0Vf//5Mf7VlVTfFmaipIIFBGf741no3XrrYmeoDHhuIj/sNZpCxi/jH
hGX835/K4Jv/+AB91whs3wsczzcMedfvH2CtF+RcuSsra01UIvVnvwEo5qOYAE4TUCMolcq/MlrE
XABa7oA0nK2o2aLMf/P3l/IhuCxfpe+aZmDyNg0XU9q/Xok3FEjNBGN9CAI0ObPwxhVo9yPuDIf0
eapBmtjejzCJ/ukJ/Oq9uhbkVrza3ACWyV/PqxkO1COj4hPSsqtU72UPnhZpfGj66aEVEsMTXQMt
fk5x2VpVWvICKXZXz+jpQnWVFC33MXWzx79/GurBXxxw3z4CF042hqvQu92PH4HbVoIRblkfemBx
ELacg+txtt4aM2S2+u9Cv0GikgUpMRXdRQGvyu/nrGiQ4Rk++QCYsTbeoXj88vcX9svX5Hgm1ZOn
61Qvf31ci0gF+msF4UvRtKilmtWmFQSIZ7hLo80fgSq0Z/a/12bV/EPdYkB3//eP9d255fp3H6vv
B/agCZSIJ8e6HXV82gDdAcVCQdxsp+dJD3gU6XQYXfdrkjyVbdj/w9fyy4/l3RV8qFDHDIHfoeQK
yBpiPeZNZMjTl6XS8nVKlfD3j9rUjX9/2oHPn8F36QU2GgAfPs4qxCirqOriUOmgRhuEq6rsddQX
YlD6YOxspJYbNCzz5En0IWCiGMx67o8PjLMP2EVmK6HPJ5995nxGv4Rvx9KC4zTiWN3pz3WUgEcZ
zpEuHmwL+Y10NznVZ0zmXoMkfXENMjjdMD2DNw/K6rqO8GYpChx5OI7cXrjoswwQEEacMGbrEwZs
6L2iMN/5eCUsp8blA80yNnJ6PFIscS6Xtll5jsG34qyrEDK4/KGmYXywbZTyTRd15PhA1rVYxdaw
5o2WN3CEi7VmG1gyzS9jN90lGFdqkcWAcAKSwzWWurtesvIOjjuRY4BZ6wJAP/Kb2VXRRIc5tHAM
XZ5RLDzY3XdER15yTz9hBGyth2CX2GiF1yCmoQq/4kPwWuEmI78nM+ATNkruISnvLQfEoKyK5ZPR
M1h+yEIjKU6CYzK/ad4Qwn2NX9042Zvgl7oOAfCR+zIm9zCS+Mh7QChOt2l5nqry6N0JQB2xZ/j1
SN3MxQuOns92ywMyqfGwRuAA8/xgJD4vW7yMGjfnQ9wyUyCpQ09SyuM7GPugX1cQYBGR4rVUUwnk
vDqKkApMPv4QS42RtIlZaY8OQnNEcEFuFh04yfgVLPaNadETZsSuraH1I7VYfwuQQsbunCsbqXqc
RX8ekgGDmB+TX6MO7Y/P8PeefXMZV31AvVgHxyY2bmu8eUihcCWhv9xPls8HuzyjnvMQBMuhKJwT
qpbsHyB0eI9qLq1LHb0EDo+gDEFdgS4dphNw6xd5inJBM3yUH1oidvJ8ydz80QH3DbT8xVr0kyOf
FJ2f81S7Zy/Tn7Ux3yDG+JpV2QtY7pfBI0FiTc9NM0OrjFFSj+6tyhylBM0Dvs0bG+rCpolQDw0j
cZ8VGIwEVodUMbk6HLzDYpsD5wU0uwr8+GS7ebMJ6V7AacPwPu6hpSbaumtSzLpBxNI63pKU/+En
nM60eFmtG8z7JjtXP9B6M+4cD+gyAn+IHnbX6uo9nLFWkzE8yHY3bbpqlbyYkNeWpkHxgX9ktq+D
HiD7ZOTl2jatVR7rz/JTRgWGX1l3z5qAvraExSE1eDcJbeweJaS1GQ7PFrSHXddWHbT9+clIyvba
nrg2qF9A0yXHMnt1Q5SoGiyq+D7In0VWeqs+R9B9r6n8cZeC7wBl2C+WGd1LIcZ16HFqVZWgX/Q6
utMzsfVns8LsGWRJNz5bsUS3aNTFIK8wB17mXVShLu0G8Us/SFG4rOLnDLL9PH8ixCqA6FFtDbKp
jwXQSEx3VzVYlWlCpDft52dDvih8tfRv8GaHxLvXF0AiwhMPyBzFr15VAw/ROUbfRohhZk9em71o
jX2ANv4HA8lh5h9APGRlRNmLr9X9CmQw8VWaLNB0I024Aa4V+NtebRCIfdSMUqB0ePZlndlrXNbk
cukow3IUzhLSDm1azTp3PtJ+/gx5qUcFGg0u0PiebUMrnk56C9OQtPSNjtct1pAaI0H94ATDdmo9
c4Mz47Qbc+ptDQemHXY6UC9xnpsn8xnhFf4uxKY5EPD4Hu9rBwtO6NZos7dEwVY1aprbBJhT1YT5
JkRNPXKukaQnIOj7w7YH61TZ47E2Owzo4/FoWc2V11OLdsQNAOsSGIVZnhC90h75t5J96kL31TR/
bfbdTTOjgA4NHQJPbX/C7jxZaVMdbPM6fcKlA5+IEmuBADbvKjfwZ9T4r3Ig9it3nJ9BxUncNB+k
6rwgqfkqmwNCna9O5JL45NFQxfU9oZC51783of4JJsF60I37MQxOs0iRNhwqNOAAeb29orn/LIJi
PxXor8qPXxQjdmFH6ObIDSZ8UGVavhgGBkQGIrVIBGS7uRnLtcNnHU9Dta1m8UOE6N+DZPvUlNjL
jWF6ZWBRv0uKBcuguZbSamG3w/3mqRE8kQjHeb8prvtA8zZtY3x1BUmRcIEnbgQZOug97DA3bcwN
lC9rZUUoJboVTKwJuoID7cH3Cn7KGqpPLT03Wis6eiMX72j8hzZmwcBzrBVkFpyOkD0xgQekizHx
eWLZgNIM2fcyuErKEiRF30DBIl/Jj4xGoFvdoE8XA6Cm2+7PPxq/P5uCemumzVyFww9XB1RZQC/E
jEWgBQCrWaB6srMcTjZQmTcpCoZ+MmyxHu3f3l0F0HM9LP1raT93rbidJj6Xvmi9jRWYL1mM9mGm
Y502LM3GbP0cAzNeu+cZL+x4Nu0OLVRvPNgERlaqT2Sb07cgBZ3vB9iGzpg1BJkFqy6Hz4Y6YASz
mPEFNNuNXfSQCmRfNhRxuhY/Jr1A0NlfV4jhrJDwfCh797mc+AXQpv+0lOO9Ketyxz0vupOsIf+Y
62i0vnhoYGFxyetwBPaJKX71eO7yL5vrhLat7pznyfN/KEVOy9ef0KjXN0uZOitrIdpWJaTC8pEp
3kq+6f3pumF4sLNrclvIrG4sGzp4Fo27XojryDedTR+Vj71bJwifg6V306Ld2rSL2PK4FR4X151n
YkIQ0DEQ/Mubspmca1Em8ar8ZPb+8AlbRur2qkPf2f82F+O94fnj1zRCQCBzj1EEQjzaCh2eda+N
j2llXw+DVR8YfCebdEy++N2gn4ogHa81H/BIkod7q0pPZjPskUNIbqJm0jcBEft1b0b2xs5jXAbj
6lsiCZFLk2b7UtvqifH/2Duz3ciRbMv+SqPfWSCNpJFs4L640+mT5ll6IaSIEOd55tf3Mo9E36ys
QiXuewNVDoUyFPKBNLNzzt5rv3i4OeSS0LqfIQWzlfp6EjgzXOmlQWjn6fDLmrXZcUHj05nLZA9p
o9rAXMfFljQLFD2YRpk8trF5DUjxsZykvnE+LjW5xWU/ES/XD87exS8VwLxttznMskSyZNrizp7b
EnZgdZtJdJO25h7quPa9ZYROSMgdAb7ui5EsMNKy2m/gvWyjYrjDsMZfdoi4F110xut2bqyhCQZp
MCTpF3TCnhtt0qb/qU3yhmYdqZSiDxIz8fZzXZxtz2q4KbIHD66eXby4U1RsanVkaGcWsEwHGVuH
aOTjSu6KEM6rwTHPxjilaA36MNE/nLKBHuNtaxpXIcTibaK1FT4LX3c5b42z9WZpGlALyGwbLYK0
nkYUJo3Zc+tL7v/FI/e6APyMQHTvmPxCr2Fcu9Y2EYsZW8AoBkzuiVtuU4frcmFE2arYJ8+FqZDU
Gz0Z/KiFdj701UTNZ6NeTHWyUuc2mMhcuIoNmL1LBDS+nYPhIs1B1YqxA0tUVS8+cay+0WekTTgL
7vRxfO8whmzXdUJkODIxhDzil26S7T1BTxirsu84JB9OiPk7gIVNB+SUuVCynwb7UGmk0TGJx8yG
4smXNVZSDdxTAltlZ2jh19hlXE68qVvGnvyFvt8Da0zQdcffZuswrR/z/WWnK00SgLD2kB8PTyVU
KPa1XbN9RJ+A5YxYzLJ8EI0l9msRnxI3Mg+DhzeDXWE/a5EfzQLfkST0Noye87ApgmXsvvJGC4Ml
IlquENlHlUOeNfO3RpbaRhcjnJuOQ1FPZpVFQhxGhieQX0lA9SaDMBmv5dI9e24KMr0YoYkkceU7
4ewDguF+GtyDO8OSKEuO6Qbgk9LgIljVkdI1xLgfB+9sUz7gmzJeSpGFG0am5kbjmGwnUM2WOv9U
G+bv7hJ5YVG1zRLOP9hPWK+70YK78DraAnqQgImpDgWZs45IxklYwabtd4JzltSpzFxyvaaMRRBW
7P5ybM1i2LoEGW6M7hXNKDss1Uw69nXQFtPdjLx7q5PhoRkzz9TkA5o0/D8Aay/vyWq6T1VZ3bEm
vVaYdS5H3T6lzHSJviQuLX0RLoe3LOofjE1biV/9wutu9ebTq/fqpFyF4qXMdVw1dbSVpT7uE70F
naK926wdLIIhSMOohOpiH9T/PcGLBsH6vbYDU3IwarsoD2+1PHaRM/CteqpczChDIDjaofn5jgo7
I9LJTQ6ab4IxuIqBdlCYYtImoMia4+1ImstqcrpwB+q7ItQICceZ45B4rxnNLtf4GPFmc1BWvZZB
vQuxi+l7SJznsEu/1kp/sdNWQ4GdfQpi17a4hag4qdM06aWQlolCSHE151Qke1Hy5lb5nTPON6tj
PxauvPHoHNYW3JgUzLbb3FShusXs9cVmn97WSePjBCaSY2hIRqAMmebsCTpAc0C7kAcGSUK+hKsM
Yw6bCrL7CGPyLkzK98W6sQX1pWNjxA6p9ShXIpfSFLcqx72Mh99Hqr68d9A414iTgG7ry6buwi0c
FnXmnM+y9z5Ef9CshM+UhIrLFRoNHSwTbz0D6oLwFc7wTvis1dMeXEkuEor1kYymDZajgzB1AgZM
HI/IsxleL7jrpfOY5B4KcnZqoxgfzMKbsIThejenB3NazgmyQHtweOM52VOgBUWSfGueN+/SYXzI
Gs495IOdmOBcywrTKHCzM9HqL5fPYEiKcGeW6yGG6YemnnW1rFRtoepjPV5eLbl8DoXyfbTJsnMZ
RG0cc2k3lyrZzHHnO9qNbnPUkjrNavQUn8YIkODyJERXwSjh5ZayuFaHKd4nFZJEsUqg/Hmwnx1y
LxE9LQA7xJVsuCc6e7lvtPLKcZZznvW3gjYEBCS0VfxkVvI31D+t+h92NH5N1TN+aiAlpKKgpb0p
zfjOo6VnCnmoBvejBq+0qY35ylg57C5O8mmqEn1ScbxEdqj22+XJG2rPqS2uVwFGV0/5vpGI716W
/lTxk1oG/IoM5iOdZ1XvVgg8ueCzRN6EBb0UYz67hXE/k+FAC2a+NjFOYoS8JRkMBlL1rBYMUO9v
ZKBkOquNMxuQs0wArqps0xoKHaIlrzhocAim1kPOsjGbx0s3uYlY6Vr7Q3MlzTNBeZlZy1nty6LH
kbGWv9qRe1oV9WPFkX0wmFY4lXdlWbgSJZPEPiTKp4ncHUcMb9dTCXMF8xORmeyKaG/AKrjctavq
jjV6/pPIaWUxpoxwzeZc/77RAheuytB9ZDMFiFpoiUtLxp9tMz6opUR9qvE6HCSxG3Mef6bGj7TM
tlGHvSrPS5YZ7XbB/0gKyEKCBy9btSBwMk60IpHXOk+Y7X80BtY/uiqtFBG7Ot41loxVvSdjeD+v
85t6mVJZBtWiqGDdtksz09H47FXjcugE1aRQG8mz4O5oSH/cTpaV7eaCnesyGzD7BiNKT+pwiOlu
qxnrC6F633OdP2BRDtYJonLM7Y9MhOIer/bcoB1SA4zUWOAGd4zQdZpeY/m2SCz1Vk7doRo+dhR/
LxZdDYnvEkObdmTUszc4JDrq0r48JK1qTsGvrIj61JMOx2F8kJC45plLsGsYMDGw2MlpJoEzX8Aw
0ueKn3Ib9CRK727bTFx46JNUG0lBkLnAjSWoBBo8dRIYlP7QtOmzIxN6KXICLVTHw/SKz7IdbsZc
BCO9E2Joqa25KsVc7DtN7slTpFq/tM/IJfVMRTwMr6eelPmOVd3jzUkFL5OXOLfTF83DXdMSdzxg
VRsMDn6FUbz1o3F9uR/6EHCjbKnsEwqqRXN9Wcif9tpTC8HgpqDpg2j2I9t9NaU4uD0MEgYE3H6d
80RWK7WhKrVDGD2zmZ8MeoxjRc22zODcBRe0Ku/Z70H1fcuIhdvO192gshmlC8MKs34+zfulFuZO
o/kPc96KtvE4b2p1orbpwl4qrUi1ymCsok1ECNb3xI+6an9k4LK59EgVJtmC+ISl/WrSKI/SmNUA
gRA8B8/ajjWMmj7mA7FzLslmxZbLousVeBwJCjxQnmoEE0/Euc/xvlHgstbrif1YksdONt6epF8z
LpGt5ppvUCDrZnUfY28Djj9qm7C7ESn/dsPyShw5gMMOjwtLDNEnP8t2JGhd1Z7lKndJ6sZ+DoKG
HKPiue2Xqymd2KXCAdVbXxhbBq6fTMc5MdxEpnUDSeT70qXBZ0BMdp74TS05++uuu7cRv9kxWxvM
89+bHUfFbAf0FSg3pbFnC29H0N1GW5yfTozdF4cn63JocdGk7i/cQvyThcZOGZM+ohpidU03Gich
pYGHwzDnjLwpSZNM4RGppWRRs4AaDz3A8/LVmuX3QCqc53oVrW7HT8z4O63vioUtJF3pKK3VW7f2
t7XGyw8BciEQsVlQ2d7MaNE2FHmwAamZyWKg5az2tkxyjO4d+auBV7ZRzepVtaYEMKZNaWagwKpb
ugwbhtXFRsJjbyMv0DoOJMJO2bOG4rMdE5oGQYzK//pyL3eaoEat19vLae7yQjl6LX5tW6zNFHl0
Zgvssrzynn+UyJsxEsl9ZDQPnVt/QSp293lzbSwgFm2O2zVDgJBIUSfBL2bGZkjLASC1em+kxel6
ao4V4RFbddXP2QMhfxy+3Jy7sin3Xbm8ayFnldpJblbvfnIiaIZxCBchpw7tpcBicY1yg2Zg2AqS
gZAD8dJO1nzU3ZqioF1+hqbzqlllHVCe7+0IQRiEHcygXvFWNz0JZEWAk36c8cAvdpkHRTlu4+YH
KVoyiO3bcKyOml6/r5HrbBeHWjfsuyvs8DUQRQeMh0xH317y8yQScT3r4/C46MUzYc4brbDnAzxX
u9a8YLXnh9rD8uLQvsMPjC0P9K69HUjQfiHnc53tUxV2ID5Ws7kyTHKv0XieC3oPwyyGQB/h7WQ5
gCzC4YNMjG4gBxfcQTSAMm7yjvxKjg3pMJNUZOpXAh9GTHRLoLtM5uowBN2RTk/tYMpjAfJi4rhN
efQJwsDyQ/fZJs3XLrqN09XaR195qkcagd6rXW9X69krua7Wfhrs7MoIJ7EH9XRXkjhjbF1bf5DN
AABG2dsKpWa9SFrt1YbENKabCOkZ1kgeQoOH4b0qUa9wLcg/HuzKOfXpwvFf9zQaHaXpBONS3+dN
jnVcPcgcCazNnTNFEQo1JZu18/I2TyS2nFEjUs3kxRgT/QPlbZQxK41BNCYdQla7MPOAtlc6PKs8
/9HpmjgNhf5e1gwU8pRojyIGfVdNiMkuD0kWvnugOHZCJT3NpIj86eHyvbTm5BE32VdSlZslr5Yj
76Z1AvBinS5f/eWPZjyY+whaGSCu8mxZw7yTHmgArUzJiPx/D/UUIT1EN7cbm5AWTjMnHTCrloNB
vbM1AiBN/Pfc/c0EwNFhFTCTqywyH4sJ2tTkYVM1ZxBVgNiKfhGnywP57uapJQIchVIe7/77PwDU
THc5sC969KZxujzQ7he/vxqyjIRZNK+kuk2qN6kLi7s1ae6wdjHcq/WHLjP0h6pJidQqaQ3GoSS/
t3SuMpE8m7Jtrqy+bykcE2JDcz068Sk9kJu5LWa9ftRle8V/nm+kMcQEBObp0ctHEtnhB2wh7Jdb
t2zNe9vQxH0S6/VOpiCCPRygfg/hJ7A4EbDoLB4hsoPbc0GpP9Job+4mfsflT0hQDYBds0a+eOnu
h4GnE01L/bCaRf1AQp5Da5w+xeV7DmVY7w3yztLIONKr+7W5oSm2ADNM3i29ym8Tf6Y0lCYtoJHu
PtJni42I97nDSU37W31JZOpPY47gbjqdSQlgoAJTX12cmH/6ni67YIysN+LF4m02hZAmhPNOKGgf
zMRan4klis6FvZk97HCjerh8NY/xI42zlWw4dnCnI2Iykvl3yqB9lzE2PF2+dXnQM++PP9Ztn27A
xuQ7Fr38KJgzCHqSJzv+4AneZyNXuagANti5dbPce304Mm3iwV2WH2xHFn7aNXxcxB6v3qOtES/e
VsvBtcydUHcxKlt56hEcYlpLrwAFRlx+KpIXZSEdd4BfBt8RkeD8b+u7fr5xhjY72ybtcLP1Wsgw
UeTHkOjIktkRDhb99suSuKbRuqut7ZToxtFK7gvlkB0z6RIxolabXK02VVjtk2zw9qbVpKCPszBG
5hxLgLuxgddM3EAV2zFKFIewD2onc4lcIXYoNYCsy9GDhMo/JTFjBGnh3g5pH5NTY6zbZIUuNK6a
ziGi/NE0/O5lbym1/8V4fLHrRqBYsSmr54Vhc9x0LhHdtCLmbQkNkEBE1PSXry4PoYWa/vJVYtci
KDyXnXM4QhFY9shBx1N88T8oZ8blq8v37Oh5isL1SPcYFkg40x6PE5UuXieojUO33wnNxoFidB8L
WdU2SYJnIEJ3dZy85XHTbc259eO6XQ5G1D+LzOGTnzfxAgox42Km8TBF8EjckxiI28YvX8NOtWnS
yehoUfKUeZr5Sa1/ha61B9/RpfohruYPr6lx0pEmNnNiNBbQMJxLqXxFeiJFRQUqmc92ipliSCCt
r/CHdYC8u07T6HtYH7qAtzuOYOw4lPdtPsA+E/XuGyPnJjHAKE+Tax/jRWBUdpCREYPkSqf2qyxs
IQd2b6ldfHXS/aIw2diG09Hnj77IHv1crHY7O2S5RVC3qtVmHjIHEZAh9QJ0AbBxW4NWpBgy92vG
WS9dONwOLvBjlBdPfTz5NFm2EK4CcAh0UMEshYSeG6Zzk8esdq38QDr+3q78I+0af7sz2xwpqNsk
ptVo2MVrVKMEt2P3ifDVL9Ppv8zSoO91n2RyxpfPCQ5hrNiuRfs2adnVap7WRjCME8x7ZdEGNvGb
lFG9uCqq5I1V6DrT4/aokZ+eO029F8NwJ5qaDNJ5ID877zcF5O2dOYYd/WE2uLUiHEYT46a9n0tk
o5xm2ysAXbQxneI7FSPJL6rLo9i9JBBjGYy/Y1UI5OnT6ICHxZTMiTq/zOtCrxcIcg9F2MKsGY9w
ECnVVEcv9aJv1QqaLwWVTofFLcptL8ITFtRim9rTS+uBs7ShH6fILfQ+pIA0tzaFDqYz2gIpeMnO
ae8yjDWmzD4TT38EXu/SO6Rmdot+mzignkf6AvalhYSUYKAtlCf5p2iIjD5YjfdbC/tj/j/Rr+rf
KPxUCMc/64s8naoAWRMML6zZ1l/0Rd26RtbQ0b4yKxsWELVKTSTWzoC/NTMjcerii5NeSBkDqbAo
6E+oVpPHQI386o0Xp/au49RNgyIxNuR08j6rtzKizWi5fm5Ox0hQznLkUW3h7mZOJVNm0CSbIaTe
rm0UI8u3NLkIhpQzoe4cEkKjNhPdniqVRtA179KFzWmn5NhNqnWQByvLNUf+1Mc8cyWRsfxnEZKh
BF3/JERTbwoaUsOBQ4n+8a+6vEhEi0tL5NAWxsuAnAg6E30nnlIyu9eGc16JaAUpNM+D6//n3y3+
ze8mFUrwSzGwI4pFJ/tnwVdnjXZBqz+Hj8XEuwipv/hFRvxi02bQhH1TieVBohZZZuPFdWDpTdNJ
VWGMRR9CL1ooxfUN5whGyv01ud3H2aLl85+fpfLe//UdMnTHxnuvk9TC0PCfn2XZzmVmyYzLBmAS
g1oKRJfEgg3LMMXkotprJQmvNbL8TeShq0Iy1kzZtxJzJAmfYoE/AkWGG1RUxGgNPmE30FPPUX86
VfmZtsVnTquQayKwBIeyKEWi3iUcbu8uEsRIV3W7agf2jXXTvKWLA5UOBvZvnQZlwjeDYOk7OZFS
I4W8yPJ6T1LWKVrh1Kln6ZoxQccjo7i5JR0Jr+a0ENxb2OMD2Zq/knK6ffckJEoKNvo8n7KdHvK2
I4txfhWqyZhIGHcl59v4s1oZPbawhPI5Pvzn99ow/0Uc6+mGbQgVVuPo8l8EqzUoHM2l9QGrMLNB
gFk7NKpUv0pv0qqVzOqUKqoA2rWigQBVWPgkxYgbY7QCCaCP7YCOsusknIyJNz6XfUIC1ajtc7Vz
L9B+g7XIHaImIvonrTc+WCED4NqorlYc7sGor9/Fqo0sbn0VyGaBAK4+k5iOhRnF2yL+jDoNIZxB
vzrho1MDRcJWBwhDrP0tNYqORmVjFpy6BA1RMxUHomRXqE8bEGP03NhCd2l/N8UMpjKDkMKiyt+c
lYqYmfZnIUg8VQmR9cLKQzriB7RIToXqv8c5D5d566D9ytOpDug5aEZf79Ky/wGfU7Xri0JwUjB3
OflysV5+DiBStoWpk6gGCwlH2q6MRqwYJsl+IYzggBDiZw569Kvo+Fi05jLRXmk0udAw8Kptr3+4
9NprrbqxnOwY19qvCjcNvUsY8FVovxtQ05PQWhmMZBRYOrqyjlyslnEvaCqi4gtBvk4Kd4lxCaGc
aX2sP4WZLlhJEJRmuf1iKyhTq5+iavqyJnKxZRlAV7w2gW3VSiQgiTOjKSUPBLB8RDhZL0+1OYKu
/KVN88OQVePtIolQIAkCMcAwvxCMjVijIdF96uHgVN3z31yu/2ZHgeMjDR0ngO3hRfnnpSGCRpta
WpcdTPWS1W7g8D3OcN5P8uhKJ6VojekuMXyGWamGd2p7rZSSzlIahqbP/0a/+6+Kb8/02CTgLHIX
sbb+5Sn1i5wQKxjJIbejd/hedxyfj6r1DXUWLeJCFBLvYzWNL0p6Vbj5Z6g3r6Zr/817828Wd5MI
K94dsCZIIv8qPR8gXoWyrBJMM3ON8oa7atjoaQePuEbPjFL8R0upNq72D9kyfwGzdN2p/oZU+jH0
FNsOQ71fhO4T0KYnYcXLjk5YuE3q+W+UuN6/yOQ9S2fNQSHvGYZp/VWHywHbYgw+xQdicENfY4qO
ssLXRwjwbijUMJuyHly3Q6pBawLaPMcCSJKjEywk+EEa1FdLlky7IXHhGhP7vRWqG5Xg/nRhn/j0
Wc2N3iHMqwbvZdMxktzp0MhOvEPaph69Drj//Fxg/iUZAlWsKLBah5nle5rtvXjUQkJ/EO2jluXY
M1VPPNISdp92PYjM9On0eYQ40VjLX2u7zw4kzQy7ekjigNtiS4Bp9AxQMpCFdyPjZb32QFonC3ML
DbxHZNXylLbcNmYDLlwYxhoknvba1l0O/W6kuerpb1jbCK40CRIY/ItUtKSn5nraU8wAV2ePgH55
N0oWZGghj16MNioyi4XQVO3o6fZdOUTfdoVdSpqHMM3bQ9W5NLSrOQ0a2UIFWZurxqvrh3zBei8J
x94XSz8f2iT51U9EHl9u3v9vjfoba5Sh/Dt/Wuf8z/7zf/1iG+yXm8/i13/97/2vqo0S1p3f3zz+
xEv0+2f+MEW5+j84EeIqcS7QIUv5m/5wRbn2P8iqs4SubDvS+bMrSm31f6Tbmfo/uNksGEMc7iEO
if+JCUpgTvjLCY3DI5GfHn4sw7KELdWh4k/GAU9UpRtWbn7oivpXldJFU0vN2nxjBznNmuAU7mXP
SdFc6Wa0X2LWFtJFByKujGumZVimgLZELpkvjLx1WH7waV2hR9S+KcT90NmFLZkkRufFpOUZ9+6g
3bgT09SoMumaueZ3u+g12jHnFwSvky4175yaYxLk9Gq3VWrdaBROPudddByz0QbMopmlxM2NmaWw
Kou83k2ApHdrR+SNObg3hXibjHTb2zkZFGqCwbDyjiECXNiMtAZpdteAlMgy1oiz4ifRI6Yp2trQ
POZjoW3iTPwsZ9D66UpgUnaI9WTatpm4KYnLMdqFVbZaIbmvMlhS/RPR2F2YhzQ6OoywXnFc1olt
OSW5nYyT2xGwJTWus3WMcucyi946jm3sidVu/DSOH8cCom4I/o4xCHLixP3hFbov7DneUU8Vft9x
TKcftfIs7Yc0U+FDNZaGcbpaszNp4+vRmkYy5Dr8+JejS436FKG1hepomHxrje9BFv6yAOumEaEB
trnPiiiAILBPyKqZUou2eF5PR3MoN/xPLPl9JsGdIm5rCmMFv+ze6dX64pIoewoVPAKx3taIAE22
PeOiSWd+2OTGdmiJrXEkfabCRAHUzwQYCPdnMSbks2vfYgwBQZ0qPd2bIsbZbv/wRHjIy/K1jFyu
B7mnc/8jc6Jpq/X17cLLwsJ25wz9a1hYtGCQj/Vh5MtMMCFyO3J8Z+mDeL9fNSUNKNyHqbfeNdZi
q61ofl2JfvjJ+RFc5vAKue5qEau1KR2Xddjsdig3CRmwriyNnPMGZmS4tHttYcXMl8B1YkDKWfZA
ZspPtLF7y0poQhfxxkSKWlUFGHSLjsmcR4j7RHSePKQTbJJ+n8dtAL33SEEQnWXePdqhgR5i+WHa
+G5h8M+xjqwKpaARWbScQt51VBAICo2eMFoL3IXFLRNOKsoL44kY0ASSjSKCzpYeDdrlIY3TIiAv
Jr4e9PRoZcvwmHe+22fNgYWluJ+ac08P79wn89OMkvagpSgbOwZpS2SHR9sL39ae2Bh3sUkTZFLS
oDh1U9jarpivEVHaKPUK3067yF+dNN+ZkTXT1EPh6sYCifIQ0hvWTk0Ykx87sIHqSjG0hN1TR9zh
MY7RPDJZ/DC2ixItZbA6tyl5NE6MPLfL9I9Si7zjshjP6Wyif3Nk0JoIhKZ1vSJN/Eqd8yhn5bo3
xvU9Hj20qmNLiqu1BF1IU06blm1vWbdV5rZbR414vXk4hATY7EJWqWBwuvvRTfSD8VNbag9lZGT7
hpglzbcG414c7rwlk9Q46kXX850LWykwlpF84KQ5REUTHjTJnDRHIDaR5eHrQ4cAPJ4IpMgaTmKG
uT6ZMW+NF38lGqDNekbMsbjZrdSRDcVefmoZbd07xkji+Gx2fppm56m3STuqwiaQzltGKMWNXRMW
JdMAfIh91drRj67Pxj2Y9pepTVC4TLyxl+kmyQogTqbRI13MEL7bTW5QoG3A1OJie2noQEVgyGZR
v+eDYweWZg3nvPZn5Gbbdf5hrUXyZM+ZvxptivgAqfps9Bh/ZtnQDTacbVc4vyfgctV4PVHWb7Xs
TM71SGctKNafodO2u8aQxMGP3nXajw4/LdLN5Uwy6daWTM+YxVJl85qEj7PQjI1YNp3IgrmP24cq
UsHCVJl6nTNSnmTusxeeu6Yk1qiO8Ym0xqGLymdinBAies7eJH79XC3d0YqTDzbQYmet4UNCSogw
nPleb2Cvrihe6CO2mGk7ZwP+gl4BCpOXviw/HX2+TmdrujUUNNX1wh8FErad3tI9Ldv42oi/tLTs
AHqvjFTs1t7iBX0WXfpCAxF3VJmcBy7+XZeg4fZA4ewKvb6lQ7wVciyPU4u8k9nKwYbS68djKXad
7XoBZ9gzasc8GEJ67FpDuy+J3zVXiLsldU/xAv/YG5th43kurPtufo+dgfQWJ3oZF8Z0HglOEUMF
v2bov7VBbfi9ABe9Mt1pI/3W8BpMQNhtECZOb5bo1hurdR7GyoYwBGtpb8RQV01nin3Dbdej2SXr
c6Xpd6j25/OcuRkKUDxyNXLsitgXv0/G+S2ujWs2NDg1rZmclvquhAm/WzLLQGAXdmc58I6IeN5k
a9jt3bHsbuOK+QnqZeJaPPLlqps8tambB9jFbr4bzL59tyeg1nFp6L658PmVy3Q1RMR0hdFyI6J6
3fX2SNqMXX2x18jX1bGeF4EtjMl63iblrhTeI7GU9Pbd9jVb8x+jGXongkQcePfeYXXXQE6+h0g8
3niFvW915yf0k5IqV76lMBc3Rp3eTATOnaaT7FcST0xPpQDQaI46uHa0C871sAPfPj6UYzpvRO6R
tl2PqPvndO8ZDQmQbMZQeLIbN7Wu44IWK0u14CSy3OgIqf2BoLwnnRt6SyLke+o40Lsbvdy3FdJ4
3V1M3liGOhaoPZ8ACJgRKyIiJzOhGdeL3Nl16fkFh/nTkMYdW9ZxSW3m5+20l5W2D7mqCMVmDxy1
PLmReX5oxvbYrAyjK7YT4ToYk5OQ08l7odR9qKPfdS8fboR6WBCauukaGGEwKz/FKDIGqBQSdVGT
4WZRQ4hWM7Y6Ms7t4tZ90FYF74wn5u1aF/k+N8i115A5rLJS+1JOGrg7SKXnyHZmFrenVModnnNW
S13X97yG+DVqX4b4u+s/FmJV4PUCPmwdqM+O8B7S/uzFiOPw+xT7quIgIWIj2rWE8G7JJ+oPtYyy
W6vYL9iTj7RLOMjNJvoojiK63t0MYzpui2XWTgLVo2HVBPM6EBGzyvmMI5R5Rqw+Y9p5DLYekzY/
hwSjIq+V81FEXJqOXhs7Wee/OA55pz5qLF/PXCRVLW/Gmhpsmqt4bUWJY8iE329q2hD0PbeKBdKi
ZQDQ1/axrhJgQ834LSwk+s5h7Mr4DZ6usZdFYlGerpyxKjxC6A00Tl8jks3VDA+JxTmbQrgOBlG3
flZ2P8BvRgeztjEwDDa87QUKvkN6hj1d59ONa8jlrIeFe68umZq+z/08PkyNVuyaNWt9TfbMWEtM
CGFIFCoXG3qWRJ4uOuFlzB/QOfS7mNMtFN7oenY46os53E9IgiDPOQC/M1BWsesE9VKWdyiGfUZB
9wxgu7tCtNWt4rutBtNhiPpPrjk8ZTJBKbegx11p9wNkd2ZoAyZBiV6KKkyJxw2nNbc9z20vJaGX
3SDJHHLqL2RO2XmWSsCQ8NcYOug7K85I0RHi1pMfRdyDUQFUdXCKpkRmN79FVX21FOLdNlkJeuDc
W+TVtDF7eso6lhANHKlPxg4CDEKodnXNVoBV5mS4821VlLo/Ls7HuDC1qotsv67pbdTnPjo5sbER
gYBiOc4cXbQi3ZWJ94AM9ZNMqaMWh5hulvBaq8tfIAEOTfPSGN6XQ9ycUw77geypbHK/wqn6FSP1
tpN3zx1ul4Qp1Ei5wbjHHrfV55jYhOn0+zkyj8RDXHM2vdV06xiGcjuGPY6i6dDGuh859DD7TLs2
OUQMJpwvE1XV0gVLTBxN4m6RMe61tQ16DW+ARBk9d8wYU9R0qMw2uuf5xroeLNN+IJsUXbzjfNkk
D7lRDyG1fuQvIjUa46AW9b1byCd22h78+q+RgzdWr+417MygHWLsREN4Zgq1F73r8I5nCq1uXNd+
bTcv6i8J/ISu7RHeBfwmnR4aK7xyC5vIG8t4rIz23NF5YnSpZqcNO63pnfNF3leLe+LK/h5sbxdF
hDFmdVDXMJ5w7mJ0G4Kall+zWoHb1o99Fb1O7X2ESp4r9ol4UjvVA81wd4ykzo1p/ZIkh5lIGdUv
bMzuYKAAnNUEjv9uj8iYYfO+NFZ2UL+XglqlQF5PDns8KEe/sh7bRQNQbxBHqMVi587SwRtQIycx
aRi74a6YkBGVja5ukGsSMbaTA9Z1IcQiSY5V5VEQR6TT1smB8aRP6XGMzLnfNHplbFfL29u93Kwi
uS6srv8BpS5xEf6WmfcyzuRGlsY7ubVvUwvAFrmK0Xx27fjMSLvLHpzQEDdASgJCxn5o+PJW98Ny
nNcwjpGAFU/lkDyUWffRWTMJGzOC0/Uqbus9QsRD3VVf5qLfjUJcy5YDy9BuXBkz0XWWx3J2nyRT
vL0WiTcnyjBumPhkh2MxPqKHwVNV33KgV8nf5MaZCy17+ndl/mSP+SG+rVs215X4Wa0wF3p+wHS1
8khFlpMxRKZNWtHFZ2TJ3ZD+X/bOZLttbt2u75I+ztiogUY6JFiLlKha6mDIlox6A9io8fR3gr7n
nuRkZCTpp8Nfon7btAlufMVac7XbUD1oRvHQhFwpyBDwvyzCEtdm0D3698URwy/LHFzwdHonC9r6
2lmXNvYK7bGvlg+k8VATe88omVVCtunK7MwYblNhYxJ19NgULA6rdsQ/MD0TP01GTnJ0sm6bko5j
d/aFqBNyoKt7UU/3ynAB5JckymIuqPFG6bRhTsLCSLPvGA289TbJmUSsx4MtuXJM9FvJR5eJaypX
7qQXgYvAIrWtR0fr3pusP3EILUv7H2FaJ0uTWGrYM8/jhb/pncVdemTlLvTik4HhRZu8i23VP9n4
rPTioRYFUwODVdNLK5qdGij0ZnJVPO+7iurANPUH34leNLc5JG4a+IUPnokrrddRU9doM5YMZe6p
eVE8qNHDLWAFEUHGgLqmDxwhtyNT5hYqr+aj0VCleTELZ+CxmKLt7ncZJRvhIJYqm9M0lL+EaWNz
RRXZN8+esYuz/N73oq1wQ1ZHtFtFcfDQnJQyWxpGgrWbP7odXp0u/BS4/73x023r14gDbs6cTYk7
SOXOdxujpp8N76UvrBehN99+q/2KWuwAbskGRASl79+l2CkdEm6NYicYrjPl9feRnX7g9vhqPYo3
MmULuFO4It7t8Fk2+iJ5VjvVWyi3ozNuqVPVD9ACoAOsZpuP/VQ019Jkv69PfwyUE0izxRvJ5ckq
gzUF9CqoXP29bT2kiWynNR91NjHIlf0+mHXAmYa/t790GYrC/KPT0i/iR4LQz566Mt6kZDVNVtmv
Ql/uOo0gQUGPbndPHBgR82U90KoRvLw8as744GSKpTiUfLPeC/iVKY2FierT8MOnNI0PqaXvImMi
PY1L2xk3dofhSEJn5CXOK6Ka942hLcfi3u3rTZxhqx215oRmxL0waLzHY4SuW1ds3pKBzNrkNakR
DFR514Lsj7+VEZFUZ5GBFlq07VZg5yNIDKolkMt7AqEc3AhoTTldi6JpWVuhwtbG7yJPX4FQp7sI
S9YqSyUzkuE6ScXplmnPitvmKiyq86SMYy3Mbam7r1hFC6xaxU4mYkvs8KHUnUvrX6u0vma22bDh
kR+NWW7dVNG0zQ+zBcgRi98wicfBZ+hk1tvEUW/+WF5rU9UMviSdqbUEPatqZU0JW7CBzbq2ZyKH
eRCfbcd0QqSMCMdqaHda23zqpXNlszxL/SKT/L5oi4OjES7fDvey1+4LG5iB3myI/yIZvQ7s7MXC
ZwII9DS5/V1npgEarXXayHd/mp/TQn+yqtFD1H2uZraRRCkqxFspC8iUlqi0Nzibg2Ip9GBq70ra
QMvZtxwmDlsRwyl3jHMCKMGm4SIIa99R2oyokKLRerTN4UG55AIX91oiT6nFHZfuT6BWY+e6X/Rg
nfmuowcq0b82XCOmcLa1HR7TWL2LPn0m8UZZu4gzoh/dM6PHC3BhPvZLOhvluUqaT8+JzhTAVFqE
vWHVlr1zZRXSbpbfS4rpLmZKISf8bG2iXQ0HQ3X5raJuk5q3C98doj2FE+9KroLBtn4EHS1pJX8a
wz3KxgyyudyQQ/rGVvba87fruFHo8jQa/cYT9U+ENns1GTrKl/lN1fI8gjslnosSp39wSMJc1Vo1
UeKjkYkjkHjj3fJ+1V350Tv9q2+0n0WTX0i43VV5voO8aiXVo1Fh1fIEMzVnUmc5fedWROoNXAKM
Kuym2TwpKwt8vABhRitszUSbhNhRlhoRH+qSVcX/PdFFoTOjoicSLdJc7LnhVTfaI+Gb7iod65kK
q3xq1dMcrm10PhjYAOu4xNwBdN1nlsz3erJtmGSzvHVIJO2GeStxtgcKJTxPRGz+twxUwNLb3Rm3
gNj4kghqGvSn1Pps7OGezpWCKV9iO6ZrjrrNl09lg0cx6+d3RYLFCprDTkQRZlB5LzTnozWQPI4t
iCGz+M6a6Th2PxHLKw7w17x3rMDMNYNLNt8Nps9nQ2duWnfopzVim1TIXKHzCIlTdPWBG/mBhRag
s3BFtT2ioaY/w0+Yj7lNg56N9dpNeu9o2Qiui0ScmTpT1ZXTZqidvTsz3S5LaqyU+sj0vD95K5mB
tca+8eeeYJ1Q3M2cnw78XgAJqDXM2H9oLfQJbEKR7s1wbWpa+G2G3WLl26GBGlxGnGoTpBr0TkHf
+qRh5y1L6qZ5GksDY5UXxRu7ifadExIrF0fPdAS/5hjldt2k6tD1jMzhCKxdFaO1JAjxbMQoZfTa
AkzlP4R6bUAgNB+cwbqHB0JKg6m91n5u8zZGz7M2PlihfA1tt+Jtz5rAHDuNAEv4GWmVjbs8B4yS
Gzp1s/RXCdQl0rzjDbnZHhLW5pXkbz8Qk/tmlDjcEjkeFPctZTnvtgZioKHVS6jlUI9G2saqH22I
iGtVpW1gdL1akam7LSLB6h6wCVsVWa6Kit1m7/m7usYE1SXTljF7e1mFletjaKoPKuzNlzL/zZLh
C7KdtWDMLfdFsc9EauHtpctbiB9QGJqGQgWATrYzE9u5I6OFSmjZ4UQ+zbj0kzVDg2ztxhHirDL9
IpuST3DRHWwMT9RvFblouW6v06I+mCSWBpGGlBUX2l06dS7vBoZCv/EA36Thpz1QnkZJlay1Rtm7
mD06Kd7DyswsvFxOj82mR6lhjxEyHAfveZk9wWz+Sft5T2INTB6Hl6cQhVW58xCr8U8BymNlvxVl
SQdQwrM3X7TUei1jAwWDrT01y5WsFGuR1oMogDmoXOWlZ2zQRqMAIuOmlAJ5vLuNMy42NQ/2ChUs
EXJxQKcaj5hLc/WQpuYzrIdXNuiR9aDm6uRW8p6wV+QnXLJ2D0mnCYcPAn+/Z2vneMCO0ZjiaAkn
qv/DXOY/CGSDhevQ6T7/gjZCSOx1r9VAVpVmT4fOsE5VW//iFncWA2mfuqDDtdTQAI1R55LwtMH8
rWMwt4h7r35h5w86T6sDBstcFlG6y8Lmkf6aCPs2Rwu4jA4rLCB+7AckmX/nFfswnJm4JDVzk1Ak
2Pvcq8gJcwMRazsrAkfCW1DwAS584zCydMCXvxtG97m3+o+wgTmFtHausgMZLQcn0jE7OszjNP3A
LdteccVcBq/DKIM51mhLyoTxm7ZqiSPEtJ3JICsR6wwLFEVk8kP3+4M3D8Eg9MchTb7Z56+jqSZi
zfxlqOmchhm1lhx/i9HeZ6jYTIypnetumA69iIG7j69+a+Wb2VuIWLnzNi3+bItPMiNpbdUysNty
NcZtxFwWx69Hd1FnIFG5K6ahCTvH0H65kTg2afVoK6StaJaxjl1Ycr05TAuJExp/4lhdE6Z+g/fI
DiUABrQVmkq4XainaMyfjaK710NkqWl8JbnyZC9K4aEVBybMhLK6GNuYV8vNkqVa4eNgX88qxEG1
Ostv5Bh7hMJHuiRyw8gB8eHqlI5xrvv8K6K+X1uhfR2yYTf29TYSGL2QfI/O8JM72Ycdtu9C2Pct
IPxNXORP8MoyJ/2e5E+UMtCQ1I1WyzjdtU9uoZ8138G8oa1Mc45W49RdlO77/EWmfa7GL52sslUz
EYanw0uoRIoXqfeemiReW26FnZZWyxczdUzORTePy8V5jlBkkkfcnJDTjLuiqn60BAQwO0U1GxfQ
idekdT/83n8JnXw32znusXJBMgwUI6oBbl48eEilEOq2r1HNSjEFy/ESFSMZ8D1R9QrP5IzjsRvL
H3TfB32UD72cNgk8hn0M9BVmD9ZKvzHZUiQA6J0G86dwCdVaHnyVoXj8r2+15dt/e+7fvv23X3b7
FX9/g6QhD9pk9VR4lKLOU5KW+haxib9CHuTi/gOC7C+BOQg1LFbM86OEMr+yliCOG+X/9tW/Hv4v
nsPKitQ6ZCziDkl2aBem+xQT+44sAIPKgln3ljy528PtW3CJ7cGdX5To+vaURgaxDaLkN/BGF8Bv
XBgrEQKYWScLKV5bXq5FfOC8uX1ZFW6IS3l5dm71e/D3KHm8hEPZL8bieHvQlqyfv18hpiudEEVZ
7rc7RJYk8Ha83tvL/PvljR1/+36hKjCwC1dupbI1JRw86KhUR6A8//lwe+727e0HrkfKGcflP3/c
LF+5YIKxxVjDurS8EgrN8mQlX62xb9loQkW/Afhby+DGJpYc2iyuj6xT6+Ptq3893J4rtBptTffL
q/oHHMPfeS5AE6sSZbuX3XkR4zjXTH7NrG8uppsBmWrjljjPiGTzfeZPtKIM33LBEec1zKqM4Sdr
vYEulQePvofAHWzV+jQFYDs308wxadoyDIC7EDmQ6SERkPK+T6rpqCysCEpwuE79JYOussHJiWGC
z89oL7nF3ATplkHY2W+CWKNjTxOQznZ5cZE9rY2mR99FBOcucg4a7DJBzoM5ektswTBdvHF+9NIh
OxpwlU5xGR3FVP9SKZl1vQwzeutV2gzyQupid2kRj3OiOie2DCWKV3dT2v3BxYqyHhudP8YoyUDM
eDPLoki3EZtLalK8BpGnNRdo4JiAm4LJhyEO2iCu5oCau7cJVy5Rjcylc8AASTwdndOLE+b5WUT9
KpKteekN07xMLekqrknglebcz2b1xy2yZMMv6S4F9IpCWmc0Tc6OC/shaUfv4OpmiL8KG3Fl4vwe
P3WfMYpXGT+N0RZnWVK/k2V/7uASuPw3JX2ZacHEvyou1aCPFSe133wNI5YMsAzyXmtmeT+DH+iI
8e4VobYe08W0FxB6HN6VhTuxNkU7b7KskJfYdYsLoDC2S+PZnqPFWUK8gsO4TQKswoitgN61hntG
UuuemZEeCI96NCJyKRmxTXfO3vfEHyCz65kV28qpiQaUxoz/R1VtgCpzRalazHiqaSWYAxQbvaLd
jIvpouOfneB13SXLK2H3pLGdo7zRBQ6B0PW63ehEvCvdCCusgr5kRH5+yXrjnfud2DOme6YA2Yjl
TWSjhNKEhUrBTo7/K5ZcWVntmJvbc39/fPuJDWsLhAEpEB7hr3tZ4f8qhuLN9L3vzpnvyqKmdk3L
J0uNjNDUJYyRyGnhyziuG238gr34I7r0eSqic1ZMKCrIXh315wQG46q19NfSzMAB+dWnawyMbwCK
suJ4HOa+OxU5QCxN3NktlaLuDHclC5i95i6Gz2OF+a+R1HkplKMYRTfwBfLBYTclogeq6fZvVmns
+6xtghwmzaoNm40f4192QupUV/Mf6ygfIV2RsSm9ng2K3j8DFNpoo3cdEkTz0zA9EC1aMdA60t6u
zLGkBGvt1yEczt6UfQyaRZlK44mf7UEvkM7oyGfhNdWUJaO/Ce06XhG+amFQr+4L99yyRiWUvvdB
1qgseaqSMMg7xla9C3zMlBA4GX7/HmqKMLcQn11V7Qq38PFUmT0C5pPn4WQMZ/OPTW9H7inUEzsa
H8OEk38aSyZ9yIkdagfdeQj7yF37drLVjHI8Ddnsrceif+8c89GaH+eYyyZW0UOnGfld6qPZyMdw
bcBzrfrypCUJ3npIIEU7chBaTFfqkpg17S2s2LwaIPE2bGn3yp6/wpCPU4bVwNMJG0ofbfvCif/s
t5LpsCtfJlUEwOjv6hoKWWc7V0+PD1Wb/rb0h6HHfJR47CxKr/2UKD6yktymyaX168YfWZX+Aeiy
9qCNsRtUHSs1YRhkHm9NJ4I/G4VZYNPnoQFJ72f8ZgFAvH2aT7vRNu5ESkXZGIeORdgo9W7VoNwe
Slmt9REqkEmTYyaEr5nljDRDzGS9D2cSn12quCBpsEHlRVZvGFAgai/qHzeyfrkuDsKOXaXoTGaS
qf80Ncm4j228L0ra+qmOvvpYN946m4GL3RwL140OSTeawZRpb7p2qanPqhIFiqXqbwK3Oab7Y1nF
f3Sdc98VuGpV/uBTnPVYmLopWtCTWGnckNT5kgZaI2k7V9yB42Y+LqVkY2LtgJvBmCIpN47q9DXh
IHwUpuYr9UhwjioEw6TlcXmxIY++vcaRJxe7Ki0ficYRrP77kXHCypi8vYvCdE+3Kx9VU72gmPrV
W+lP2n2bJCJue2MKCbqL9py71kPBP1aB/86QZPOMdPzsA8YXr0qmIPcnl9lZ226/QLJ025rxcutY
82YCyrFu2/Fej8cOpD/LR9CHVYDn1r6zv2LNnLc2HSVv930V6TZeev2njud7JymMg3SUt0nHZi3Z
0K9U7IvNPAg+2y2zQsegbGboEU8VRBj0hyu8mFYQm4SGEqbb8XqaMSjAVsB8qK85redGM4h4lyH7
GeVOhHI3v41e7iItn5+1OT1wIsXHSJcXu4THFgn9KbapmY1CjrjCwn7tdvU+bgnAC3P5M2oZuvZ0
oh3mZGOk65xTG4lOGd7hkLxgnEf55udMxhplsTtD+4VRbuMa6rObhL9zKnVlLOtjotHvE5ZSyo4f
8yxMIBY7xgZYzSM76z2TIe8SuXC5mpa48jSGuYkwrNj7FYWLZ2NrLvMS/Mi4EC+7PwsHvhhkz++N
/9Ex7rpwSl/z7j6GBBzB5a3RHlCoqaAfSAVRIW7WNHxgyuJtwdUwfW6nNaeNteupjQn91X8pDRtc
oS/dQu38lEyA8SW65EOBlQO++C1aNJl9R4pRlkEsrSGIE5u+t6TlrZIWjSPukiNtzxJ7VYttLQ8Z
f7O1an1csJ4enrToRzYu8jp4MAGLMeOEOw7z/8i+CdKsd4494Z2nBbQxWO5azKG1KYsk2wvbJZG8
NbW9cNFgR16drlop0KFLZjUkt1PCnI3FIJxGPfbIPt/hyPOOYlDhpsbXnnedRtBS6KwaCylXDwRJ
bgsnVYHb8uozLUmRHkQEfECJ1uzk9PeZ5elZLV1A/GziMFlL0XXrEHHYCT84t6qoauDOqfrt77do
TnbK0gfIzIMFUs1hubgUf1PExiKLT7eviBdAaGCnf3OAIUch4bxFAs+KgTMgqCIwJQi1Ge/07fnb
AxzmcpvK7p3v2r0YYjQaIifyF2lEvHyVeLQubWEeJuapfATlQVSzPFUNDgO4fT4s4pnWvnUcOMyu
U22Mjihy12YvDArxEzOU5NjCzs/hfopxcGx4g+4q/vYntTyAlhsASGhvt6cy0DNrlCVyXbegFg5D
UySHWrM3TmP4ey9qtqiZm9PtoR9CsR4rG9O23+0Np9ECVzmcXgsoYMgte5UzBglwNjOqwnkqJxu4
gDuhB9SQYUn+hzQthqCdo+qEp748oS2pQaRXpKuHxS89Uhq3rmyPB+HSqZHlIpb8FfYPC4ZU1pyQ
O4IQVEgFIEV0gS1Q4iXRmJzMqEx4jelv2lauB1Skp4H2ZC1HFhcpNqBcHxmYYNM9VdZUnZgtVGRo
dyg6KqhBJnkoq3mxt/eVqAOmCz6Tx64+GePg7UAD3LWwSJeUT3WSdgMdrCHHze0iFiG3J10ywLmk
GIInvqRzd9XGkzV3jCk+ZR4wEuv2B+JmcvG0l6NZnvrlHyEaWRh0TXKuI4BXKhGQ4njtKeOn0+2r
NuHe2qUUUc2k7rEpJ1e1YDZ09duIxHzw2fnmRqJ2Ze8e2lKMW1EPp9iyAN9U1DPa3N23BS8gIQbd
YAUf1J66q2QDw1n0znLb/oTbxGFV2xmKFMo5jM1f/ENv56HLz6y1q4DUuxKdUETC63pBKzKfxE0c
RjibBwBOEXt4fE/J1rpaj+FArTf59S6JnU+zb17TAiG0BuOiqJBc9jOuJ1hlKNbT9K8H5v/bIf4P
dgjTFAZ+gf99tPPzj5Q/TfPz8z8aIv7zV/3TEKH/w7HxK+LVR5JiY2z4L0OEj9VBt03XMdCe4q/1
MB3LUrXxf/9vpvMPkmWE42GXsHRsjxhP/2mQsP7he4SDYGzwbI+ew/p/ckgI438JGjB838GxIXQT
eSlW1v/ZIeFOytQWNcAhRiSFjpZQP315YG/QHlrx2i3zjNI0AOPOwkO7Xpc5jC+evP3k9oDhgIFG
exto3MYfS7riv358+8G4PCehoK3HLmdW4rIoWaLsbsHN3Nwp52/f//3SM9UBlWK7k8sUJrfI8ltw
Le4yibp9dXvoEsEApwOMigTVvP/3rOchLP15c3u2XuZLmZUW81o3K2bytqawcJJoGw/aobYc9K4j
+0PLy7AY81mqCxTzwMiA050Gc0GvkfdI45mTbBMOkMMNqW9cSsoEcdiqaBCEJzB0UsqbbRZHXyyC
uGuN1YvSYXdBWP2t3ZuW+CgmJ8b9yaw2HrVthth3H2sWVpLOIlSgyu9b0T8Mi1YsR7PAEjfsVpOm
goSGO+/ILYj7iBRXltbCiJK9bcGYWU7qtnW3/tCFgUCgVynzNI0RY24CwlesD85ulCcnzeyuY97g
zgCNZ+3Y+81bY3jJsKKw3OfIHWi40QZtjcJ6E07+3AyMAZyQ3U9Cz0/558JvLK5U/yxZsUKsLa2y
t57/BBeo36azQZ6V7r3L2YCWpVj0h6wgqfHupp5BEu0i9clESlvS4PXD7oZ2UBVsCep0Awk2LcX8
osW4HNKPnFGyTGamvOioKZX1IDMB+/kzunkCM1iizljRPQ33tDvcGRF4TVe39iJRqGiTe0wHFn4D
VJxR0ga5jnvAADED+sw7W0017vGd/9Gk5hA+YBBikFcPTCjqq5Ed7Z6hECUWXgLYlpFwGX4VAx3/
ZFC96jruW21+dH1ytuNGbtC8cBPI/VPUoiMZFUsTqBofRgLmFMGhjuTJA/0cOr/g+mNdBeyQju/E
HqAATdjom978mYRGstU9PLLLJ2h+aqhjcV2MD0JWIFJtZq50aSYKROt31DrTqmdiF+Qul02IX1bC
Bd9NhcKpAEW7NZyjbmU7Asb8tSaGRx/07wpMRgPNxyOxPJoQM5vbEY8xXhMv20e9ufFaRx0FviRb
DYfZGdaVcsa7RPOKILz6RnawvR4OMPYBR9lPRtJTMWqICOby2rY0jTpTc61DFcCxtq2UMR1ic15w
cBs9rOq1qRkJC1YQHWroMN4m63LMoGYiFk61hg9iu5eOBMzR5fpmLBfNHE0iyORnJUy5SZgDiHlf
W9Z3YnT1usgKG0ijuNNhfFGxihjgYD+hJSx/cXXIFdYgtD+Jg4kQEzDk7QlRhb8yEGivuIqDJFHv
PRPdk5XvtCXcTi+Q3mbSOulACbt2wivRsu8py3Hl2TiuSRFnBOBlCGmiXTL7+9yE5lQ2aueI3N9y
AV1LBUx1mt6bwacttkxjMy0vrEbFgcCB7nqOo+ZQWM+F7nwSXF9t9W1ii2Coi0+nQVgt9Ri7KKDp
lbkdzqbp/nRYoPdEic28HSGDWcPC9p0B8OUyY3zbN9CNZk4oMh00nKehHxO+Bfu88lEMk8nKFNfv
EW36ttylgvV67PtNQCQ1om81LKN3/bueDixi3zPMSWvA/emeA2SXW3w0Fn9yHUuyLfhDSsT0Mwok
Ki2nZQ1xFrrGnHBU9kMnrO8co00ZddsuGR/GPmkvU25N616p6ND4T+HoR6+NayNkmxgcsE0/KK4x
0U3Odga/jz9Uw17DBGrXpzgckN/ZfuYHQy9+GxnfFSL6iiBqJiAQxwyNAzstr8hxUMUkRYXazog5
OXvSYCrbxUqQb6Km4mqMyeytQ7JuLOfVHNkCjQnhs2MUkazhSQN2NuuDqIOXC35p6zKEprOuifAz
PJw96DSTeghx9K56iVbZHhCy94P3Y40cL/hZ8z2hl9G6OnRTn33mjjzAXVtJTxXvtvVHK+p2rWvI
Y9s8OYQlCVZl9cdDPHPMoLNpSu/20ZA/jwUZGaOm1E5mPUavPHYeWGessW1g0NPCw6xzbmL1qhmU
Mwl7ZcrQB2OmQ2hmsB2UEqcXV3W/RbRDaIMOKXk6uC4kXdSIWtgtlg9U5zaDNIOM3YOc6HNgXfZ3
M1Djir0ZnEH7hBC4cIzPvq8/SRCBp6B3TVB3yCMFzefKT+Wv0R++xmlbFZAukIXdFz3uHlP4SHXq
5mT694JALWa2WQ69KPxQpRgOXgyjeYj1Q4hEzLYNa221TGFyc0aCnk/hTpHnjORG4OibiwetItdB
MF8JhYE41UWjHE9OhyxBHX1CFHU+kubohIGK0+s0opJvXlUBukejBgmqBf2AonM3+iNTdhsVeIOE
lxhe1gv1OptNqn1CZVZlFj/XBfcioDgh83YwpJnk0IDOAZSXAIXBzMGGTu46FZ1xaN56i4CyHn0U
dga4yNOO5d2bJ+DTVjX7b8td6hf5R/oOFHcbzaeMEQ1IbipRM91P2fysnKbdssWc7notRGqOpjzB
cv4Y6ckm1WYI/jHJSQAzE+JxtrZZo61mdjIB5tHSbd/k405rxH2SIuBv2Y1vzJLPRCNxwziW86hp
ULNt6DqyNLZL+QL4nbFVVJxSXVxcaT/xyXkXsBaPdVWNO5XFR5965u9DRiGRNekyl3msbMJbcIGx
VBsoH3qGaHVcYvCqaRDhiRyK2RfHcnkAHvJZcEvHAuKdx04io8041Ocsv8ZVxZUX+599DDGnYnI6
RrgzaTVHzjqrZiZS2M+iX7iF4fQhPJDyg+VjWI+ZkCCzMzDeyq9qQW11FtVXn2mM4pFpPoos7bcT
Vo4ohVmVVPaeFIzV7Jb1NvS/w6nB8KWzbEh8PUEy6dGnjhLLrvaLMx+xhVYjju9t8Nkc/Y5mMSEf
MPBmjOoC3c+Bx9ReubYmoPv5tO6MBE2j3VxlkgVhoeWHFrK53RMJvZzf6UCTq5aYZbwUNcoc9Xjb
1A2ZkbI56HvwaYlrBoNJVZ2Zjw4Ta+wM7kKLZXkn4jA6SP5MZq8Cgl+J9Uvjk7dzEE0loglcM9cR
CbDTFFI+o6t0mIQmZyxU49E1jX43NilQuBhPxRjf0wIPx8ki9luf2nodp7mxL/HztXTIR/Jq6y3L
2UfZtAgDk6cpfo0UmjHR9eX69nIckE5cJzH6rAKXco/EXid/JB7DDA4AUGLAEkc54ZMuNJ2a0Dfy
LXbW59TP+NtOVNLbbtTONP32oegYWAC1/ItajCqkQGIqso2eMtwEK7fJCic+MIpZI1XGS1Dr4SoP
kdNj1mJakDQLY7CruDEQdB6bRn0swk+GVC/pTLHcWEUU8CERpveIdpZMAqg6JtMTwJ8A41kPD00e
Bh0zwlXmWu0iAN/MiPC3rXLemcAgjyC0JIjJlmP6HM14dyECu17xWSSq2c05q2Kta44udVRbcElF
8rNGQJ56P0PCeRGL8iJTXdsBLj76tfkyRvBE6uw5qTVI25XZH7uG3ZqZOl9+Qg7EbMfh0fd458VE
7lVChJhV8nHSo/x19jvyJGBZRoX/Th0Yb30jvSulk7AeENvc6H/6LNQ2szyicxwQLxHiNeYnvSvN
YyWeK88wD1FrTkdraSKsUtvGTkMCrlehryynnmpUuBB/sVtyGdlWF22koAYTFYm+csyuWm3XO7sg
FgZBI1E9pNSGgFEImumrNZMNhGr+o8KudMTP5R6H6Hfuemj2w7nYGrV8Rc9tIn+ZdR9pdbRPNFzS
GnCctVfbzc6kcQPeYm7hEn5QUfgru+Cwca2gbRFJ1KwiwMrPyKxG+YKYt9o6qBerqT8BSnrqhzjf
lZ3bnzRIe9Ps6YepQ5aXa8cmab+oHl7zmvwdzWnI9QB11qXWtsi2jAGnowHwfJX5VR10sW0dO6Zn
SZ2P+8YGyyndLl0xpzOOkDbdg1u+JUiaNzln+d8PtTUUV6M25NoffXaVy1VoKA2buFVmuzFn7hpG
qCXc/tNNay73iiTpgknXOuryu3xc5NCY/jlWgIUwRePT7aXETWDYhU4IkM2fkK0pP4LiRc40ndU5
CQfMiQ8E0nXrgYHl2jWjZ0I8nG27oAq7YnYOLeb+G0c0dLBK+7H7GgHyWsewK0mU4yKx6xNuKSzH
kq1Bwp/dVWijuyk9RCE9c9n4r3WiUy/oZvP3Mp8gAq04eLKN73y4ifEZZxU4xKm6Sw395DBT35hq
PuURpOrBxtRczQpMwGwflaCkdklxIZThrs7y/hBbn4VEDWaURR/U3p9iGS/fHghApgILbfM6wFLa
xkvvai1TxttDXnWvfcnIeFhmzLenavKMiPXpq83tIXRcNs951N0JYdyKdCId9Cs30uZ4I8CaWadv
tLb+AjfpQ19hxjxqY8+FickNNlB/TNDCAniIPZLQCOpZslCcgmzmOK/Hda7V/bZ9Y0CvH8MF5pjU
hf33K+IwgE3WnNbchyQy+0ZtIikQE2poAc0x1kgEGrp9U1ubdlC0lVb94Mso3gmndvdzDYer9v1j
v/zsXw+35/IUJVBE0NbGX/6XuizCo5Omj1J33C1i/exoJlfDKpDpyXD6bTFcISXCswnTzriBlo5/
qbUo2sWO4M7su7AIarZzSNkxhyiPJIysfAep2HJv8FEClOzT9ET8wPcOzY+qY1ZADg0Gq1zFXMye
d6UVq4+MoNDhLA/hcpfUY6rdtG7n4+0BSfq8lyRgm41TcGyUlLEuktrbgzZfaxY4h/9g77yWG0e3
LP1EOAFvbuHoRcowpdQNQoYJ7z2evj8w60zWVJ/ojrmfiCyWRFK0wG/2Xutb92ntz9UyWjGNc2jO
NXEvrhdLX71gfMfibPa1O8fqR9CmIVZOeTwsBgdVsjD4LgzF2NaRVizpeCj0IS99Mn0Kr5oyPOL6
GlQ57LDnOIFs+YwBkAdyWA1KlKuX+wUc9E9s/M9aZ7ROZ0lXlAg9E2fgxZSl5zSJD2WjITKUu2rT
4FuZWJRu2iTbGEK9nKDdGjTM0ccoqaTSZ0UUgn+A3lD4cyqesAUVfaevqy+kDUizP9QBVV6bae0h
WILHCGLuMwQbxRJpyES0ZNoi0C6BFTOuRtl312CCtVAgx1U/ObUK4Ata3OzpaUrnkFXESx8pB81A
PYweu8UGT9O2kd8XEddKavU/izbB98+/KlFe2wqVnCrTPZ2UuDyQ18CHFaYOnfkRVbQ47TRVu3V9
9hKJubXVoPv5k2JssFxP2wDY59OC+QtYz0eQ5xBB63JPUeB1lnPlCdMLcqukUF0Ir9F+RKfK5glH
UFx/i5a5uPHC1rLsaFBR2BloGFg7bRWIDCLYNAu5hZ2bo3WMq08J0PChOk9Zrj6xA8F3Wuaj38Ro
tSNGxHJeql2C/dpF70mUTtjDYglZT8x6gc1zNPoNu1sXuX29BRKKPz6YAgIo6MePH/MUpe8yxolO
7HS6p8oLoJgP8zXDgfXArBi6TadJLzRsaJiuqtCqYOOMLOTYZUvrL4KlbYy5tY5RmaooiDoazLni
WmFubIZo2leVJrlDlc5EPPxqomLZ6cBPNwvLETYgpuABZHspl5lVrMgCIzHU6VS37ewpnT64kTl+
ZkLcnhGLv0alqRJ/uk64gkhd1QoNkkCYTO+TsMCKcj8jgdmGVPsDhU43ESYjhk66Qyngvr3ZQOMu
heTlfhVroXl/qTOrp67FxTz3wz7B9ENDY6HNs9aYIK40+7sqTSBFx2o1Tj5UyLA/UqeUOACJ9qOb
pobXdB25m8HCkKJE/l0/d1cCznKDiYc0tPtVctsKqChk/UokBfQVY6j29wv0iQwgeu2XXZ058Trj
1NGljSFo329H4VrtW7ZnmV2gR2XmnCpHR/G1AH1C/gci9q8LnAguAA6qBiLhsb0ewSylUTXv74se
/Jp//YSTO4NPLf2473RKtjXGigWeJqnYkvqxhSz4TUpQtAHnjx9Qt+BgVNZBRkVSliD6QouyCsZE
yi1zkWyJoxzsgTxKVrk053h7FEWwxYozVvSANrkuXCYpJU826CQyQeoV/anfBoSih1k1ka8kEuU/
+qn22BMr+hSFCdKacdjz6JABg/RFXxQEuQbV45jkFgKrIN9WZX1Oap5rqInh4eu6hHIYeHDTWkcj
gfrE0Vq52VwyRJayG3lIRL3GXKIzeOCKtvempLGGD7xELFbuKR9BEKjWoSa89IpxSQbiRPo0dLMa
g6+RGE9pmPyiqJVi99qn0+RXkdjgYEEjO1fDNU3yLXs26OsmEFfaGoLd8BXYjTCn4HjwA5nI5/wm
uWaxcsPaQPQkCWb2GGLJk4NzH06b1Eqp9LTwIhoLVR/FRYbHwZ9qpmijnQKbbymVlC28ccTkQjKg
JQkQ4/Z09C0JTKBizjQBYz5sY6mxKoJksDsFqLui2epoHlMYtm6/GJ+4T3edlR1z0txoafD2reVV
G419QgSEPKVnPBDU6HRJc6sWNbuI8IIiL0Q1kcVNqvPX/TqGLQT8QIDbGP3yPEnoR1m8Jl4SU71u
FawRtVId5TSntCkk0rmcJWLFBA5QMz4SRGjDpGIo1+XRp52BXtOqT/oqsBESQg6p6aItP070Axyl
yd/j0dK2MqRTW8wyd+mWB6kVDrMCCK3uhGcK/c9eHdB/qaQ36HNQdFjGFuOHyO4avbfYPuVL/Bay
KnpqiRmmRYOpQu1yCs4sB+MsfGYjkCinjqBBquIRAazwQFEjgMTSNMh7+Qt5NSeDNfHQdtEJ/EGK
uUatj7AKpzLEQ6fLX0YNjcLofhQWCa1Zblxp/fzQ1Fbyol5VN0aX4T2mFGLpqJQoNz8Q2YMJarzT
dgjGiwJj1yIV2haBdMqIw2PxlAZOL+KGnl77JDZgHuNzNUm70mfLRWtI7RE0Tj1omBb7cZtiPqaY
L0EWkCInEhIYS5r+JMs0BOLBwvoRjt4i6SedUlzbirRNcJXsc7CsRZ4Fj+TL97hAUbg1sOLpmogB
JKZZh28wC4R6jqPmCVo6OKLUOWpIqyeHq+jKyk2wum/QTg9yUVYYgUs0ZPLPMLpEfRjsZnSeVA1D
W2R5gMBlpICFWsHUdFTk7XiUcmVtb4+ekeMUYCFd82Hh9O6CvSk071qj/pq+CrqE0KKLkzCL2jEP
o9ci+WKnGlG869BnphzdmPoB57Jlqy5zrCi016laqYI/5W310iIfFozludZE+uv4ntRQLQ59/F6C
1PKnUQ8AXLwlEpwuAN5+16JsSVI0MD2hC1Wqu2JVgjXFs8AMjOcpFBXJDSizAP41tTxxG/mtTAjA
SFLlqnbyZ6wUlVePENOjpfxRAHJ0pB76IBKzQ9M3pY9/h6Uy1cRill4WyuENocAB51zVqy9BbDXb
AEMi1oyXVO2BeiWAHXUi2sARmn4EqJuBovgIUVkNlaZTkWoWR6Fz4kj1k0FhZGTV03bK6OsF3rKY
CUulPURuzVKsCk5DeBLFoHuOVPm1nK2fRVpNVN0ia9MxpLcRAVRB/CtMVLAgIz4RsyrWDRpiC6lg
NopYQSVhiwfGzAfOftYecNj2bUZPwZNTYdcTUeJbcwJqQ4HALZRaY4+SFdpMbOTAxcJnC89ACwK3
QtvgJ3GF+HlCNGg2ZKwZoFo04YuTHTWsyNdYTOSgizKb6xWeIp+V/DBInGl1cq3Zn9l6UxG4LtKs
aEPph5Ehz2LPjG++InZdg5g/rQU8vL9q2RxTa+k2Y+azpjmjm/WarNEdUYG+ojenhd0dH0T6XFfK
LxlWJJ01Xr8x/hyNjmipCN1EXmen6CXFbtiPB10r6ADVOh+DxUMMUVWfEJbbrZC9i0iFyeLtXmki
EE6iyOeE4uAuKYVDreFIVhcMD9D67SyDBAF23GaCJwotLw0fMYqGFLtC1+5y1kMn0cn/KRRvgsIt
1HXpD5n1hfGKT2ap9FOYLLthPaFaakQB0VI2jmgQ6WwHtIpThHmi1Sn1FsyXtiYTINNO7EHnvmUP
JBqeqZvuWAQ4P3V6DjAt+8x4p7r5VZdF4+O6tKcR2bUlvsSlQTsoM9hDsEgMla947g7pXIo7xhp3
mbDcivSILCP0zG9jIxU5gMDCwGCfrCWjgRr7mNiRKJ4zOfmgw4bxt8P8TfVeQ+WbPMPO0W3NSJ+G
mUNMnGjYFZzS6HjmgrzlAtFXkRIs204vqlHu87xJfLOeJneK6EBGZHHiZm44uyIGVcMsfQ1haWeS
NaYRwIL1KzNA56sz60qR5Xo95VtWv291htIokxFL1mRdxTQ4R7LN1K9Ey5QHuRpAzOECarRS3aHm
dZbR0D0kCaTCFW3paZMJZMxsfzHGoEsWjVUNNBy6kO7CxJixkVYmfbT0nplbnyUlKmOhFZyMUBAM
84Feru5La+mwHNQyMzc4s6JNsK5x/1wY6zI4kZP/dt2fuwiL1OETCfFQ1tjl8cSl5R6dfYi4bv0x
vltDqCLUpI0FJIDd/SbMbOVeWW0rf7t/E8j0v/PsWt3//H6fv/34++HWxwQQp7M45fSQ1oeAEXOW
lhWIen/C9eL+t39+/f0i/jzf3x76fqc/d//9fPNYAU6SFobqIBmd+x+OazUnXB981BIW2fenlnTS
E8mu7u08lK/iosQb7F6Fr4bdF0Wxedt3VbqpS5NwdlbXXpXoX/qcbofhFVMrs6ESO9EcYbAwkG/X
xc9kGef3CJp1geD/aELo2QoYGSgPsSuxRovV0D9/LAj+2NcmG5yu79+DtV7I+umvi8TUUYTcf0d1
YEmITLkJVlVNm2f9sRWNZE/eCWhJdVfmh3/efn88o6Bi/ftRsvXZ7ne6X+hy8u9H+n0lBAwb+B4r
Z+bgP/f787J+P9af3//Tff7TdarQYcNoN/VaQNdaAJEjpUbbUGfFvf8arcdp+39uvf90v+5+6/3X
+8X9Af78+p/+9j89FMGVI+s2votmbY7QaKOutJp+eLfUANff/+OVStWw5/hze7n+EeKxf//R/ff7
zTp6vLA3iXGjdYCQGsRQv/4YlBBBfv94v+l+Af6GEpmw+/Pn/3iK+6/KalC6S6v+vwrtf1GhSSqa
3v9JhbbLshhYdvt3Edpff/RvEZrxL9WiQGuYFktDJG1/IXkt6V+aqGs6V5u6hSIAmdlfCjRVXm/i
epUCI69ANf4o0PR/WSD4Tf4E6dr6iP8vCjTN/O9cckk2FBC90IEN9HAWT/V3Rm+sx2qSSW1Ee+ra
QktBoDugnWqXxHmb1QZ2YQ6SjChZaGFGo3oN3hPPrEXTV9P4W5+qXws7pC1LQ4Iw55iiLHLaMbYu
czsAtstaa9MTDT8IFsg/NWd0Yy+Qxz2pgiEOtkT7gfrWlL5IozWep1o7YozHOKIZmHLaxcQJxhZc
lsTgovUzbQDorqyMOlQrOOKbZh63GV1nX2kzwAlvdAPr3TihBRnk45ShgCmabCONyas1E0uWmiE+
gaxKKZirNQvs7ENoZGYycPtIUTTtSMXxhzmHy0FUdvgVsHFAG+5ksF36HL6N+l7oMbCzw24uKPKd
WVMskmaXXR50mHzGLGK0oOuEw4+RqpePsHeUSwcG+YEoQ8RrdPo0otU3YTzSFUmaVxGxrI33jhKM
EokbBSWv3WtKvItizQOPytY+qB/uF50u78y6nr2U4C175tPI2N3OvVRu09yC9CUkGKoSRdgAn4QK
GwtPqqUlDxrP1zbVstGk8XDHK4HwhbS5gCnVtdIjiwswkFWsNHiKfFh0eYMLbU91vjXjvCN+g5zO
VqAynZUbvZzOKp0Vh80hDt50ujTZgBFuhI8zlASsDwIstkQl7EdQ7ClRrP3itkEMfk9WDa+q2pcc
OUcqTGSzFSNgqYaaUaQDOVDGMtgv0BElujyFcl0gs3uEMLA213QcZewCKH8T6YK0LNeS/DWOwrMJ
zNktkR1PgvEmBtIBOIL6KKyIpYgduD2AR7joMhBl4LzvAZtDv1DI4uiB98WWEXuU+/GmrY1uxRqh
v4Ltc+VZaE8pJfVO0WVgsywLp1i2jb7Lj2wTst8XvDVtjrLnIc6OaUVFGsyDW4XVGWb+zyBoXSJI
c4eCO4gPE2oQS6FtvmZkm/Tn6KiAzCjkHhzG0EEQakXT1eTOJc/bRo9fn/B+PBngweSIpEqTnQBs
hPiEa8VvQ0VCIa9QXxXGl9qYw4e8zndCmjKnK6X5mRaQmIrkmFd6+zRTkqDRmodebNCzlYEHS8kN
XtOJOsCnGgGYCQIJjVYxDOe6kS4CDDq7LCZidsXV2yiSodjreMfE6SEcdWtfoNhmR5V4U49ef+ik
LzPHGIBAArWKFpxYeG5JkMa/IPQznEsEK4sKo4PkIgy2oMvGgD5VlRPmHg9L6i0djDw1afx01rWj
SacEp0EEjk4rCYzHmosgZ7SG/TjE9CLkL61JX9hUCz5pR/x1AyFqrszXBLcsX2eQOpFq7kxkisjs
l9cywUynFmy056q8iGNCt2KlMJWx5ZQp2YUlGv5wNoxNmFd7fDkUrlwADH6AVE5XsTYbqXCO9KV1
qe1ch5IO4sL8Dm6Ct6gTcI5B19VlpXINafyUlfKHDBYBtUa31WoMK4FKDIkurNvLqW4fQqF5UPLH
CVch2wiObbVwxlQf7boExxeZn030E0r75N+IBgAeDjJcyHGJzrZ66TqCGAEROWlbv83mQqagSapo
tqSlH6PHB2EJQRVQpOpHPTlsRbQgZCSIJhyfa7ayJOa4eU38R70ErhlM+1jpJ0B8TbLrlegzm1TQ
fGr62WQkeFR07uRu/NUUESqFtPzqsooOEm4dRt5pTzAaGgAiY9Y6KYa9GFoVxE6nIN0iLCkeJhFJ
0mHwjNn8Fz5E/kqdNTdm/UwmaXOBL74hTumSWS+RiWwggt5jqahKK5QDYJ+2Ncfb3PYPetVe46x+
L6b4gqqgc6j7hlsau1S9CYexA7N/p3YX76tEo1Iig6Me6BEOJAB6pkwyhRE68YTsSY2owRfDnj2e
k2Nz65vqu7iBXb5kUTbt5Vl80DuNE3lSDiC/T7Ix7bC2I7WdFRwt9EhMMO4OcmyypcW1JGAqr3KQ
vWek2DhGOH9XsbiryHuYK6Xy60F5C1MEz6DMXydReoiiXttIb5U4UgptQtltVWosEG9gXsWGaGt6
+xqXySHoqTWOIVgP2L4UrNrleSmGX32Bng7hjRIEj5okkp9LwTOSf5VLRJtqtMwtLsfybLWh4enZ
skfIYNil+SbjwT2WRshHXGoW4tN7kMd4Fq0HE0YZu6p4OAtse4eq+V5M6qZFkjTwVuABd70XyxTk
htj8iOP4NEhUyaUAvBRjy1Vo2md5ZGYNku6mas3BbBIBSzsVMSs8h/Ru69XwUjByJ7GGmE9YtmPR
hK4smwECF/GwCB23cX5UaT7s0pkXGf+KW+2DCHNy82L1WmNwRj/RemsS7q7Nh8ax3hJRRXtYq3iv
0bIPM/wCIQaGfgIUGLqtXqfuyLzRZdOhsJbrTJ2excPstbN+tkbzQxOGH7pYegGQR5MZCGFO6gFN
cdR8dGJ5/lmPiuDSYAJ+Kku7DL0ZrkfpnWVEueuTVyNO+M4aZrWiRg48G/LPPBiqB14eFArAhRbW
A1YZ6dFQaPjFEuJfGKdEJPXzVeXEQHnq4En+5lRd4ICOzMVqT8gsa69cZilTG6tKlK7JapDqBYQV
K41qKG5I43YWFRUAPQNUGV18awMNUVbsNMgPv+rpMagV3V0oyWHjQcoXs4oKWw3tgkEDaNGNY9UD
6tAQKUXnecGY3YUi2h+FoQttUJ8zlVY62m5Y4FLkVTGOWbUn/7TOP+H9njtNOYlN8Sl32nvY/piG
4CDH0qYwZE+DgUV54iVIt12kXQeInF5Pu6HQjU3RpQTxosFb8Y5pfjKagsZY80GTDp/OdLEy9QkN
wUk2y2+5pnVdIx4hadTEKk5x6VWayd+FoX0QawFdqbDlaPQRrkSbQVQGBEPgzeLC/Cz6X13UwjNr
ZaSrSNztMCu/pmA/p19KvyCPgWMuhcYbLeBTG2rfuiGDvAuMW5w9VOMgnIA4h3aZ4FPNNOsnvcAA
lSWfGF17tnUackkhhGNcXCAJ02YlCSouqkOhoJNkgXAKabF7dIVNh0+pdAxLPiPHdlqWfhywjgxE
yiI/Tl8ejSb8DIfuqifCnvY7vu6aFNNvVQFEKnFYx23u11F8nszY5j01fghgckkQcdKd2JWM4KWg
2YIQ+XH+JlTpZVn6Y14EnmBuS4jhUu0VQRtTU1sOWps9G4lWUrURr51EH9jKGVqmXHzpZ1jPpr5L
xwRC2/RKTmK/Lk6DrTmRQW0Y8naKyKNddI1ST2dtSFPHu2CNSMdoKzkxOwG7KtF7L0SFggsZMSFK
6KQFMqEHyast9WsCOw89453c9lMSwseJzCdNomuAxsIJ0OU04aKR1afuhoqA6LY0t0v6TJEXjJOu
vUgNHuoRdlUwYKVsE4kKMl//oDc0xtAzpwx0alzMfoxjQVeYB/MqQY4toiImZ2DDIQMluVgnGZGC
AQmyaNrqEQHy/UeNmB4XXgkSo/VmMxTqv265/x7XdeSaPQWa+73vF/cb4FxFwELWR/tzcb/lz68G
9a1AmuPtP67/29Pf73x/Yf+4T5omB0Xui03aF53k3e/HDEvD5/4j4z6lyz9PVYOKN5UxWrvfe63s
n0sD/O39ge8X1FUpA63v8M8FGOK//9o3SrSnuEPRHG9yb37k9+e430v9v+/6+zoimFmnsk2mJtei
c0EtysWSU5tlxRi5WiBSN7tfeb/P/UJrqAROeoNhWH8poyV0/vH3f34dUgkRaGdExICs0Jo/t0Bh
pMrGJ0QmH1x6Ij75SidWyaDI3Pt1xjChusg6MuShl/vt3D5OSlqvtnvaslE+YXu6/9gL4aXoclRg
m3qMjsKpVR+YrRYNmt4hSa4YwHWHRSn9rc4G3OdMP8dH5Zl89jOQgtEZDqxcsBteIVNiPH1dXlmR
El1QfuF6IdbNYSW9j18kjMFq/mxCH0SXtqdYzcljx7fkbD2gQl9e+9NUGY/Zi3lRpsX+UmjUlnAu
cVrYkGVdILUDhOTR72+cv+xVaBLKpZO/N+R2HkqCCUiu/BgZeEixyjf6Jpf2iM35sfsqsHXMIDgc
bKfl8A56AU1kxNTiKp/tKSid1kEn+MpQgtnLz0AXOAA5f1Qv6QGjjBS5I3kxcNQB/D3jtOqZ0k7Z
xux86UVV6alvJmlySQU0h4c8dC7Z2bxQyoprO9105Klj0wIh6UUgecunEMHEk0BNLTtyqR0LehLL
Eu1k+Y2k3QlRlzmjyYd5AfPOJnW0veHLWPSeArwdDtOOfY++p/uCdJwWyBaoL1tWCnUdmqt0zziK
3z4VtqSNsrUmaRcFIrO6Q8+L5MSX6SkRr8LHpaVBFrjLViO095A95+8M0NmF5JRt6WTPxXP9GDmE
3foB7QGkkVvDhlBP38jOPyz/zbDOszMhyQpmaMLBniz73rX0fQciLoxsCBAIugCfscV0K8IQP0iH
2WI1f1PPlffFxjQ8WqdudOe3Ar74O3K4Y4g5//F1cuQzdfQjzQWa51hubVVx2R5SrXUuKByarele
4AJzta0iYuU9Ji7N5Evwbe4GYIbdVv0ZvJg7DLAb/RKf9J3+XXzyf+Iib82rvss+46tUb4LvFTr/
qibumrJxCT1EsjbLLz4AdAAtxxX9vwB3jq27N/FSvOaOfmFWLAn92wkemS1sRt34Pfj5ZV3NCzgS
5Kupk3sT5PEQZpWbyrasXSgi4c6ChYdmwt4ARTCg2HrlFVbxeyc4vpi6ivtePpzDpzcyuCW4ls7B
kGzpDJ4iK1HCb0GHwo8vYQXLsApdyUEkY5Pf8oS1KL4GR+3hpjw9xcNOcG6kLjafVQfR0k3OsSfw
7BRSry+J25PScljQGSEAdeLHCavNz0YBmmQzlVHNQd+CEI7WUS3cwsfiPHvdsTqj2V226ZVeNHJY
RpzNcognPqnylLkT4BJ/V147iknv5Bn9+1oKGn64R2OL/nwunvqSM8CvAb8ii7fD/bK49ZXHTc71
pr7l9M43udNtwZUXJNM41Y/2yA5Ftn6oG+os1Hqc5YuD7euUHCcfZoJP2m380J+ac/eMBsOO5zMG
ANrPwHm30w7luX9Td822VmwgkZjwDO/3kXJLnY3lZOxRcXG7zesXVrUtUT0v1HyYvwvQHgkvBeo9
dCD86SfhIaBbZk82B0++ns58mRxlBwH5/379MNvbTuJmjIyEDeHvAl8IC3ZnUOPY434Q99oXSNvJ
SXfLI9zzYNsDLNe3U72LH6IL7n7LcMoToJB3iiSJs7zGHtoOP32PvXRfUx3as88pH1kw8cmVm8q0
h/wRM51tfKLgST3xtOyi6OCXhPzIbv7wXlYX+bH/VfQOn0oj+Lgi0R0RY5d7KA3jB5jqYNAf4qeZ
/F/OXnds3uVvKBqi9IOVLqWsevDiDfVJ7AiV5HAi4wOZliMJFpb6MXxrrVt0p7rz1cm17PeFYEDH
/BWLZ/rsn9CzdQevovCg1X56DdzpFYOKGXPNEIHO2y2GTSWqs6NzRHHT4ZzIb+WG+FHWVsrneKOR
vMCRHD2GsBieYn3iYCFm0Au9cK9xNF2jt/5x3AzGmU8Hy4pTOkjkmk/TBcvH3gixtGL6Gdt4IM2R
Hc1HKIuEWPAVtU7yltJH1jYLgGs733MWYosiI3s5co5g2iuelG276a+Sy5SqmkdiH4SnhHqN5OMf
AK/K/bGild7EVz/eEpfl1TpjPCufTJZMgbVDroobMjiM4a58B1KQavzKZ1BvwkdMWJk/fc6sVEV3
Il2c6a+cnPW7p1RTfuT7xSbmAWnZN9BfEiH0U+QPW2CbuUMShND/yDdDsH7tMUu8RH6icJm9vK9S
54/wMXteOKOIAXLEW/PMG17f9ImhZwp2cYQRw94lph3s8GKSPPXQbRGN3P8DQrp8gnw6hJ7fXifR
jbHBudRZH8judYLH4lJeyyuA5UjdBqPNJ4Hqd/UH40wGF/YFdsM2b4t61ljsbhKfV5AuGwtWVu21
pSPOTEnonBOccgSGX/MbMwPDyGuPvUNwmM8J/KnOHOdMb8EeRZRHI3LLYZV8m7+wVGDvA2GoHHwO
oZZzpd4wQfnMpLxB9JyP0meBIYNPRfqUb/i0Gc7p2hu5A0YooD5HEGby3Fn+op3j/U5lIvL9FMdU
u+dyr9cbN+/sxAkWWzcektDrgKoHj8suvmmksCRt5ZXGQ4WwaBB/RCtnaT0GHtIXNt6f3at45US9
RS5wmHCvHOp38DoOgydjBuFS5NR+Ggc8jJA8/PDQfyB12XEavIUfwbtwUHYI5XzBpQBgOoPPFLsv
20sNoIOl3kX+CA+QPfGcoQo0vPvA5DI4uZNBOI6T/bh0tmlToMMbRWTwA19OezWlDR+hM3vrlwjR
hvebuC/rYVpvBqpGdnVA1hUnHqNj68Mq7+Zd9lGwRGOsI4bCbzdmgmLEMS/VQWAsZNMgSBQrWA4t
5TuQKRY8XIr5ds4v6pAdgCG7QkpcLvT740CGquJLWET7Z8PcVONzROk3RpEmijvc46KeoP89JJiO
nyDgOreNqTvC9uCKG81m7fm8sjMbv8y9jmwhH9UOfuGQIJ/35hz5iXWptoa3CXyqWW7gd7bucJQ/
KcAq7NIbH6dzMJ7D+jMznPyrhqNOVsv0rbCblBXrJAB5EffEm6B+Bct8kfpqj5rPE34kS/mAt+mL
d2V+hElrT6vjbdsZHxnuLtZ7lbsSMYPlBYuLJ+7owjJdUaaajGdKnFpwLNABeqmwEYov+aUB6U9W
H9tEQgVNHcpscAqw8L2rLpWEiCOFYUfaZn5xTtxF3SqfjG3MJyykJQOR52Rz+vd8c/ljYfLd+ixX
6mvK9DtRGNuxUOXEOzPyRPZIqtENocF1sRlDq5Xr5LIEZUFdDQweTy1I+qdaP1KPL7Q9mqtw8L6W
A4HyEMJNNEWpK2kbdKcppWT5qnBqM115OueY2xWPcsjSGDg3Yn1fvak3odqCPLuNG8VkGfGzOnOe
G6/ow3YiwpwdFZPVvsrrWWyqK3b+JAEXHh0wSRSJm25PqSRtqEDjCnchjqBQSxenbP2YUYwzHgK2
oz/D8WG9gwZfoxdBJaj0kmJHfLgtT/tJPVNSWTJghb7wFCQPIei7U/puvEGegvk0DT4f3/BNTsDv
z4OxL2NKga/Aa94wJ1QlmnA7OwtsPA5tsqueWbpQfsQvWqu4bfngEAzxXXqc/n36A/NZ4nM+zxkh
kjZz74s6brXwqJmsiPXTvBe9gVRb6HzpZTqUThKt31iHYwz6j3gT1GMSe3nhvseiI6D7Y1kke8EG
ZjCKfebntwRD60Nzma/l6I2yL5ZPRBHUqGFTl6KKeG3jrUBYKK9AZ5G2U/ST0j7Pwo9g+mniZg/X
wSVL7Py9E21WhK8dFWaW4BFOG0d+Ws5TbFu+YfkZVoZX/IRhTz7YfjkQDsUxr50pNBr7nlkAa+om
AbXvIK9aPz0OpfKaPQvpC02d/YwOb9xpny0zwXjJfGIcYL60bMJ6xOiutB2qbZM/6tF+qrZK8JIl
5GqzhXMKFx0eU53CaCYTF49tvvxsYDFCRjLYbSmXXjqznGF+7ECNYhe+YXObXBAHAzaf2beMTa36
KWa6rHwhEYYRya8QewWOWHkqH82ZJm04bBKDsc0ZMcQ0fpHu02Zr5ADiXMSDJD2zTxgZZ5+phcD0
oNQoizY9OgIZR43itwsYTaw2WYqP05uFYwFHV/XwARbh5rweflvrjG27wGK2ysdc7auKnpJdYWwl
X5f2FRmYmDdZhDGPaC6dnvkxrMlaPVKOJn8Me1Ia0wxpRZKAnnLkzz0bklX1KQ4Oa0T+JdljRzPz
yhewfLIaxOWv79OUeblOLwQrzXh9I3rJtEsOEeOg+mEal0b0a3HPlI2sqVI/x3dsB9ZnhRGYvcyN
WUnWnBthoErpYVsTL1CgaH4dVSxgI4vYqUIM7s03BhtQ2lSCR8KHyEhjpM42Krk7rJeFq+Z3uR9Z
W6gUxSva1Tz6DgSbtbuTr1i2HVmYvGjGHHLOlWofUgthKmLBxFi3ZI8T6VEvTA/MT3Z35rwx9wot
bB8knc36taYe7rPu6J7zLfUrBwLKQ/iRfnTH92pX2u/Vt7KdXr8WdmI/LcHpviuVEdyW2JTGHzED
03ziS3g1WNNwiP6gLNDazYW97DY+5Y9JZQvU2KnMsr37EJ6T0J2edT6kD9CQ5wl/xhfLLsNRmMaM
4wuBSYKbpQyohMJ9Dq+MpYVbA6uGN8VBPIG6GNga0U2ii8wqlcvinJ/SPW/I7p7Bf1M8IHDGXyde
qu6fieAz3LDTS/fFuai249P03ROwSjY9vMFQ3BKpqFGM4KiuoWO8TxyVlQdQjGAGmz3UtNBecBld
+UCpSvAbTBd1F6M5p597idyaEDMmkumZc4tnYucO65lhrHzsN5xwKa+vDh2TMetYPHPyckZmPr1y
6gWM6RNjkC2zfBq3OPZpgu+kI1FGHGXzDTzsN4wU0M+Gh60r3+PwZiPr1L/Eq/TI6c6z5GwaLp3b
p99I7vNb/Jg/GodyA4GVdIbT/fWEwzn5ght4tHymvfLEIr+qttk56M9F8nMx9q3s86ZCmyCgPHfJ
pCkpIbAsXhum/VVhQWW9Jm/syQ1fgky/lW8UmITP1AvyL6Ny+0fZY6XDAFn4hC/yPfwXe+ex3Dq3
ZOl36Tkq4M2gJwRBkKIT5aUJ4sgceA9smKfvb+v2rVtVg+6oeUX8cX4ZigQ2tslcuXKtar5nag1X
MlXtlfASWue7oW5N4ILdFXLo14pX2hWsJIdwu1nTXdUGKhEtg0NzceprXwBHKMUQiwJWU9EvIhKX
hC6AHTRctln8Mt97aOAU+Nj/EDE4EzRZ3tMPSghxoD/PkIJnH3GTutq673Wobd3QqeF2UiHG0+/a
2de0/AuB85UPH6YdvGH68t1W0kKyAX/ibRIH6pOyQ42ZEH61TsN97GzGh+lSJDv9EHXJhmjWNO7r
aK++22Af9r3L+vphAh2ikHvQ/R7xiSsnjA5rdZv/6U4d2jhPVhIqX7ASM3pFIS7Q1rTz7vGBXkw/
Anlpt/HJrnav7ZcVTqfpKTlGr93zxIFJ0jltJnQ/3E1y8xFef+yc11rdarX/B3E/yO6cOuWO1im8
Uvx8S7dBvuWwb6GJ/on+isfaO9VML8mP3iDHOsHxt+k0o4PwibYr5EZqcWrE2/SH84yP+ShDGgTa
4f21+VsOFD/Am8jZTOVv01NU9VG9eHyqfSM+9TeikfHD5riu0VQ9DgCvNCDWexgXwIwDcSzoQP+z
QA71WbO4g6x0Zf4Yx9B7IDY/YutMfgkVegTD1N/194ymWpCZS3xZJlwEdot+zKnorieoIvqOZILj
uXokFig/9CV8cqiGMVNbHwQEAAOkh32aLlVwEAl2/GRdWOyKbX9e8pCfqvpRYQ7NGHD5a39WV7Dm
IDv1Oeprexobmgg1gnvkb5tXMN/GgQ2zmYlD3f5YvrjQmLsHnvoZh49mPOaYzVZXryMSKD5rDoIW
DC6Lm03Dq52TuryB0FX2neqcompnrZ/8ByLjQcGR/7sY0bGkiWVqnj3nNvfo6BGH2uk9+kD7pt4/
5S1KCt9FuRXKkc/AAnoMo7/VlVn/BTbiIea07/EccND727KhncjxJT6yscU+wm6IjRUGer3v8Vw7
uhbPCzOITfQOTkcIX4F5EPGSLQFYNndK5B8Y6AGy/nM0AJ/7w+vwyv8k4ra3XpERrh7oDD5Glm+/
j8qexAvT8w0dcnkoNJ/s7VWw/WA4SxjGrnEl00DJQZ3EhqPKrbiB7Vyc2VH5GOBrsjYWc8KuTvib
7rp9tssazCS33vTCm32SXKKrDoVnvMbk6wC6+tFCrIRsczO/KheOoXrLpoowDaoyEUEU4o3xvgS1
CfX8gmpDB6MWk2jmM1ckmzDoaSDRpWeTLi6unEIXGIYb/O6A5Znt9pFcvXksyWrs7DJ/MlrilViL
bQ0vc1jdcvax6RGXRu/jc/JF6kJcDJbLBolVTrNz9np2JLE4/uBRHL2n5iMhZgboR02op/74ye42
v5VaKHiNTT/KcaLodEZcJHsE1GBpXYjai0MfnxfMIaa9xin9qmFv8Il8rkITBNAMztl5eCC1R9gG
rkhIV5F4VSdW2g1KheNtsieVMiWKr+m1dwPlwiDDiM7ACs0NrNzxPD2bwXLXthvi6h2LzPgcHuGS
nQA8WtAaAlD3nei+ABfWcO7YkAoRUmhgVsQINs/gBWVDmvo4B6CxGHstu46wpjborvxFGImIKrd9
IHfzbprQAwODISyBGUHbhgBV+pmsV/ouYVrFd9nhTXkEE2XLCNEmAVLisnhAKLBOPzFwzl+TQ7Fd
QioSOKIQVk1ZyIhCTMlJkfI7kqTofZnOxmt1RT/typOZ9mr2GhFnkX+7IDQ5mgJbRf1E1uk9/chj
2om3XE35PH/yTmwrFgk7XbMrYeq1gD31ZJPU+nDr3fpkfJr6UWeD+0gep0s6yxmYv0QZSUIQnbP8
6lghb4YlOruWzsiQWzwaeyQjXqgkW8up9aeXhEnI65v41DCpP/PY9x7nIwsZsBom2MU9M8FBmnBd
DOoGRBE9rD17V0mIldO94Mt0BO7GFHjuJvMoKYUqmnXda7mElNoohpK/5k+8FmCnJbjIA93a8dx5
GsKiuBTMQEKk1S1crHscOfmCv0OWiwB9jzgwmcTEMHUhb4VpKIratfVKdQaXWu+9Vv4OsGMW9PEh
tNyBtc/2R+Xt7HiPYQ6Rc28cS+tVYevnmpUIAZxwiXHhCGd1kZMnlZkHWzapNeQXKBLMyorab8Bz
MH11uEJ+54ropVc4CZgqjwQmqD4ZgBX1nqvnWnlnvjBo87+Ap/N0WwBS3ByZkc1uMJ75QHYyxqNh
S5mf+G3Z/ZqCQVXXA74m5aqf1Zl27ieaHnxT7Cms1yzv5LuZvxnUcUKoL+RzZLqyZaAH0nPUs48M
K3fEfTWEO2jQ5FvF2HNJGvV6SmD8eoVeI+s5jrjnLGTEGS8TLzdvl6lbNN4Ig+jesbaOC6UBsIe8
uOEpAlF+MDt5T3u+ce5Fyr5W37jrArCxzV+A/fmGywdZH2Q4gso5mnz1mZ2Sk4+UWms4cOVtkqLU
cpbwzLhXssEol5EjD5VznlHVuWgADeyzWfFUvKG2IPk3bgfhc1fMrY6QGeUgujI50dnl0Fmgrd5i
h7sp/WOxpUT54ZU+d/SV0Gr/Luq9qvw1ge3PbrxHCZDrBycBqhzdQE5aN7C1N+YK3wK56pZ87398
Mp/gDQcuwSSthumG4jf18S3pSYM+DhN1CrhQ7hXfIBJZ3nVuDgw/H8/BXz0uSBGo8haojMsHGvv8
EfdOAxuPkdth0qNuF+9ZRPyGl/A48JxJKA3L2+ZusYDm0lAIZOgYAq4RSx3uf23onkO/y+ePuF4m
gXxIDbTNbQWzbSMfIDko0uSyfKMu/QnHOp36HWcPURJAi++idXeePvhg8UiVQCFj2vG53A7/rf0j
b2gD81gXHg+4cE7WbJqPjnVlVVjmgSVfGsfBOoxUBSwEeykCq1v4bzxE3kwuDNo4WAzWdmwp1j05
R3qsBnfHg2WB8Bm8kMfOHXKbJgZHW2GHCFLpe3QSEJBay1srfaCpH0ADJfpFp5+l7Gvevmz8FTNt
qrreVnuyiyPgiZIDJjwy5/nwCNazApUzWJz7bPALfC6de+5HqkcSD6LNcuIx8FoM2OVchJgC/KzL
KSWpryDuhDvMVWidz9OP1YXwRhllroLX8Rg0lBAsmjRRwd10zjmBMWk88weJekI7gHod84NHOQs/
KsNWw7x2S809QZo0xYxhy/uUgXfEUljD+OB3gnPZ64nCBsuC1rdhPDLJhvvxgQJp3PlyLWb+8IQe
FqhHg5U0DdgpLJ2QEhtNmd5OKj/QzFzRseSzjq0kIHLE07bPAtVD6lnznerwsHpbthNvvAlc0qGJ
9eiOFaj+naG0IVhC71Svnwfeft0tVUgvGaVxzwhgjOXotlk71XrlGXOZInpi7Tn9I99yu5LBRRdT
uicujzSMMmm93mqCeUuZSw5sfPSg6OgByRMMR4QTfod/UwYgOHTSMSfd9tmcD/8YYfZSZdjDqWR8
sK8iF8agY6oC92U+wHXjzhYl4JGwFhkf9HtYcKhOsAS7e/MFDI/R6NcARy0NT2Dq2uWjo291JWDA
qn6flDseHQNF1dpIsATfFRA+GVh2IL7vrEAmUoh3cN0ZNHG013D6QW6dQENODhZkj4ToZgcm9839
8VyZlhF1O6Q/SYCKo/fZ3iLuicSJyZiiMQBdWF4S9y8JQQ7kIj+xgwgwH3tCmZvCj0zNu658pq2b
j5eTQABl+ohaIioEem5FoQnKSVaGFQVVrGD2QqcDUtuMiEvSre2H7J5+i4uaDhfoIbXfWIzeMfmC
pVo+yPmq+LyzcA8IG2bVB9kDk0y2w9LGTtZWT0+5hy3dSZ2RXVdeVTiev8vONXeIQjDSBiOAaCUH
5I0zk9DC6KHCbek6V6tDaoV9C6MCb0j2y61JRcrzrZeE3IG9HHoXFUbYU1vEnqLlKIwblP72CZwN
JofnHjUFnc4KhOjmFFHIMpDrx/RRqVP0bQP97h6RtXo8Sdk6hP/wUGxJKrYehXM4LJfohRFV9TPM
rgzkXqcXN6jZQ3Rs8Pa2Rf/DvnM/5bw2bjxLgFY6/RAJ8NsU002QQkK2YsfKGlHoEhLJZQeqgEmh
c5WeHLcFB2up1Kp77P6k+O3Fgd+vYzDkR9TIxR49lnLY5nHA9lybd0xD7kLEIQm0QqDOAu2CjKTk
g3S3zQ5echliCODYi7F4giELaaVgpcHIdLNDPf1RvmCssI2ZPzRRYd+MkFgd9Iwp4Y335nS3Bis6
z5czaUTIxjeonxKknD1l2zM8K/roFyp7uAWI5Ig2gSXexPAkq15ACUmQpMQIftHh3AKQ/sBmyrxm
LWJCaP4BRvAo04RNu2di8iiYsjD+gaSqNFwurEB0C5n0/JglUsXPHEaI0jHbKeJNLhLvQJDykFmS
Q39TPvnexSwu9eMEpRPfag48NU5ynOEV907JH5CiLxd5F7ySBnb5rdQpZ3cNq+SYQLbGUN7by0ia
da/A/XyXndQOvI8tK493puLEuV1wnPq1zmyk6L/IDUSe2Yh7YBTPEOiIYGyrase0Ga0byxJyetS/
tGz0CBwL1Lio4ARDGuAWzoSnBhIZeC7D7GGz2zKhkuxh5oYgO7AqlH5Lr62t4mxLmxv0PsEDgwMz
Hg0L8cy9suxUoPMYt4QbT2cqgkYczXUPkMNwK9UtkkIiPpsUmxGLtbkv3pkzLCmujJ1oFfJh8yIm
M5sROwePKFZDtTjw0Nh5SkgrdE2zkLnJdNv/gRDCBsV5p1gHXj6GE3kz8XKBdolPAFZrV7axMT13
LjxjYvNtjOdkw9yRsQ9nH2AZ3zKGBGesFnUmR72ngmN5wPayyMBj5a/KmMYcOONnT8qB0JKTzSgY
mC8KXDLrU8Z7UjR+g9IvWwiKNfR3QBDOkNioBLM/lvKq6JvswdMK488DnABKMkRi3L3zxSZ/DzZK
sk6+Ko9vmCfAnzCLCt+SNIMBNU/9ANMCMJnDuQNhiojIO3/Am37nzjg2+b2J0q6nsnn82pP9iika
7TAzmB52ZfimUy0Slo05Y8UG27Zrf4cVhA5LOCNCsqfL6hYZnUKDc4eEhB8bCAuUOUzOZVLTsLHN
W9rMxt2vxJ3XIiyqZpCoKhPFI9X8yAbaKHBzR01VYU5h5nn4lXtLFZpacFhGm7n7p0VejPA+rsa6
zkqaDNUXKpv47AGcIQKCXmKXX5vUVnaYMa27fjKfJ3vCQibqHRor0Mn2B9MIRPLUmi6JlNSk+fWl
c1brGwHrPwiNc1wZnM7JWoajE2TENfiVYPABaXozoUUS5I72OCNQvPvVtfn988jG9yfK3evvj7rc
QMnNUB9/f1eW+bKfQW4q2RZU6fOAhAXe7FObMmSjOKWy7TT/93/0eIWI+fv9r9TjqDcuGgks3O63
WzRP/ukTZ6BHYNUcJdPSEm6oD/96QWYjN4HYamBI/73ffzqxoEz2r+9/vxI906+sysMi+6lTx5Je
TPLLfxjyKWhQhVW1Hn+li5S8W7azOSPb5uDwBH13gCAW4R7ze7Wu7Abu2pxu7t8vf3/4jz+UTeEw
O/nNv37Y5NFBdORgQw/W0zkwIX8/+fefX1PA/Pdyfr/8/aHVtK+eSiVxNuhWikuMKH7lRH+FRX//
maS66H/52b9kR/Ux2RuZnYaYGZ9KNCd2lcDq11nbBusnErkkVtgB2pdO1VGwps13O1DfQFBo2qoC
PQQEuTNiVvxW7MAqnDrsleZ5AplZIYtZroS3M5CBav7bF2pH5hd90u9dEBG0d3XkDcHUWhRGVjht
GRBa5qBS1IgqvlZIS4wGHuFaIxvpEiwlisbFN8Xp6WzC7GppEebAJMfdKMt03wwcyEK1/LEqGjjN
CylRcenQ39ksLjbSvXDXvTe7n2X/2FkAglanVU8Itysp6bqaIs0ljWVCS28ohACSmJ19w/P6vkXU
PTRMiK/tFGEDRniywDkMrQ4TVY8GLVIC8DmURYykQP3d5EirxfjQw6tsQK3cvEDQSFrvioOKkh9F
uA5th3mkauiSa3mW2PfFBA7VmIFHc19Qzox0vOz6ahi23VhB2HNOeax1ZOTt9zwqHNAxYZAN2hY3
FNPpnKdazyHUdTThUFVItlpGVqhQlVlxrsOqqWRQBdoQAnzUw+29mWCElBoZBr6eL7U6HODTp7bU
Ds7In2vHSQ/aCgcJ0bXUBSC0pzyiTDR+CIRESV5xuEntF8Mjd0Bfs/FVzyaSmreipKNt/qA/cISa
KWD8G5vESN7aJUIQcZT24GNthkWdfXogQJaWW/vZQJC+QSDCxHlmp42AVXZEPWoF21ERXIPTlsW0
NI3VuWz1R11mXbRCHFwgRKhedNA6MI+8KwLOrBqhOKGaTO/1yBUrSg4pUHFP4zBbF5WzyxmTu2qO
VwJ7yJ5Nkr87A9Goan16mWed4pEDDnXKBGOh+FWzyQzhMY8HRV+OYyJmnGSr6ugZgkYJ5HeEY9XI
qcjwXqujIJ4q7E+Kv1M9iVOP8fe50psbpigwpCj00oKyHjXHemt1AyqBUMJmTGsWkIucUFjocXyb
qmuPQ8ZrKiFEK/BQWztiT3PI0no4jI21yaOmPlpKd3YcC8GgdviwYwuvgamFq8Li9VvFuY1ayrmX
LvSzx24qJxF5TuoI0Bznu2rWabNO9LZlpvndKoRzcYlejk08oqBY7Evn0MAs++qAB8URvT/rMMGk
xYuxhKk00byXje95qlAFWod8l2mcv4v57eDpsp86Gvto+7gYItfvjHy9i2ukzMUS/bEMm3aOfDrj
ihGHy1PZOjthat6pa9oT/TTDkb6VYxFpf42lp4GmATjjCKDWACEJCW/L0rIQ5SysUOk8KjXkhdeH
waZ5tu87dHshR9Dmd3CFA4tNX0iSGoy9UPTrsRotR1+NrG+1rMuwrO0w0gop+dk/T131Mdm4k4pR
C1ejuMiZTqcuPmTYbuknJ1k+3bxJt3qaBG5Cy9tEi0qr9eFM/G2isGYg1INe6FG1abWpPLgeGFKn
x4xzxBtEukVENkPrFNgP0iI0EPRccNSxEIMaibcsHQVcPXbuykZwsDjRss3HpPVpGj5oqrKiXFAt
NzNJsC230DKIy88i0s9uBXl9wJtNK8njRtrc7InK2tQDGybdu9ljA+EOCiaP0DQU2SDZzGu8M9z+
eVGL+WCoxqnl0QA5wv6OEw/FTeMHEXjjRsfVBCZAVKRpy2WmvjtJX2IvtdarZRqvnaf1IB9riveQ
QUxYA0R1y0BOSBOW3SBvqXRiPtSaDW8woYqs7GiENbY1Bsa+2tqPC/2vd0tsTmGKqr+/6BVixLj+
2kV9GtPGuI1t9hRpHnLOTZ8f9OzZjmv1Ih2aUVE3jjr1LDtP9adhERR1oGL1HSYKk/MxL943Qlrp
Hh2qv9hsbqCoJ8/1Nqbl9FC7H0q6ipPX1OeoXYowo+mY7gH1TyEpEvjr9kcEhU9q06SnXEteEOIk
z6OSsRTaWVNWtk1XTDsld5JAK5sXZin66EpztsuB9FxMxM2eVeAAolAFxLbDVKTKnGUHtJT+ZMg3
Zj1Cxgmez/7aEHbiqz2cCrLdIqfs0pqUgdxcs7GsEk9DpveHmA4dCg8SIqF3WKpZn9O83ZlO+bfH
ASSksT+iSZ0m0Gk69AjcBZatvw4lKmGJac3hJBp7Vzri0FoLR62p2ztrIj1yOhSE1eJFEwYcjX65
KYhc0owt1qDEFcOr64rGR2846bNBbMvWMppC302qPp70pryfpvV9rodrh0YPecVs7FdVnNAXikPM
pwQY9PRoghriB+szeHWo6Dg3lAPajw5aS0CdCxQXxaAzWo8O+iwKUguluxssKbpkAyq0g1480f5z
xdXqpIgclXjbC5y1pAuCgL5t2pYTFe68loGgZEr1XWV1UGRWQPyOyqpK7zOT/aEyNaByxz2kROj7
MobWYSfjSVm8B4025Ljq0B1R3QoC9xbLCzQRRf+MpxBbuwKqqNlSzT52v9KVaLN2EZZubXCqTo8R
SALSzCvHOgxTsHi7fCY51ARUkyGBaVoPYHNuy5pRtTE0nRqWeSbOdD3OefWXxn3cXWzrT7O+tR0K
UnEaVWQ33L9Nx8u6eul5Sa7oksFtGN8Xc4bMupAN6MdlzY5D280nLPtUeMPfsWUTmMfd8JIoD5MF
Hz33etTiM/GdLmb06FFZUut0RE7Adc9xLL7i3olC5WBYzb5tKN3qwwwMgLdvWxLS5xoecF1p3qy8
/9IGXO10wo3WBQRHhfEtjSBi4P4QYwjCMv5wetSn4nUILE1QbtYijqA1x+D2vBhpchobSqhuZuwm
zaNA6JDkkIYPtUXCmycG8nt1Qquk84406mHSx3cOnAfbxbgU7cfcbcKJdRrgPWGdGqz3Zm0d6DaX
GJNaP85eWh8Q2DwuxcxN6jT4WgD0hmdSHuwN+p/tNujak5Xq69VBav2MMAGwPrYPHgiBm4g+0Obm
amiDjaYYpVdErLd5ktFJmq0Re1P+6dZRduqiEXZQloe2bQG5zhYKD5OKwDIy7vqWHMk6ajNuL6jK
vBp2fl3HyT5rRfdC2zrnpAt7M6MhXdfZcuYFcA/v3/vc5lEiFAGrSTc2aB1Q51SnZmtrNxCzoUCH
PR0Qg1zV6lyZfQYCjsTWZOMhXMT9XSZE+9JDW9w11NdRd3iw7Q74wpRGhAUBnVCp0rdaBTTcmRXN
e/XjkI2kw0hfbenowsYUgUzT8+77Vk33Y9bLOLECOXN68URq2oQ9bdjQgfm2dIshKHLrY/GguyVm
d5xoMga01D46s72WteHBgFoHXy4eO18CkkcG17JNycklJFXKXWVjsGEOnUU/NmGEws5UjN12qsFB
osz8qIl9A6NUf8oOqbpZnfDNnbrkmLZ7LMMkpBqzjRlM8IhybTGNGG8IfN2NuqTfjW2ymui0MFx6
ZaP+yVAL99wKkN1ar/d1KtsQIHxWGq6uc7ReVFVoex1xiD35tDGtMiqAup7H6m42V+iMEMJIqO+0
vMtvY+plYTJSXEeWttvXtZPCn8cGV43yELsRG9QsjXDHmA/2RPuR66Du5KKGcFcUIpFSx2BSqGya
2moQnoSuUSy0fi/xi2sJ+KZ5Re9Yrb3FbwibDX5GUL+1nTU/9R5wSjtVnHm6Gl0WJ5f9ApRP8Np8
VlVwEdvUtPvGpRnWJLTZmHG5BnPv0ilvoAVhIuIHDTALm2itcDatka3DomBx0jtvrVOQk/5jtJvD
qlQ9kEMx7dYaefAO5rbn9NVdB4xWxdys6sbXweDh9iv7s7qSGFoYCk2uCo1sgZuhZKq1q6v+TVHS
haNXeMQsWXfoFujoZBFATims/2Ed7lb6X/rhougiPrtqdtXNSXki3TU4O7/Wrm99sz8KOwWxcak1
jspDXTmHqCJRcEaqmmrE8V0MVNEr50IytK1y42vKExteM86lmVniDhmv8LeGNxHNL8AOFumTyy5n
9fvaQfJxwpr5FI3GREGiOORIqt05Tcfe0qKBSKVf6dQozNtc0BPJ46SlOVTWstoMSJWRhaqI3PYG
xMmYmuFI6FwVMEM1g+4TbSoPDkrF9+YkDgJ4RMRRek4WZLRNr20vzE+2U2SvtpmF0y1xGuG2rXzj
l5kdXS19m1OOVTVhNTJbWNCEsLQPYVLZYZTcQ3vtNbbRxUa3FAlflxd077UxGcGwdB/qhEyjlaYs
0aYB+lvf0EJ/TjJKhaugLO96UwT9n1J/tCwrBer2I0lbLTBmVIJtuOZYiMHBa6l+JAmGcHWZX+bU
eEQ+UYQq9jzUPfDN/pxi6NcLRig4WNmYfxtdEXTJrViXl3VFW2v2AIDHurxUff+8JhV+OHH8WFiv
vRBfc+ZBokU+cNMAc2y53Gajg93q0rhiLukOgUGCGw58BfdOuPk56U6Gpn50K5IMpeEdHdQGsH5C
77DMxEPvleKWq9OPMdFG4lp0hYjUsza9k+ePVlq82dNLU9fW92o+YnRyK+euPYzVShkom2XRmUpQ
7wG35uZ55kAKQKP+itYT+8GjlodujeCkXz1s5awcZBFGI/otf5SVyoJmT4FY6D1T4PAFWv7KhiV2
2O3ClMSk4NiI9Cuti+/GiVtQ3fa+w/buVMGlFJyqzup+e72KxKaUBkmH9eXP6GrzRR2VwCsZJHQr
6rA1IngAiFym+r3Wib2Tl+Q007Cr2MH9UZtPQsTGQY8NAv7kvJa1AEtwKF00635GXQPfhIW2gxHh
iNQ+lLrEXGRj4tQBYixownsd+vTJhMNCojdXenwpXbSs3aQ13yrP+zFKBc3ssf+sbJ64nkZNuKz2
FfsWEOnM2fUKUZFDbte4tNIgAMmiqFpa9CGMzyZKIB59Wzx1lo+ZbPvZgeuRW0AFmJlIn7hoo+RL
dBFe851SphyG8q8VTTEMeXpQOwjM7DSRp/5RSuhEWrwu2NhRR04pximmTZWm+8QQHONpd7f0bX3o
zJrt1SSVi0TyOvb92yzW9VpY915Jp3E+KkWI5kcFdxFRJUUhYu7B0j3eQyn625B3yS6Z+vF/hN5+
qiEdlv+v0BvWL/9PoTcqUv9Z5O33D/6vyJun/ptmOZgcuqbh/AeNN6xEyVk0W3c0z9FtaSX6T403
Q2q8aa5jGq5n83fmv2u8meq/gTR4gI+265rE2PZ/R+NNw2MPDbe6wFyvOnz/7/9loc9lkPciQGR6
qu4YhvGfNd6WchhE5aTuXWvkrzM1o6FLLErTij9Ka3Q1yl5cfUlPrtKf+nTt4dZbrPxF/0PVhw5a
mYuC6kj1V/ip7kcis1Vjm/V5+pwSg4xN8Rehe7jyMr11PrBTYNWR9uLMprAXkAkjoEEFxsVwQO1O
qUBoZ5yeo07ND2UFQxbB7yddVY3b4jQnpZ/RipuQCY1TBJgqZQrtKvLu8sl9NBugrG7A0SmHpxp3
7gmp1U0k83lLZvbGqDRUizAUiTsjUGrKgY0GVljl1LeKwn5NvEy91jo9Y4VBvSqL14vlaNvMhn0Y
NaZxayv7x7EB+/pE/KQWbnY4X59Sb5gPJuAEejZ41RUsPANLNZoWDeVomst+nIb3KTXgQxIvignN
IAtrs6jS5ucc7mNjmGfdHMtPw7OlYME+xp3gNkeVetDG4UCw1fpOmcNtr/UsjKjFkteou1iAwAAH
o/sGJlMoKC9pzXWidItsn996c7oVLqzsBcOWrnFIzymz4EKxrEcqGnuzOCyAQPMvGmTtcaohegUm
Qgs+JbdYPm2JIC0SS3IkqsQRfsE5g2Z+AKcZ4MkEgFr0dAzGCDeOIilDDZCqlWhVL3GrSCJY0y+W
JVGtReJbNAENEu8aJfKlrQ+jRMLQrs0k/KRZbhYWqXOkIqfrwBceDmGBM8Dgakzzr2FURyOahmOl
dKdsVrxTNLk7+yUf6EFZvflcoPIGZpx8mlMrEMRW70yJ4wFmXEyrJoC38NBI6x+Fy/PHWM3Jeksl
VElRsZvC0llihAKwUMMABMEBUBkAUwR8YQ5lBsaGaEJgFmnRc5fCtxYCOLImnnJMUAw1jr41UO29
kfewjyRymUsMc5BoZgOsiUpz7AuJdFoS80SG9aNSkxkL3eGcx2t9JEncGPU0HDitDpYTe8dVtwPa
Zty6jl7r5QqqFt/sbG8ImD9Jh20uEwyKDT1sjftmKcaKA7oLExlYAh7ErZMYrpBobqb9NTuIvYky
RlL3S/VxHwT5ryiOOSRDlNqqIytu3gJZHkuzoaXP6yj9Dukr4TUaVziw+YlT2ie1/lJm3DU9Ub7H
y4CwoUsztN4hDUJ9XvcckGo9Ir1vsm2ctgiJoXhluCUQ8aChgW4p10li3iXgNz4/C17wh9LF/UIQ
3RQmKLlGU4Vr2xPMPHtnNya07wWaMZEm+HpMlpLnoz8svbW3hnY3OwXHugCVH+lmTKciDr0sfxsK
ZN6B8OMZLH/5SIsUKh+6zR7aMt3ExqUtC6SVVt3gSosAjmzYiZg1cEO01Ur3UwamlGArgsoaLY11
f0PS8K8ZwRQE541TgXbR7EKFVn9cnO5sxHbQQ2goMyztfs7KL64bXYjcOTQ1+URFxQy1BvJkp8YZ
wqKrD2yIztY+AXR6n+mvz6NeCfqSQodYYeOpyXPJpr2xlwHCQVGDag5o8nTo9fkPXQ2dbI2gIVn2
DLz0ENNyjiRletDxGDP7iRjOsr9EkqwYhtC1G9kt7HYJwS+5NE0coOkOBeVYO0OCwSbgKnKaxSY4
QoPdbkvL9Sdb8knMq+1BZciAFH1RUzAfo5wMAlkhD5U4/G/eMJvKdxxUmL9mWHOpRJsI6516HbmC
AqOGQFm+rZhC/JxH9ATG8a40Fxdd/+7Dnpk/5sxdtoODc8PqvJY/FEKKMK+69dChupKrqAdjSnLy
UpKdMa2+6hmWGU5ZF8KgBabZoIAvRskmQnYk+RU3muKN2eFtU5U6fH/dohNF+Vk98MN0TsC2ZrXb
GtMPER/A8YwZVp8a8QtnLpr46f3aeQjaDZrsrVtOWZawJ1XlJznOs6JGR23q4Z7RkmTHOv6hinht
5zHAD8bvtAylj06TDW36MSn6+JHI/qEVlbVbZwgwhmnlNEO20uJXoF1Cd+xCqQgCMxGn06v6Fbaj
eMFZIrobswFkWHfmLdam0FIbkMCoN8uL6tBibeigKGYPZSR26MSrzfU+yruBRon2hL0i08dSQagy
Z7kHD6uZ7EArKQ0aA8qI2KI53p1r0rQFNjBs5oaAGvGuzndaCAZkeXqY6DQg0NYK8HZQFuQbf/2D
2h4CQ5XASfP6bLgTQL62sNaLYWPhJhAkpJNhPOKSxpngzlCeleLZXVzEEEVLto8Lh7RMCBwBHtgv
iL+PKjClrQNTDivj1q1avrFEXVwIgNl8MSSZUMRPx+ZU2rF5NLoO9za9P9lURLfWXGdXFHxCOzYu
a+NNdzqZbJ+k+bFKEbTU072IaEy3FeSRZg/JM0729m6G+2E2FL2JWpSdqyGqkU02J7JEf+rklqoO
eDimEzka90dnKPceeA80fiQT3c5B4WpEAQKLIDjYSBi2WTMcKLNvi5QmP+BbJoJLQ1Ciu+exMfV9
96ikDa0YhiH9EuOnCH34LSd8G9pRI/wpkQTYEUeEJEdTzNZOVtTS7ZZl1hksjE7BZtc2ynyirgdq
JOCc5ohy2lMn5FWW1z4lDMDUcaugohAXyqOL8ukBlRtYS4pNo8m4FqcRMvrSxthDFYsKatI6bEDY
tidZJIV4i2x8HOCQOPH/Ye/MluNWzi39Kg5fN9wYEkDmiXZfsObiIJIiNd0gKInCPM94+v4S3Ba3
aMdWnL4+jm0ECiyRKBSGzP9f61uVfQwX31o2Q9aQjBKiWAwqD51R1BEDqAULfSO/292MadE+hVq8
8KpSEBrC7ZM17pukhGft8H6NF5M9/uCa5htnGZ7NyvYw/lOlJMXB7s5e5XxJYOnhbxvQICLuabiJ
Hc3OPK4pQutiyciOc4V6SvOxRY05fDOWQKs/dHq8CUF+Z2eggSjiQ+MnFvoYuAaSRpTXIgozjB8K
Nk2fFqj6KMp2rQQhQMvCoQnv8xxIXTiZRkrdIjTmndV1XzvG4LjXSibseienYkSobnvdpgyQKk69
G0G0TU3gA49N7u2DkLk/7M7HINVNxZ8JbZZqr5JyDg9rVFtYySt7GQz8hTpojYru+TW2cF17XeSo
A4nTUMdex0Kti/bn2mw7xklTc4cgvowkCaelunfoG5BSG6QnYL9waaW1cYsUXQ1RrLvSNSlzMH7d
W6K6XXd39JHp6UDIN3lODjHvABZ+5jt5YeRDbvY+rvGFQsO8hirMimOgL/spblC8Mpfh2doMp0Qr
QFqjhhAyNGxbV1vB4U3p3NHs4HwzrY/WYNUniVLlPAyWMZODzCqJbNTmFlSO69e6JqtKcmEpRa7L
dYMlytvFMzMK8dPnVdnE+Vme17XXBVjZ6tzo6Fdh5uBXgbQvgPQ3tk/qlaOjrVy9WF82c/psVjqZ
9uemtGoodirAbxDrqvN6LNz1sKzHqrXdK5cywt5+IMdvOUeExJBEyFQe6Cqa3diOiHZh0a4L+aMm
EO8iGvH+pSawnTRkjlLqxMMJLyA8b+8YkMdFGMS/FkoLpEi4KPdkhTzmRmWcCWk1ztmoz7mY67M2
0BjoENR1Qd+4oVLdPmfmMpqbZayBGbb+cZXrrNll62LV8bysrQB/c7HFbjK6z6syaV34lqbJrcFg
48C9r29r7uoKeopOF/Ti/oY8t/BAjZmeQkCkrvLHeb/+cNARg0490T+sJ4wDq/CpJ2mTBg5pk+t9
wtO3iEYz+dc1wI2w8NfXQxd+iOX4R0bZ+l2sX9Sg1Vde4b9/CSMLNFe/9rDsw4p9UXy9OX/bcWRO
1cIrfP2Bjw6cYfPJ7utioZ5EcsO05k6IuUYdy4BArgfkJVxVC5/Wo6SmirCEPOmjE9OJl0Owfsr1
8wr6MufXT85tG4dtE51ySrrV0NBnMJ3vJGkMF9FUiKPfWXcWM2Jf0KV07UYL05SOvxSfW134swdv
13XAFOby0Sh6tOOSboa9LLixZfdMmU1KTLdTNs6fGiry0H1DRZkOBlQKL2BLGzu9fl1MCs63b8WX
LeEjSqAY8Mj+vWiwhPjYMO3YvR8iGSGjva6N+oZQltvGY+5mRHgyBfmLiYXF3vZOohX3ZVe+BzLA
E5NevEBZ7KcM3i2CXBdVXE/DdVIU3yzf+mCGeJAzAyzzOMYfc/NDEoGWI9XvE9ndn2w/gBnjcAlA
ir1poiI7lmK6M5uNW9a466f8KqbKeJGbaEy8waH2xcyzYfR+wWhn3/tQ5ogLTfdh1h9H4qSRdAwP
SWVXl3QQrztnlMcwix5ra/a3eqBqChoO8E995Ag8X0O0Qr30iUJxyHyaAYvm8iGhZ4O3Ib6UXw3q
BDsCSY4os8Z7t0d0NMvhjJ7yOmu+TTby6fsK6v8+0FmpdZ5eRe70lQkJ+CvDuDF6jGW2AIIbCmbr
UtZUIiB4eQFtjLAheVA2OOzdd0V2O8uUPOwYF+tMoRoSy1PbM1ghXwo7Qp9eSeJcNhOqFzep7mVz
UnqqR+Ii/gvoI27Z3aY+Bf1ocqAj5RkGyfy6L2vsivRpzelD4GM+6kIIHAwyuqbhkgA0edE25LVb
QL+q6pHA8Z3l0NYxE8ZVMiVXsitzGGOdSJ9ad3hoPfll4CAsEX6/fkTPqzz3fZOlZ5mb95D2a6oL
zq5qlm+pzZx6SECXJGN7JzCEJx4Kcjp5NozV+EM/OdtpsB/nICC7ROGzzN3npnEIuHKoZtsRIvO2
v0VHsovK/SKmy46WFc3RH602pqlORSTCITec3Ks6yXatiymsj6CdAkdGWg7fqtJJaxWK0xmDJ50H
Sn9fFzu9T5QuIafedTbDl5NpceUH0xFhypkMtkvCrfbpgHdjEMR89XCY8+Zxafz3qaU+K68PNjbX
0VIu7okAMeKQanmbVbAczexmTNFCMyY9NF7/qSzze/bywhrUTCRLIhFvM/ESGVQrp6ApAEeXSgnK
tZKZux8vW4OvIRxvp0wwcIRWhkELoo8DmnofYzl1xDBvXOECX8jVbTy1n5Y5OPtuMCPbbj81YRRg
OE9xhRA9mEsJLKVBKd5N6XBpx3V8oEXwGamv2gZWyaMAiPf47Jetvw8kbo+oHp6QRHDzM/qdaysk
FAu3A6+H5ONn+G9aKTeBsY1SSKhRyFjZyGKii62HVhYYM+ox20YJ8EK7oYfZQBfjqNWMk4EN58N4
Sdl63oLuPs40bC9a0U2bZjTrg0Tb3CfFj6x2483gVZ+kwLNRDWpXWtZzN6t2G5Vo7xhi0bYLgHhl
Ktv0FSy4kGApKvBQcSC0pRGitnwAmTccnHSiRpTD4DBTr4BKa6BLq40r0w6vCE8Gl0Br9bbq03mj
GufQuv69iiAJloM9bIlnvhAZbaNk9n4wsgh3Tj9AqcpufTu0eE6glYnvmBcvV5aIr0oFGMDw+h+k
54BeALPCr3ya3MY8AJv/jCq4hEMvICrbFn5e+HgywqzgfBdZ4++WZJmQ6Y+AiCrMCJBfHHntVvSL
A9AoYvGwjiX1BXI+VFQmMHk/KB7pPN62BIRja4VmbHYC8rGdfeCpQd5mQCFwLq7acGSqhhAWD/o9
DN6vnukU1zbk083iG95NB8rGVNq4bCArjXMXV+RwHNIhJHqSskCHVSUI5I8kyaYd0xB3Q1cEu55P
GzOHXRa51aeWivUVt7VtPPFtumHzg7LHvG+0fF6k1dEMgvc196BzoeofUTZuOgc+JulYzxFVFDSo
P2Qyl1ujuJIm/fhQZHcIbsAgDB6UqNzEKQespqbdJCggcCPb5wzvvbj71A/ymUc66KEJtZgiLNzK
IVUk31PXm3cjgoUrb+TZmDAm64VDK062VK/2SYuaOeORxoXUemRxThS8cJqn5dJcqMEICa7fllLd
WkMfb12DuwyjWqjq5mhzG0SkWS8AifvGBe8vHYwzACOa+L5J3fzGKxD9ejnRfX0/gtzigZj5txkT
azAKYA4MMQJRIRalv4Z4j4dKfGkmv2Cc2Y+HMnehuD3rZFC0rGqvCNi9QMnhYmHD2Nzha7Kpn29o
4xA6HX0uTQLD6Twr8qWjAaWlsyB9ClyUPWEeL7oDCkSEmLkL4bxDqon1vPb5wGRNl6aV7Qfbu2+T
yqflnSbH2j06Tj1eGR7GIOVek7TKA1fkeBTEQ5HSSSuSFGBsyQ0t7IfbYHA2APHRCgZI93LQ++Eg
rh3OaiSuhyUZIQk6I7zp2e73OMTzrNlObYb2AbW+4WG3srJa92PDj0SX5F0rLil4o8LpL4Rr3Yec
+si3UcPtXX/8ljo6wuG6LaR7MdBJ2GY9Gr+ht5kzqX5Di5UKHNywQnao8Iz4dh4OSGvMM2UyuKqm
QtLrusAtkUHHdB2jXMOBxMeU+vYFAs7yvC78AetFWgRHq6geBDe2cTv6M1DrzqbiRXGI9O0SSrYb
YzgOdiT98vAPf+RTUF0GozAPfgCjpoWDxc0QioGTXfOY26RRr25o4OKHmYr3yfA17i4Du3aJHidg
0q+AMwSO89ggAPArAOadnz4pwl/g2cbNcc6Gz4uF6T3CJx7qBD9UCmkm74Kk3DoD45YmvnMy9qf1
x+9ThPQ8RGSWS7HLffQUgXhy3bk6d0XlMVE+LSbTq7jLnnvh35d1AdewBR3hJF8rW3xdqHjgqUSZ
MAmmmtpNJ6VxDfM/2XVlALGxx07Od8JtOC1yCgSM3o3e4+uMiBgA+jDOlrygZHrv1HWyaeDFuTm9
fEudAq8c6dUnNZQPXUoa8w+NZZe73m8ripnOyXNyjVHvL+cJGVfkiXe+pSk/MjGI9lGIUuKyetfB
nDI1GJ7ZADS1AdbG1KT1VeQp/Fo5CAc/gpDmPpFQUmxN81tdQe5VfI95Fdn73rMQYJnqaayKXYIU
u9ZeObFsuMRRRuiCeW/NV359My4ULVRTPuRIDJlfzT3Rz4TXd3OGWL8Kq+68vjbrsKPUxNTrQ6aN
H81aR1hDYtbXr4u4irhduNzpjcI/T7NVHQgYhslL4Z9MU36DYfIH4nXOJjnfojg5Q+rvEHkXd/RE
pj0DHv6C3vS6GFAwgjxEcVJqC0pCQFB7HARWCTO5JpP9s6SUsUOT3p+lTz8aUelAAl+BnqaQi7tJ
YnwKfpmGVATCcDyvmWJrhhg7cLUQ3XdYt5veZ3jy8ynOvfFMFMioQfTUnWeXhIKwbM4ElvQ03OiM
rC99ryNdsaw8XSwj0kwXOSKzzqHjMZwJ8cecaHdBuS2WkfgDySRcL6jc/HmRdSayY3uxAD0xsRd6
Jj8Fzj1uE0Zqcfbgjnazd6dgPK8LNIDTedEITXxCx0BPnBMcSJS2WKxrr9tKc7ylh0/bzLcoyusZ
eBjMwxnNpCJkSb9+3Vg00bZ0STI1k7E/kyS1a1KvOhouk6NlqiKe7gQ7bRsXOFvZdN0505WimqjY
i4AAKkptCbD/nu4W8s8K8IGPlltbrdY1oV+ua/odtS27o6N8sW070UB4uZUOMXxu12u4AQaVs2lb
fESvERsGbPY592z7XOm1IalB6tL5HFqJ9CkdBf6QUZHIhHdq3ZaE3DnXNWuCkWz2+DHbon+2sN3s
ClJoCLqNrLOAx39K66/ri3Wz6IrulPKNdSZkyHXR/Fx785IBb4seG37Nun9GiT8MR6fV8oHNvnRe
FuvmueuC0wSAq12gUTBNSA9VltxYIuJlpnd23eOUQcLGB9i/qfQ+inmxzp5erC/XhVd3AEWb+7Ti
SZwjqTvjrVn//p92Qh8kT2rbzKz3Y/3JzIkQEw0Dqy9FxysfRN28U8NcbfqoCplzXZS1Cd2Mycri
w/sH0enh89MBXb5HjwNJC2mGTlOJmyVXFmN6StrGQDWbFO0rywaCM8nkKZ2yr4yB8PnN48VsI9q0
SsCpbvFYdpwl6YxSubQAI6UmIUBzb6Iq5XBNBS6JYNZOQpqHQ9zmO4tCxd6ZxWXHjKabwPRCNvK2
DYyDH2gcmW8elgB7j92EGFAvGragcLceS2t4NjI+gUf+EX5VsC+EGQFQpxrbDISRdh7UssF8bxik
PNUeoKRVCfE/6YC/E414lm39lWjk8qlon37NBnz5J/+SjYh/uFJhhDGlK4SyLfX3v/0RD2iZ9j9M
V9hoQIRk2Ogi2viXdMT8h6n/R4IM4df8hH1oaepE//y7QzwguYGWpHjiSQth5X9LOmKa/y4dwfTo
S8fyXEfanmf+Kh2hPYNLNJy8SysITk6SAYAQvXnldyM3ZG5IoRl7h2KuDtbc1/DRdVUcb0eZXaw3
/96XkcWQlcxhtJKndVuq37OuDfoR8voSVcZmQHt7XH9YBF/iQFSnNYJ1zV1d19ZY1qbvHVLMjq+b
X3+2bkPkR83j9cdd2XIDctLLxrcz8h8YzBGXFe7cOtvlRvx5yEsIv+piCEjXXHSURGrSKnB0RIVs
I35Xr0MmCnuIYbSWWJe9ujo2ysxMnMcPRTiBrRbGdoyM6DKz42nned6PoesJGreGSFxhRDjKvhHb
JXdN4jFYtIE2CcrsI9MccTE7E1cpadnyVIXb9TgyLdyTf2ocrKn54+nJ36vOb15ONFeWlplBu0zv
/CxMCEAHH5Yt/fU6TLEIA6k8/EDrU3RdZESOMbLOmUgIDB6BT/ycchUkC2yt6+Il4XddpTkDq5DP
XKKXJoAF59frbqz7suj9W9fWBfvR7VtzvFP64V7rCv3rYt3WAfWfaOsdi6RGOEjbydVdnYQqJhGp
dA02Hg43QHe0jR2prdXrU3RdmPSIrTIZjhPdrIsur8gt6DJjvwyRVttPgIXd+LyY+9hqJiaWOjg2
wtQcUXsPgCTbdWVte4xUcCVjao7ukB4kLZx1BBDjM6NnUh6nd6ExqDMNcOTaFogDMgDJoi5RVJhk
XzMqJdCDfGYrx6OP8BIdSqUDP2oF8EO3j0YLUUJVW7gI5RUZQgWJrsMfC7vPzaMpAUXoTXFZyr3s
o+uEOjL1S90+WRdB/K+1csacaWX39B8++jN9OY+rKl4i6rO15UmAuCdGgnsZBfGx8DkzVdKDacAX
nXjZ/DIMHSvEmmkpQFXrAWkkdcKXrX6oOncYV9FByxf94H15d5WHMCLWd4r2eWo/B9NF3JrOcUgE
GY1mfycodO0t3zd3WEq+Ga1DXFPWoHew/B7YKAOzWru7+3yZt1WFCiWvEmD3QQNAXR8Ob5ZcS7We
qa2HwU0tiEBVdf/msxe6hxkyATh0QUNcyMhcpNPNp0Yv1rX12nTzkdL3ukpjkBFQ4R57INi6JSBi
43sz1BFENPrKaDntjqH4SHzfRR0phTJ+YlY1m8VuQWEP7xVcSDQg4/H6iOZoXz14ExTeZfBJbWmG
x8zAO572CglmUR9QdB+bctpPdgC+tRvN86i7JF52aE2CrGzdXsI+VjEUHDTCOSztjSR0XJ/kxPtp
Xa0s4GkHc9DsEHxDo0iiZlsP+Cd9WluN7gkKItqx8nOnQGID1CKfLKrY4VP+c/JgN5rUOREpNXOC
loNadlmHF2iI5TEdYqZaLtoNY2ihYsH2tjh+Z0cv1kH8urZuk6M17FLM6OvVL7UPvF4d4szs0U55
UPCiaqCIgr6Rc4LBa43ofmdaYqB5TsTNyy6l2XSsh2673oPWTb5yUK8bqC6G7MnSc411wkGXYThD
kRMJWIOiasujD1PJXQq+zvVceFkVup/dg1RUuo9opeUXRV77LnWC7pwSNzuHNjVmpPKgBUax7Vwy
qe1UweUMh5uo4g5hmz0GpZBsA0feKgs+1XooBYLpGbbcGJPxNbvho2ffLbmxi0u6Gh0Fx62ZNVRq
ft560VZdTsJLXu7LMmJmHdC5v/CbuDiaVmUc0nC8w7cNmpxcdlTu13FptRh2e6y7QQzZzffJKCSB
HvYTGYpUjAg5SZorWjFoHYO4Z9LIVG9dcxICkHx4QXmvSHvRGUyvOU7ry8Duv+M16ncRYvfNrP8U
Jjdue77zPKeQ2soYA9IYmelltS+pd5zdkAfvlOgx47q6Lny98WWNhC3kRNw2m7AEOsqcjxyJmC6e
YKAbUss+4VvMLxczyy9nq88vMRMREmCUlPw7nEd4ZQHpz9xmprpPTgGILoXOILvogijR8VIL5e4z
9hZFuDq+eJHm90WLOroD0lxLeUcr/tgsmY0VlkmXk7SQY+mcKFs/C9ZtKGZg02RgcMl4m86ULeeD
ZbqE9prT2a0HBUaDK/4QqIpWzOifYi+7HiZzOo7jtJx7Y7gYZ6qwQyDAf7VYBQLHDclts07SRmIY
iPBQ865LOk/DpaoVTPodBqwtbqxg71Erh+Wiv6m8Mf/4ptaXEQMhYAUTk9pN3lE4a8P+foK7mnji
pouH8NjXImJWjjDhTB08q7kO1gXu1GTvVMWHNSwr1v3LNexqXRRr5j2JqScXKKMf6FCtlx+gW8dv
2OXZczON73IfzLZtxdy/OlgyNhl4bWPdJ+VoY5oanmw6ZA3a8osqGz7GYfk0twzenLEBMmT0YNxm
k74vbcjZf59XyjpQyzC37eyfUdTvgmn8kLmRRexgn2zS8eOcZu3O7Vct4IBZHQEcgk5cgNxfIsc4
Nm79EevRQxpMKVibdjlo1ambVbuWevjIxUipIb7usAod7AgXJ42CQ1ZBrXFj9SG34qtuXOYj8dr7
anZ+oM64KWfaNH0AmXEgyA/p5fKhUWFHO27YOwvyLL+pP3gDzKM4++DjG7yhc5Y7GgEbZ0iPksgh
l8C/aVPzyozLYU9a0xe/pM+1JGrnMH7aEUlLUkyRHxN/GZCYmEzhZH3MarrUmQ/0gHzbbdlChje8
p6rEZWtUNS7L0oaeVu+s45R29m0deY85HSj+sh/l1bsgpsLmdvrpo3i0aJhOEUzmRhIfvme42u/8
FC8YKlVcByJ/iG0FeyYel/20TNaHlmeSHMwfVHABSmXGt850IEpk9ZbGn8b6eDNyQUZ/k/cdICK5
SKp7sCjJEuEJpSmsaP4UA0rnhUGGmhZvly/xriy7Q4jHsMY/BOvqFCQEJmYhDZbYzL9MrfNpnkfr
bohygAP2RT9pC7UNo3mevpDOG13aLn3LOSY5yYe2hkb+nd06xUmMM4dXBU+ydM+ioxzv+3gWyzzO
tsQx531yn8Y5kQdOhnQv90+OnJEcu2ZHpAqkIxcG4ZRcTx6NVkTG1d5wXbRVXfho19BjOAmAzRV0
OTpgUjxV94UYADIWnrMnw3YbLRAw4qiAjmjs4zjhkZdEu8IHZ9j4WOzyyMzINRq+yL4TexWZH0ZX
6x887KlVfhSl/IwDGMygK26KCFB/e+3ZAwZVh4azP5XjdY+EskDSRXnXIvBTB6Et6nMmx2ss1tXF
8NCHd6mHcsfrUNibA72YqMFJMkePgiYD1AsTCjS97jgub3GtgcBMaSqKkbdPEyFtbtx+8fn/iPhs
Mzc7t4omLfd7RPEAk2xJrjp4JoiTsK9WKMyxVy3H0h7u5jBCajjTpW1s4rRc9b0NG26EAsmEIBHw
4A2BeTDMyduW43EKvHdDUiqu4h79aY5by6Af3/k0F6se0kcPZykgICOby4j5CbFRETKCEGtxgghz
zKFa5+53w6gOlcUHN1sIiHBGQlV+DKfiaxj17PZIGYYuizZgYku0/ehr6YN594f+s2WK7Cvu1qeB
3KWR6TJ6vf4THn7mUD41lq5ALhG6/pbyXTRX+clCIQ9fbsJhVHvMmWY9XRsmIiqIE2+YYrl4cffr
G14X65teXxbrv1zlcevGNz/+/9yWxw10sirW/avOYXQU6lmNo5+41qSlbOvrdRHrn7y+HNdYwvW1
x5iRcE3/ugkKGEMLg711rfPM6hSSzEOF8trImTOsm9dFrt/1+tbXbeua57Wa4vPzN7358fpyXSSl
+8cfm9+neNdf/vD6y03DDU9zhNVJ79XrG9eXL3/g9fcMacAfRCsFa2391+uPMDUOhyDrTjT91G4B
DJToZxzWz+LcBy1a+kagflxn2+vGdfH6ntdt5axn96+v37zHH4L4AifmZ2KP8afp3/+6eH0vMkNG
mK+v1/dEepdetxV9lSxwRvU7/+Oe9Qr2XyoLIJ+vvy6TOud2TO4q0ThwGkf/1qIfvC8squVDS/nj
deHpUdf6sp4hD44Bgls8BYy1hkqXUV5//vL6P/9M/Pwt6/sxh2kWYclcFsI4Y3L2zoO3Ppj0B9ap
cEbvb3y3ri7CZ1Ix1cZm0hQpdwnI5tRrr4tYCwVfX5qI6DNupoQT//K2wggh47TTiDfil3+w/vv/
tI0rJqby+vPdr+8xlbqrqhJEG/wSsjoHFk3xjJMTHndlyMP/lDB5evze98aQmcri//6//+fb9F/h
c7l96p7+9uKYu3nKn//5d7QEcRs/Fb+a317+1R9VTCn/QanRVko4L3Y1+2cVU4l/mELa/KcsEyu9
jTfujyqm4/zDtKUNd0lij1Pc0X5WMW1+oRLSxDJnK1xf6r9ZxeTv/9n/BgbGEfgocOi5lvBdWxc5
vz3dx0XY/vPv1v+K52bsS8pBp8JlgBVHrTrIZn6oF9xBVCE2nu0ZuyJK1WFu0DxMsLZs5GwUJ7Zm
VC/XERmAs8+wV3mItix3PhT19dRBWGyC/NFKsq2iSrEthcQTm3ValSChY1Y1iYoTWkGLWb/omE6U
zBTs5nMmahhEDd4CVOMA0Rokec1H+a7F1AzztKXhTCBbVX7KvHjZFwkcS1RLp2QwFEMkHtNkTl8t
auwZGYqNrPJ2m9ZouGRvAvQrFSpddqLOn+pM9EdPNA9N3XZM5visoLRoswuGccKyGfoRIV7TH7UK
o3/uaBKc+pBqX4Tw2Gc6kFUwHpMcmRk6vqcq5xc01cysbs73s/YOzlM9XVoSoEJ5rpQc3zVzyxyY
0I4JNdsuHsZj4k3fW/k5spqKVHSDiPXEAzxSkpKW6pYKXVVPG9PDbUjAiBJes8+twYe9B2IjBKwI
XitAT+Mzh5Liy5y6zvFPZ/TtixPyb0Wf35Zx0emv/N9PECE8W1Bup/9mO9qm+ecTJJllM5RDVQEk
UA/4QoDt6EUm22LjerSyQzxy2M76d2bPTglU+kvs/3Ew/3pfqPi/OVdpBAA3EoLKv2+Z8tddsQ3L
nEKEQ6fRaEipq4rPNMcEPAejvw3t/NFQxXMsst8dgTd1fi4R4Tu25dM6cJVF8+DXP7vQQl/ayCPx
wIivoDkSFfxoBSjsIl0m7GxA8obGeo/USCpd5DFaPBY49c58DI80uOXDXx8H3Uh5eyB8oXyTzgP3
D9PkzvHLd2La7ZgXbXYSEQciKcCAtYqO2jx2BxzwzoXRN0wURObtwJ5cAjZbUK+l9IQX5CO4YTfh
qJ6HCUqv5y0WGWrEOelf5UFknxybdJggef/XO+3onfqT03Y9jK6g5CosKTxoNb/udMgVwLwxYadV
s+zjdj52iSRGdjD8C2Zp1tb03XjrjPVnzwLpVIdch3HASBHnbrlr7O+1B5jaUZ1BrHd55+Wae1o/
ZgEgh8meL1ByBBS1NlmdEGFRETdlt+mZrkW7nYz5K0rum9rVB8KOv08GZfjAxVXmRva9LWvgv5l6
+M0n1ifGm0+M349P6jumEhigf/3EE3iJKE9NHLYdnmADS15Tx/khHB8judhXjpI7VQiNvhHJ2RIL
CXCGBe548ciMH9HMVnAhm2HI8ZehITQbdx/3pBlO+C3tST0M4Ixowt/gSRt2XsVNQFV9BcwieFKV
1V+4fZ2ShGCZWD/7p7qclmNjoGYsKebWAbTBUOzEEPzueuHh9OZju6YpfV+YPsU6TNq/fuzMan3m
h05y6hr1UKoe6hYAnybIvmK/BNH/o0AEV9gW4Etix/ECuc2u2fltuOxBAWDJ9S67FixdbjHD/M1X
8p/2zbJc28Zwgq/cftOza2qVOV1DzGQ9H80m9c9LVn4qZcMjofUe8KliGzNc8CPczbHggn6viAQN
YXg4WY9bCZ5zpy/z3v7SMlMTCykCqIzvOC0ROQ41PI+OiZm1ND9cYUrg9Q+Lms9ucSmle1sDgjwa
9mjuSmoJW5nlt20ykH8bxsiTq/wcJ/GXWATe9V9/bOvfb2EuLVHLUpbnKd9bW5l/esqnYTLGoVcl
p8WjS4My41a0i0LO12GtXlB31s5WFN1h7JxLFfBimUkztOroPslFfoRUkbzAFF5GSre/f64IBGAm
dCLLZCjjMpF9M/Cg7UAtPVLxKQrAVuHbeGcigTo0eXEqMl+cok6mx3AwL20lyT/wm5vYH8kWyK3f
7Ym+DP90ma574lo2p4P0TeR2b87XJIee2Bhcph0MIFd8b6PJOOUIMfZxMo4bHFOgSiMyETGuhxXk
t5J8PZprOPFHVN9O5z/CgAp2Ub+AaLPdXYk276+/QEefl/+2j7StlceTj7uJfkr/6QuEpNHCLJ24
lbTujUJeRosn3QpVfjBs2X5x6u0Smvmlj+P4WEVf/YEKP0Ihk6ie/IYB5XdkLETHVwhGVfJ+siBH
02waEpnf2rBdtkEM16tUAtD+klPYtY3HXpMMy9luMZYz2pMYOgy/+u3Rf/NY0EffUpJnuuVBgTDf
XpHDbKVx7XbxyRRUA2sqiCiz58tYynDbtbgWnY7oNptJc4fWHVwOPsTAmfOz25YG5ZLxPBZwFBLj
N9eM+2a0oXfM5inreY6kvW/KNyfoEHpDuQTwEcYESmNHdmablAnP+vkBdBICF2aJmzhd7kGsWvoA
Rhf0GNEvN3S7+pxBKGr0xi+Ie5wC4wR6eltWjn8S9mwdl6zdL4W18fwxe2cOeb1HjRlu6UdZ0Ia9
I5aP/sGZTIuqUGI8lXl1ch1yWLO5+z6lAq/yYvUb5PRoDgiQLd0c8GIZ7ecSr2ZXpqRo2AjFVTk2
V5HsvkPaWi7Tvr8p7NR6Vwx8j12KDLbqnvBsXU/2mUO9K7soOyqwyr0K1cFIl2TblR7lf91thYRp
3P31ae3r0/bNaQ2Cg+mRzwxJmW8lFAxXgxF5tnEUDD+OIza5rIYcsSx88AwL960DGyhQSIxlMBT7
upaEneeE6XgWGkkrtA9tQywBFEO6G7Rv3ShPsJaYJA2U1akpi+fSEfXeE+HHICMNgOsZWp9Czmwz
zLwY1RifZAfAPiCgnajM6h3GJfG5Ch4IPmmZOV2hgMv2zaI+JWHkgQewEUcX6D3mwSnPS0uSV4Qz
KkNkythJ3x+my5HSTtWPP8bWR2k6knIYUkaAFa9MAmIF86e2eYra+d2ClQm3LPMFBw9r2Krw2KUO
ifdGBKGPFL8j1PKjJXXWG/3R7ZipL25o2HcFNAT2uCP6GrOIUSZnsUxnWSFT+OsvyHrzvOQikBRo
ATUxQcWH9/YLMlWBPCTjKKHEgjpQtO9SuBzHCsbqxYwnO3E7ajg0XGrZMZCZChJZSCf2ZXkXuZaz
y3z7OjVKEK2paC+gSXW73+zhm0HWuoc8xxlv2JLl20kBUHVOIqONX8bC9Ti8z4MQw6fJs11KjjiX
GYXkeQ/nj7SPhvFPWJdf5phhsk8bDiJIiNfbny/8hQnYb/aOesGbE1yavi9tpg6ukkq+GW/MsnVb
MSWcZY0tDnGMTz7sxy9Z4pMka1cwSKdxvjREN18WeQxAPznmC8DWl4deRDztX++Q8zKj//Wakw66
JcwOTKXYtTej0qypDHvASgW6OYOQ77TpPUgtpIrkaA2F8YkfAcGMiysIMxHpXs8qs6snp/xsJSOI
acdpvvVSD1Wj/DhimbkU5TPDmf4y8MdiGwdeto9i5xY/x7Qbo1ruXW6LGPu5KgZrcXBWf4B6X54H
Yp8HjCu3jR8zpeKqPvFVXidT+72syuSaAmV1bDus/XbJdR4OtK84kvsIfv1mUYNzQK33tUmi6Gpy
CTlPywaOQ8Io2FUefVH/tmeEcY4U+0lS8NwK+Y2oL5um/P/j6ryWI1W2rvtERACJvS1v5W3fEFKr
m8QkLvFP/w+qv4hz/nOxK7ZapbJArlxrzjEdNDmOGMNDXcTnLuehQJrpnetg4EnN+Cn05uBYShZ/
hUljhXYhOVUpkbiinMc93Mm/fN0aDFxPHu4U/CCExI6YgyTpFV35ACt2Ief+YEL0t1Xgnss4seCx
O+mLHXzyYcurKIanyHTIKh8wHMZtRneQDTSLXGBdvKpFlZnHAza2fIeTyDmGRbNJsPrbm8CuGpKM
nV9oGOdHAerP8WlJuDNDIjVIF7sunYt4SpO9VeafvmWM5wQHwWpYXC9smwD29s6nKhyXWo/Wcuhv
KpIKrvMYjGcVgD6sWX2xvnqsWPhXgYZEcl82kfcx2/uMKWQj++nYKvvvNGf2U5enX/48DfSBJmMf
aCIhYOSwhnjB3huEs/ngIninLCO8Wql71EMb3eXLpI2ZG4qxceCbDHr6+qlNMjSK9kZG6Lf9kEQ4
eq9rZzbkQ2WrGpcNrmvbsRindPa+tTmr56JDleYgnxEQgLBO+W+xZXqbqSru9DAy4fIENCCTsFjT
9T6DluFYGhflabFSkMoY/JYOYzYAONmFoh8mbZ03WF7H5oVtM87bLgOaB4EFMSpzhYj++VoW8Ly9
ZvgZGNLsY8Mji9CtGiroKd5oNPs0L66Oq9Gq+fosxgwf8TS8OvNiI1zOaW8mFLu22pVm10zgt0/Y
WeWdnRAECpNQdK3a39tOczXTXF4zjw67nWZo+QuilayWIBDXY1+M0OXgJc6jLfoFfzJSp3aQ9eay
MzbpSAxKHilCnFX9MHfLU3j+xc9L89GsCWrs2TaSyvSv6G6KaJeGHc5XC/pT4CGRzQprzxbHPpbY
/WiUEwJlQG+tGpca0e8A2vlixAKSBagF8/fIKvyt1lEGYjNMHvK8JXRIs3yJ4K3s6+SxscBcdBk2
l6g0e8JDJusNy/60kvarbcTjm63RpziaCa5NwbQxpGQs38f2rvT0Povi6NItAOAq8AgFR42Rjc99
MXlXaqAqVdEhNNx5D4nvHshCfDXV794cllymyAW9EsYw13nRiQ7vcSkFi+4YWqJvUYKxS95lYgbw
IolPCEEvclXe10LGd/b021PWZqpr65r1s7Fy0lKtG4fhqpEW7sUsSqirHdlSwKlfHGUfZJmml34k
Ip7mPEY2Ux5aHSBD8MxLb43XCMDo1kYm82iMHRRV3njZqGFv9UGzddIO3GUFUjJK59fMsi/Uj7Az
VNHcBzYvLoM0/A6K4s2YzZD8sNC6zkGNjNvsEfgQw6SGWbwtFi+MCLI/94JdLqthInEkc1rtKu0W
F0+AQ/GTzHmH5utthEiL8wR/cF0a2vysIYQR1+I96HB2gD+jKtEB/QnL0QR2enprWfawtsbgdzkI
4J0xOa9GSqwsTZ+nJrbCZ88gwqWZUvtsuemvKm8ZsXO6UkpCQE22FBps/ev5w2m49NQMivPcojUR
/VE9XQN2jT92WZN84IruKLTR3yczHstchY99host8EnJY5vNDqdAMhKO1qaYHEiQxcH15Ysaxube
ZHhPSoAg0rUV1R5wvR/d81XmRxRi3wAoXbq9VgXBlutQb/TijjbJh0Uho9xWnwaZyKsq8jPQxv2c
14+u5BwsG0GyHJRYrvVkWjWp1hAJxm6dIGtphq+idN6QuBXXDGHMBv5DvascNGRZumL+O93dHnXU
fro2Iapus3FAGhYIuQPD64wN16oBvrbMzb09YY/vC7O6zto+CqEQbQl7saMz2bXDU+5wQJs9I2gA
LsWukuc5TZvHegpKcoDFCZCztUfb8NwoL93lsYBOFDZIKax03Myl91RNjXUvaYf7HeNnphT5aZjR
miaigbpG/swhRvqAyHHYGkNO+e2FyPhJ22P8RkIiTdeoRMUDJnK6DmXzmsMvinBnfuTdFwhzYizV
QjIJwI9KgJtpwxec4DMflOut6UE1O64XA/5oCOBMse/Lxr0UnpdeBvzHlGsDod+C6MUyW/KLWARr
GMXP8i9lpHU2wmkbmnVzTI1yOxQquOj+UFjCPzh1iYRkzo94UT7m0CetHAQnljQCjhf1iaIEFCCQ
yScrW7aRXXsIC6RfwUso2T1A0zwpQ+OHTVhuTdMD/JwG4Oza0d/2FSoKoTrCI7yCAA/87JG0LbRc
lThYekl9zXxrF87BazaGP2RVFNfQkQiaaXJ1adWRP02gcEYC2jxAEDPwmJmY5diFux77mA7yejze
wwAL9yGCFtX/1S223Ww2nnKnkcCxmKHg+61Bzk/ryu+zU6Nde6VGMgr8dD46eUi2OjMcsps7uQtU
ic7bHKpjmDZvQTL8Goz3UXl4hROPFvEEFjxyn7Nl4MF1/MhZQCZcSGXoNtFrRRyHhVfV9w9acF87
dqyLrYAwJM9JR5uRU06z6CYITgAkMdaZ0UpVey9rv9AOnUZW4nFS9wb97xU7P9pOza7Ei7GbgsKj
C82ARHtv8TAja9OYAq05evRrUIYKcZ3XEgQZjYyypzHedW11J3zQTQ21064h5SN13GdK6o1N7sml
wyccJwp6aD+j9Ovy72kbFd13Bf9w3dOMAfb7GfsVe/YoP5Ao89LQGllh/P7oBgdlO8vAcQAnsepB
xFASFwhoJlzlRkTZZqOMN2ECIozaZ8mMt3JGG9fAAF+NGTw5pgK4SW0zgTaxNUf8rD0J7dX7ALCX
9TRLNhURAssg92WYP+yuVdssxm3rCPJZrAy37ghweDvU0081iJH2LSIlp3pLhwZQ4qgjAozTnRFQ
TkRdCwgZVH5gfiZSkPSsh23e6H2awFWmw1ohqyyhwBLkF44GHBTjw1nC6r3pi729xc4H5A0Zu/i9
jwGK/ZXMMhDIhQ0OSuhXyQaOsgLcDWV73xuEL8jq2/LE2fcQJIFrIB6AiqQvaNml3h6URbvWtVTb
Jg1xPXvnpmRwN+NnTUfjHkZHOFfkhiCGIWEJMYBf87F3GbpJFT0MEUTZvk3XKeDqTTZbcpXS+V+x
et0LECuwK8m/Wo1snDrpX/KlGRRW9hc8rGs9Gfm6zUpAe/lvu5jOYXyZvEW5P0HdsUyim6ncSNkD
3tY45JDI6Bsx7ZPnq+cKBLjXV68t/QZkYTQ56pBNulPcNRnaggIBehhz4QPxRxR3zuky1OlvZGsb
hb12nknVbstkRS/R2oCPYGtihEdvEc/+0qUqHlUQHiSXgo2XEd2RLt1AE6P9vqnkc9Vga5oiFzGM
4ON169HYTHPzi+KIJbt34YbL8NUjusVyrWLfLQKNG0OoXzwWQQH8IFEFpcry4+0Xt7vcfvx3c9ON
+DRPUe4uEpIh6rdt4H7d7ufdhBi3O4aMD//vPrefp5poM65C59tP/+6ImBZn9mhe/v34X0+1PPSQ
BTEqdRnhIEYy2pWkXle14qv4/x/Zbit73v73w0560acKvMrL27i9ztv//fvLf0/2X48Sh/YzNOZ8
h4QLXfztZZhusgTZk9f2nz//n9f3Xw/5P/f5nw/ufz+af4+zvMW4K14XwvNqiq+xy3bdaU11dLXu
75kKI/hHHTD441cIj4VatduPRuysq0DOJ6Pxu/3U09mfTeIjXK5oNzv+Orb64QGM+N5O1fChJIbx
LPnqswLGCm1QXbkog9pd42QwbVr5NrQj0cwZ8b9mC64uwX5L7EH/HssivPqKOBpziEAaymKJTkB2
rmq1KoiGIXykfzDnDLlwZKhjE0mkwFVxKZm9e7BkvUCpBxEeRy8gPFqwBWMDsuTkRNbKs82/Wobx
U2p+N4D3kYsjlS8gM0NydsZdcJwL6nNjnL9QqTxmoyQ/iXBcEymll5Trmm7fRgRcTeEpXHM3HY5E
iUwrEBjntBGPzbTMIXBhkHB6aaVcVUluHsp+9tcQddlKBW239/xmLx3vJeJYuZoELaN5A+/t9HIf
GA+d3dUb3vWmEECKhspnQC4OsWuAgyTIFW9hXDpLnoXvM+3iQwNyyXSzAwDn5A+5+ZzQ6ibux/8d
YK1HlBauhUZn6w1Hj0Nn5ds/OTWbjefAa+WwQ8FXb1NMRIvv9YpwQqx920j2Y9E1VxoT1D09MAVl
3KmxDu+N4Fir4Upf48u0egJ1yfHNgnGlNPsgOWDn8dvXVETBRYZqlzR8eiKcPisrfHCZJu2b1KKT
q4xdP7QdjqBm8T+kqFLb7LESGDMhpPpIFKcHh2AH3lJ8luTP915zNxRufiyigTmWeLd7FM0AQuWp
9rOSV0s7HdE4wU22ug+wqMekmZpRcoE07q4sjvrVWAb1PlLOeIqBD4zzhC7dBx7FBXRH8GG0FpP5
ClkBbtkMOhxi+eL1YJLjYQ3O8mlFrssSxwACpiGt2Zua4+LhEZJJ5hQWGx8k20p1rIGYwHuCFoDr
3+pFz/B6GApEFOV2GeFziJNDZSU/2QhaSkGTiuCl7kdUtwdUkcGdFNkaaAx783SBsPpJhMe1euCt
6ataVM3MlQmfMWlo+H90jsDFiAaO5aTDvOy63aGT6TYftkWFeD0yUGPi4j9ayXguQg6soI7TZ3/8
cUxtHvkjsOqjIgCzK7dT6f3q+3rANPedzs/NPOeHeoZdmgh9nQJ4LkmznWPQPY49f7kOlWSRDPd5
Eb1ksfPDFMlpyJCV/nTMXOMEXpAXqfLo0PuBsZYOyq8qxrEaRq5Y46EiJDYrP8au4NAXSUDN7EV0
jep7kcIbpHMErDXLLpButrJhImC6PgsxSlGi9pqz7ZQWWcffgUnrrCAugAxHMINZsYOx9m5rTTBs
TiOJMd2L1tnjMh6YumFk1fYSQrv1S6bji+t+mwLoDl2eh2ZG1yJVLNe+KMAZTIWzMs2x3SZxf9/k
eiIvGTxTYFbWoa7dX0Xnc9Fw4hjKMb570lzCtT0oYryq9sPK5Ln1rXHfifnHTNHEqunZroiY+ks8
JmkEo3fqu1AjerX+cgAOGINyaojUebP8YRdR5++j1lHbzvAnkirtDpbPdIiEzQGIFEXm4PIEDX62
yXJVT4C9CjtX2/ybGoMksORc5s5p9nIDUkQIuIP9S2yDdiOWiDSxCV0/6vYseQtNsapsLEsaLvg+
Sa0rUt19P9sn2wnpojr90Z2SFyMxmjUzRSJ+a8C6geGoffPjEvnnlVALkCnNmyIljdxQwt92qn9J
aVuIOv2rjOAxaE0OtMgZCRJytsmTVnW9y2vNOTLljypT18m1yWaMD8K3floh7K1u24uK6/dwUkiP
Y9QA3aBeKvBBIKRIYDMGeuBh1Hr4+iqEj8Qd+yU52AoAZOPQTLDarWfxNNmkywcUa/HVMO8SM32r
Ks10QgxfEbIJfD5osaduYnQ9x29p5vyxyQYELEx9O8+kSRaUFDq3/SfRyp0PL2Yc4ArWvrhozgDZ
GN865fow+B+EsLJhaezy2rf4C1z3zbcAONS/JtOsAbxGgDpIBY618WDWCdgkC2toFtGaw5AO/YHZ
mYyabm8UwZuMx+Rcm+rTo9CrW9LMbVhiaFholw2j9wL68GBFgoRzztBsJmzRQxReJiVM55BILSyH
d26ZjpAOsDTkLZHBXfQlHSS9mYAS1OUlEFb3F7wt0t5bDBCTv6cp+tFbbXLG+PLHG7lvJySgLDaJ
JKOtdUV05rxAN4KEIxPIzLQN7IIgKEtUB2WD9GO/ESSTuRs6XezworcQ9DDXyHJDmV9D0FllSTZd
hmgeVtZQAtOq2yfbo6dRO/mL7naGZ5CvzdWTrWrS0WJvjnkKtruRyxZPa/vUlu1LFbKvD7psBCLl
9ltBMNo+caj4WapOpgZ8lSYwQI0Gx2da+BvD7HPQ0vHfyJ+PCFX8PaUIl+WByfaMYWYVtw6BfHQT
V0uHanAi0mFLFk4TIhXo50MZ98cK0IozqhUXTi/vPCJeEOK5WfIa0chc2JUBBL7xAbzGS1EAddUi
GXalSTePy/fgkRlRg7TwY3EytETvu0BiPRJHXeUQo4jDrl9OUkwUoMnB1UWp2jNvTei3kbsSxIcs
JVxigLNFwAaB1wGg9q0Jt3irXDogNCsaxjCrgjEdSXp/cL/gPm78YJvaVbKlJ/RE1FKw76xq2vjj
81yK4oe+eF6DDkdmgWeRAe17nMXvndNCRkg1xZFVn42RMXqBVWSGz1Y3+d6NQoIrsBzXGHTPnEQ/
bhkHzEUycZqwY+EPtO+MQcltFCNFBhH3EVvJLjjFs3IO7HZo1Onql9LjuLXLauHqpHe17x0brHvY
u8Jhp30g7R5U5SA9tOQQniCgl8RjKdM/h3ZKEpkKD5M5PY3RHvUckG2IbV4KP5dpAYvEL5s9wkpt
k2ri47G6alUSyq3asN80oiNwrnLe6nB4mkr9VkvG2Zh33rtqtHfGfN85EcYou72akpLEUe0VCd/Z
jMWDoYHINIO/Glp573H6g63y7lK3B8/hLlz0pd+p9XvUAWMr4RU6eKvWXElMEt5Dl2PEgsQ3zltX
I1oDy9mfrPhSju0Lc4J0HRgh2VpO+jRbD20DuIkcpQ75QAj8eoo2fcrL6Sr/MAPLRx/obPsRuI8f
zkspXt9FZiWv2GKfOqun91nSj2Tybhn3Yxs+qwVrc4s3pnVLU7pIIMimFd2Uf//Y9YzXG8RBtl8y
WMrJv1aGUbHEVuI1tplRdbFhrLQmAFsNA07JmRzxzinRrIds5g8eRNlyMUbfbvwYS5gjKZ0WZ/Dt
xovmciN92IZuh4XOX240snF/xmZMOEWxKrsFuSeiVVX49mnAlottDvd2O+jkPHivuByZExj5/Ik6
Fydo5x+sxfEJ+RkFmigvN8Dn7eY/0E+WK4xXNISIbAlxTSCPG+v0X5jzjY56y3aG+sIQ1Rridl9a
7tFZkKY3EjJkGd7hf34WnfI3U4wTO1a+6M4uwTpI91tB5wdx/A1PWtxU7v+Yu20Qv5OIFm1pCU1p
FR1vz1kISYD0f54+ofumVUQ+1cLloWWdqlVYzARlzMazs1hn9SeD5gZhPL+/3WnEprYdbQNlgYi4
QLekyq6Rb0BfKdy1B1p2Fftmtc0XW3xQSCAqDt2Ipp+mlSFJDRJJsS5qnEdFwsFYmD22o4KygiMA
7zLY2uqUaZWf5rt/GdlOlGLywFSeVFFyDHEG7WkHHf4vQJv9O18kg8Lxew5ExQzMzeAAtALUb6t4
Jwy7H/9BWpdNaMpSsRlpW63sxZJ84yYrADuofe9ST6FBrcDAUMVZKxzjYImWm8xYjC2My9tDk86b
Wxx5AghpNRiB/Zm5c3sMkuyAlts9+Vn8VXu1Qbo2x2/bql03Ze3pdkM/e2N1PqXygMl4ymHYp4vv
9PbL2//ly49NUDFJgf+IGpuhpzQmFvGlt+b345vOscehZo6tpYNjS8xq3WvpCYL85vaTNe6TK+Dv
Av6bR2CH7HOQC76NXCCDNIitLy7557kfHvPgnEXmm5M7TDMj8ucwp83sa8krsx/sUbxbtvUGyxqT
b9SvCQl8ipJ+N80jMao2Kc5+/6eMqZt/xW73USvGoSAzJGOE4t43hkcUmG+6h3UeGa+jRwWCKRQf
Ls9t1e3GqL99x/lCfPk4NrA9wwpUKZol4huKs0GTfx0MtMxtG/evaBc4PpmpnA2M+hQlI1clMNX+
dMnkzKZu+af/3Gj6UQwd4OwW0xKKzC9zv65JzGXPvvzuf+6a5MvBd3vI26/NrvW3zei8/8/9+nBx
1d/+8Xa/WUP5N2vnWmYww5HjFod4EvmaUcPf2h2u0DpptYfJR8QQb9PQbVLVZLz6VAArX4Uw70k+
DYyzSqPg3GAB3hLxdIXd6K2ZCz4aOriPIAUhsrBXusbSPsR8IQS64q+JnhyxTMJcYxdnGFiIvVm5
gl/pgNFGn9SMjdvKf+aUs8y/XU9EaTWuk2Ictm7ZXImWji6ef3IGbJJBBkAs7NMnoUqwPRPFTVFm
6QkUwXnU8PlcyWnVLL07SN3MMar2u0bmuS+RfNa2gnBU2gejrF/Y9vvUdDXR8w6Xu5Y8XzTKGwWk
a+t11rOV1qTxdjFFN8GPfkCNMbFc74V3J5rwQKCCfhjnfF9rEz5aZB8bl5x1rHrNPg3Gg2TLQqmI
4loiMt/TiWSv31p/fX/kHHWmjc6YJKUi/cDRRIvGmbdQN/EhvZsW5F0oZV9Wkrc78DO/NYmIvqcf
2zp/8Nr4x3EL82xKYxPHl4ql/HXI7L2ZaZdAbeLsTIrfSe9bQviObGdfVQOZay4Z1Flq+il18EaS
dbyrl0GALv07zo7XJJToDSwsw0oEu6CV36kePrja8xbLoyNs9hJSvjjh+OC7iJyY98/5OK9VxnnW
DtWuL6EqSn/u9ki+/hg/7LMGEB/ei+WR0oUIlRDZTrzgOGlPLkirtdES1+3F/t+qJBNIz9eo0MjW
GnFijqlCA11wE+3cbH522Kwo18Z2rd6F5/wm74OgafqCZAgQTbhoocH3rkaf1yOiZNFSVcm6Y4jU
9SSeJY16oNVLlcvmnISdwbAPnSbMbZzLnWsASTWcfu2YyQOmql++kA9D3D8Q+L6CRNGtBgfYQRTF
DaKxmtY10SOGuTVwhxFnVmfeeaq8+1kwvMpQktj4vmkgjS+xxRAYktoP6TQ4XGvjTBQKwqTuOqrx
0wHgR8L68JCV/mPj0ato3Sdz6N9l3n8UUl59dzyk9OzdtCITdVK/Ah/92dxXK2FwWjhDeSmL4otv
H9+yEz96ufxNrQXus5BHe8ouXOhN5ko/niae2Rv+jJbzp2MkzwX6a8wRtGmXBOKke5gL1awt2IiA
feyLr6ZvpYO/FULzCiFB2DQmZ6f1IPQPGpjv3vJ+2S9tpwm/XC6Uc13+nkySBEf5Z4SkzDzJJZx4
TMEJi89siV5EYvkJEeNtCm0IsEmKWIBszCZv6VCAj0Hg/slxmWxT8ic4TAWITfOtDTy5SdEJ04c3
d/XyOOhFGop6TNzTmJ0FRGkrwPUADRLVmUFWTKQhlUfDIgP0qfWIUTILcp8a/AJk2FyELxjS88Iz
bVYb0xle0poMvWIuGPXXZ9lBg8/NgtH/exJkGQA78GYWHBisk+G5AeyeNdWqNdx7OYp6bxWEShmA
Ikc05FYxhJuBBEDR4zhHYJBOXbbvm/rijQw22Fzfy9gGSHhfLbYhp35taPKSAX9pJ3pX/nLNsl04
ZZE8mgAmPWZStNac3wPhAUhA6s0UWHJjx92SK9u9BDp9GvSwqum8QuRbpR2UicKg9YuTh6sVB2Bq
UcDyxg5GA+ok6Red8HFhVHfC+IrC4IlPeKISYW3vHyY47JOqiKzxNp2MTkbX3ndZdCpj94CBnw2D
DeloeKPBJHzzL+LnoguZEPjZU1lOzwSivFcD8ILQyk99oi5NzgDE4OvpXfSPFg0sK/mNMCTLxaPI
sKj4bfhtkaO5TvpOAqMTO52YKGrcfl0Vid4XokTlqpGSfMVo6UDWRr/mwey3gDtUzlkpjQfyQhbk
EIIa5pWd+KY1QcIQFiUnqn637fju0NdJK00E9PQHBjLhT17E7Mp390ar32TivTK1oInW0UFO8uEP
BCbWTCt4NJN439WfkQm9ll3WnamMa2rNvwP4CyO8l4BJIYK4bQRQhaKheDMaVtsyrH4vNvOe2o+F
p6l3fRBZO01jf038Llgp/cEwyVkPaVAdsCpg8+p7dG22SfUwTiRv9T9Ry/4l62aY9CS0RlKZpJ/B
QxiLvyZtURbX/jFuiDwbURPA6tixTX6Z9W8jwXbUZQ1HS9ueLQgeKyb39I/UsyKahyIWUVsp8w4r
AyWw6r+m2CeYPGze4wLytafN8D6mm7pilvxtMRQ44H5KtoS7qKPkWuIYDCIQJqiNgdNtMxt8nmlE
DPJk0QKdbXEpZ/qspj8RiSPNu3CR0ZtVdIoD9y4YPee5np5Fn6HUK5FXWKjx3KhNmVN4W94lup+l
vdT53u+IouZcz6DS8aIb2y4CtNsRwynYiIGDAGWbCxgZEUzaTUmyMyQB02L8rP9m1nDIQ2RPCfh5
9EV2tfHRMq7mBmkVXrj2lLSBs4PXUK9dK3yJgrwiXJlYrdzR/Z5yMyFKqKMB3YLFL9zpsWaedwmd
1r94SW3v8JYAJ4TxcLFUSJqNZV9DO/+Oe3++RPgojiMzsSH060u33ARlArrB4uvFu0dg9+I7mcb8
XJLvtjeruTgngg1ili2dJdSSpybvsPo3BDfmyjrQP7v3UtRzt5ugmylm1UbVbrjPXH86JVqgCaKt
H3sgiKeORdSCLowcQdMfYym5u91YE8o9I0RpTlxSwOCe5M1hcSUi+lxZLXFyeYRWxBsXtJCShx7V
r12XzmVkMVxXUddA2BknkLjafKZW7Z/9YyXN+TlwIfnkpmufva4E69gy/eohz7y01qh2uCKoEtOU
1OSUQy5uXeNRlK9xV/oPtx+82Jp21jLDB5Kz6h13cDgNkBQ4NoruTOv5Ts6SddWjmqmA0EPD5+Px
7MK5yL74o5022Qu78S75jLPKapKDx4Ru7dV6JogX8Y8fibvQH5HNdZFBmjO2iJxOMOnKg7OdB7vd
E3ZHzzWdvdXQQ0mYQoPhump5tJ7B8Fwy5Z9Mei5teDcG+0FUQABsc2On7WFiUb/P0traOD0Jvz4p
Pmtv8HjMfZQk1gW0Dzo/O0PMaBsVX/JI9rLTsWWQ83GGeXkALn00QixGknIiT6303I09C5Z3gIL+
1M4CXndi7eTis8RExxBjNq5j43ZkJlG7ex3KO+Qx7YbTDKZyGx2MMZ05SOsJwei2rVmZEs0fCzPe
eXxk+8qjEW9U9BW1bgl56FFfIB7AREmOS4KgUgtNrQgeM3ceyj49WjT+qKAMjXvpDS4pV7nF0NtV
IDfNWK+HmZ3fIDr8eSygWydIIXbG0xH7wTUmbekq05HM1ra5r2bnMmtVEFzXfGa98RM6g4OWlHii
eJG3lGRdaMUHgV6HrWuUnXMQ/gymI2jFI1eYuft2pulu7ovnsugzZp5jtIIzE2wkNZwoWTYLTC2J
b2zdJk62gZpicqOcv1kEOKmlm4fEabzz0+i8/DeTRnhJ/WEd1WH9LhGJMdaUzZCfg8h+qaZkug8G
g90n139RBSv4FZ9GXj6V2liNSxzfKDIUXvCbWFzJvGR2tgFbwoWydOwNAqi1MRG54rSds+mD+DtP
NYJaAZ45mcr5mia/88INj+zzaaB65JvMDdAhgq1szI+Y0AzPvWZFzY64wZIdhzTBmuxE4xWOsEhJ
HY6Y8biRyYzMe8clkz608fBRR5QfsusORcyGbR7SS5hCUe2VA5ymWyzT4YjheFh5Vlse4kzEVDOt
PIiRnXWqIM10Kt7Z9RCdhJdzVsKrfxKWTSDeT5SFkhocxTUUVXqaqXzo3N44Rsyk2xiaKzN9fErS
Out0DKDLQ8nO8l5tFT3C5Rg3t52gNUwaS32eWmtXFywY0xgcZVc1RxPzVQqtfuv182Nu5Q+yVh5Z
iBreLHEul8KtjFU2+vesh6/mWH1yCplHaaD1hBwfHv2FwVbSybPt8s1mCrX3uva7SFN4e27yhKp4
cZuMlyl1rl6XBOyCqS90Mbw1WbOaPaJOJ2YeJNIzyY5J34NFv/ZSJiTz/Kvum462onvRJvYBp2JH
ZXec30yRI6yU6YnjK6GXVz24zbwG8IX5x69wnxfOsZuR0sSPRQUS3+/cc1AZaxfRMlMJ9z1HESFc
Ut3oy2LoLpxva7aMXUHqOQMVglYTQgaisP2+WeNvnxgJkrDoknuJMSnS2ELn1wqm/gJMrwL/rPlo
N0VT6k1JIOIqt6qY4CXDRWGO+zPxmYc3NCkCJyWl3n3syaNd3zzAN7OfObTumQAxnDHuuLB+3Png
oui/q5yn273AXqPQDPG0gilA7A2tctdLjQJK1iFfOpgR4inVyg72/uCFe2wYVAVpcAdSvITiT3Kc
U6RXnxTxroYXV2XkdYWI465lqMmJ5Gomibe8WTNJJQPcp17Y6zMzmyVhrdE5I627GnDTlNm3HGLS
QzyawXq2tpmbfBfAO9lYmMSULV57q3d2w8AAt1BImCLOADha7DvnttjLLVcHSXojKAEM4Jg0kekZ
Dukc+S9RDdi8kY1uy2khkDLgDArMc7H/mdOMW7PDfEkdHjIXxMzEdXTMBZ84uqiTwmgFXyx86Tw0
s3C7nXrkqTOsxvRMDk7VP4AzhCuv+XMZoZaMGtBfYUQkwHJPH0LSv0tq5sJsj53oM+2jl7glPBIO
OzQhg91uN+UbYNd/Rd/DVCN8dt3PTGgyDNQN1hB0VusZiZFR2z9cTxcLW/ZgVfTi7IE0TivgObKa
pCaJFGKwy02S9pfEFV8+MVhU1c1dKamozQqbrs11XjI/Rs7IueDeG4PDl2S7TzUHycSrCrTxMuZ4
yqt0+mw79mJexdTHSPiyncrcyimlMDJQmWlyCvlkGEamK753RhIjeYIjCg8anHsfcaFQ+QKml9+3
9WSu/WMeF8cpfeht97es2DpUIX9ya9/BkWFDKL9Hasmx6D8kAaZrqzQMnJoFdmhEKCRoZnd2eu9Y
oth71ajOafj/2DuT5biVbMv+S82RhsbRTSOA6CPYipI4gYmihL5xtA58fS3w3nwvpWuWMqtxTWSS
TCKDEXD34+fsvXZmHFoMBN3Qq12ZcMn1TMp5r5i0T07Sq9NkiIPU9dvSOd21lUN/rZm5l8xMj25e
qeNaAzvFJO8Li00zncXXIZ7E/UgZqSuzxfBXhJpljvd5v054loBZWxVA2MsO1eB8BTxVnD9+0cbh
NUnI4pg1Yi2LOr1o8aADE5yRVxtcQs7V4n5OJqh6yEbM66z09BAtOMHZRx8Zto/7xdQfG7t3duwl
9tkaojNiFOoh1QUNV/yD9OSrXxjmVnbGQzLwiPazFk4Oh+T6UOkr0SEZxBfNZZiY9ev7R3vtRLiJ
5a5MU0ETlJ/yovwjwx4fDiO3WdUTWjRynew9sJSFv6fJ72zQIjC4k3pQTHp7nHMcTx+yW2MgQ8MA
T6UNfHoUBuPGp0yY1pua2ZpxCL4d5yKjPxZifKz19Es2ogTNXdwM1I8P5AjcXBVjKVuCFndPB89v
tQDxLE3araaSQeJA0VQ4+ZPo7QoZzg8cdl7gACbjNFT4vdAO8dqIkK1bGcrJeekbIu+ZkS+7GHVP
1cmXlsp4KxV70MdGRHulBq5g+Zum4ziOCoJuC+ttqdbb6OBy90/Tu16y+l3mEszuKW7lRqqUyy2s
t9Jl6k9nbQzd8q7UQZYQ2yUPOpQIKkX0IqZA0ZHO1Hs+u/HQjZ8NDcM1rGPqX5/+N9dDo2+2fQHY
lOhN4KUcqh/vk+N80Sa0acLAM2/iGPp4wc2ilk1MtaVP8aeFQjCgdOWsh4FilPCEGKLvEh4BhCnG
j3lOVMCaDLRa4MYaEEt4U0TRqmhk4qqjo8BaTXUbe2KV0TNgwzJJeGLTwC7djwNVD0OHpGFm6pJu
zRiP0IdT6yZvq/m/74q3ktjpVUiL2NvQAnNebefe+BQb/cvMY4VHCZLK34+g3jL0zvB8x2J4NoIx
Z8fKZ/bHatdW8gYEjvPRO6ZG8gUXfRdUE0Y0qBCUJfyjunf3c2lz9Y1an8hm/YeOgZ1umRdADGXv
vcHbZU92piuta8Ch4GC2KcpPO0Zkgj6g26xt762H1cUoH7nH37QYg6BrIJhb96ux242IItDssz93
Mxe+nH9O1q7HyJJdzDWzN7+brx8tdWwkwBS5xSOTIKvLyWYCcRyCNtYtd2XXRM1KucjL+8Ydrimb
zEYr33pjkNiI+WkavQyXSjDrXw5l1CWBTft8o62f41974jCdNCOfdv6UvUHATLbSwixTgHA1R+tc
ZAgoyEHYForV7s133EmSm2QKBWx4mD+PYyJxi9Qx1MZ4/lziOdQnb21nDD9SGjoHCXDw3qv1H0o9
xX5tvtKoQPFcLcslFaRw2xaBqTFm9UCjQVXrenGqZX1MbXO4Wmo8liOXP98Q5nWkximLBZ11PUd7
3/FZJxGElAr5Jtp+HucG5MFGukTwxqRqpW0nme9Wb3ZlAPBYo2bXJ6Q1hu+9P3+C23mFKXCbanAg
UTtCc+Tc1VtxpPfNJWcwGOvRZ57Wp8fWJZsUVaK+7gTKzzlm2VSsQrNYUqw4EXuvC+xbt8Dn7Ij8
87ofsk5QHbgheSBviRs917l8qBbxpZ+T96JwDslUsatl9rChq7FFNDPykbpPkvLamugQWuna2S8o
d8W6iKTiG3U1jb3FXq2QAC9jQsWx+vJ4N5Qd+G6BXs4033R2ZKKI06BwDx8HdsTdVjfPmOZI1YvB
M2YMPIbsPJ7N1ntrdO+YCx93oHlMSFrfNH3znQBknlkeLn2wn5XHnFyQXBMFlV8S+iHZomfMLEvF
4euNPNqCQQqHX/bmYKbexIt/WNeumXXLruTlKM17Vj3bXatDqdS0/jbo1IrDWk4QBLETEreyV99F
DYtBr3BLd7S67VjcanR4m49X3o64tDNnvpOe9jSMQmMcj/2NKqJZ/Ju5eoNJtkAB6WLf7H02uQSv
lXJvMufx/wBRfSyXOPM3a0i6hnaa3iKfb4wJYRiybGs3bEsR4ngMGy/O+tesB7UZWyvAWMLugL82
gBEra4PY61ncNAnydBFuywamRz9TsVT79e/1GakVpasXFCNSISRDbST5JAUT0/kqpmiAosj3Wv9t
xwYHHmlTExy8/bjuNK5ubk2LlTSkVxxRa5eeQyepyHb1LJiWJu2QSmNa4rDZNgMPhYenqXBaPryS
M2woizeztE5t7mEfWzlZxIofCpeOYhSvAjvwstydshnE9dn24FMl692+1JYrwcjf7YabSlRyPie0
oMla9veFpjshlc/L6Eeh1nK54+mHkItl4MOa6/URA/Q1idonASgiC1B2XMXLghLB9fzABX7EcAdD
hjZZT9IkRA15m8Mp3q7tigSBG1eB9djk4ajxpC97LBpauEjcZzmujUq+1nxyYZb7nzqMNUaqPaQd
AKW09JmaioErI+StCMbh3iAmJyDf70lMw0u/3rKIjTv3ozXjoOCY9nTG5cl0n+HtDoolfZtMFn0r
nP3gkxTq5JS1EhcHBqT2ECPxR2O5IClZfFrG6/M4ffCR6lHwan9+7N146Wg0GCjYVX0Y+2qmbuQj
U5b15Mkmu7mz+FGUb2DM1BfGoPrsXnDRIcQv0PTiZD5aeTqfpNHmuJ+FH9hu1myRNeR3Gb2HbZGB
4efTBl1U+szAa++Jcc62mhIz4EvsMAojD8J9Z7CCjoJwx8lXn/JhTgJicBHhzB0jfr0nLdB1pgBJ
T6hPRnTVFnYs052fPQtNFIsft8bIaEX6y2HsunuD13jOXIRsMxxakU5y1853HR2vBd2Sl0UvBHi3
xwZbDjocZw8XF/1aA08DZoSRpjlWU7/d9dbAGRtTAGFuqLdeUgHdlf092CNMLUCOHw0L5U3N9o2R
ZkTUZw7ZteMGv7Vo4lWaXt0rbouPCwLOAT3JX0if/x+w8oeAFcuBpPUf5v9/0Ak/p933uqLZ8n/+
hhYe39cQlI//9W86ofMvT3dMGyCS7bGUdeAKf2es+Oa/vF/Jhf9DJxTuv3RG8kSvwDQ0XdfiZfyd
sSLMf0FoW9kCjoDJ4PMK/01PvP+LQdD99udf2HO/0hOE5/tgCTnehMWXw2b0G5nHNAitJQfTwVJS
twc36tWd6B8xxrQ0xdW88zgnbjbZ0g1ggWMFfANtzhymEHT2g5j+QIQxfoXw/PVyXBNOh2Am5Tkf
lKX/gPCQv202ZlNywbIZhM9N0uwy8/s4u82dXoHcipqt7UEn1MbmDmVecfqPj+/vt+c/345fgTR/
f3uODPCePske5m8sCT9zls43XcEQMvpaY1p4IgDs4ADJOU86QkiazmUwNj2705ju//v3/oAg/S81
4uOb86jwrNiMTLE2/UbDaZMpiYfcEGdYrva3OpphJc8UuCQFU5On5rOWMXYrmX67eF9IpnSQQ+V1
xk27g+9odcSLxAn9mHLqlj8Rx35lCP314mDh8bx5uoHa+7fnZJL5OOtaK84Fidxh1smvdgEkRkrm
bmWXAozrEpQgIg40Gy0V8QP7glx1gjfNp6LW5iMSETkpb/ff37QPwNtvbxqrwfBN26GVAnDsV2oT
jFouqSoVuO0jsac9pIKuR+BYRf5PPc/jT0LPGF0U2PUXMVExjtAbZGmfyFNL9/mhywRIhG7cOYWc
z/PcuztNj5jduXF2pxsnH42mUEP7xJ0Tl6MLI9iBNIH+T707RHY9DPVXxiDuwc/FIV0YyQGvrF/R
aX3SiLZ71PLmnkWW48YnOrDPjAdHX+3CZnMa/PlhiKOfXSXah2idzKTodI5J5n7VHPOzblb+5b+/
W8avVMP1U3R0lpUDbMZ1XPE7mIRKIhqKOBJnUl/0XRx1zIxtsppz3kaaoHQUF9SI2xSb7Mar2u91
BKDq//WFGAY7j8FKZ0H9ttDizNLBaRM2ZnsIMgcdK7hOAt8yqH1j9k9AL/Z2M3dnETG56Ev6H5p6
/u9vxq9Msr/eC4CBwrZdHQSP/RvvK+2bltjQQZzHKPmJUkW4a277MB9Bqt2LNNvxGf1pe/vnbutA
lCRoi89hZeT99rTqYybc3iy4w+j2QbW1HWid+YRc+b6O8CFlvr6ckU/fzB5lQ764Vx02SispLFvI
hP/95zfXJfvr0nF0y3QN9OyCD+J3WuTK1IK3YFjnOu8vdT5Z4BL7q0dAFUwM/1H35u+2q1HRV5TR
RTqNJNBUV0PVy7FbKjiSSWNchz7xNh0A89MEQj/0neLR0iv7WM9kFso2j4A/1Zey7Uisqdm8jbHc
styGP9DbzH/u3LDuOMdIXeU35u9PdmQaZhQ5uThPYq7p5jXRXdvGdLlVUu7V6k9CiXFptA5dsV2I
Y9HZQxjNzqtVN/KxWxbsbTpt/QHHDoJ8C2klxWbdJFAfJus82qZ2KzoMAjoiJSgHZUgTbkbGEbtc
78kkJOVu3thNR5Kr37V/2H5/ZUT99awKgbeQvDVCDPTflkte+A62qIbnhk71QWkNCaM6L3eqhvos
xy9DrOo/UZ9+BYf99T1XMpu9Ylkt8/f1oWjb1fAVrHNq++qxJEDlno4+rW3JeNhu0aSUXrJPCss7
f/zimVvhvOc0yP9wKBu/nj0c9EIA7nJ9YJK8ln+s1AYvcCFlo2HfyCE4GPoTNvxi7zrwvhOVqr05
Zfqu8Twsb7FmXdHpchJ2rXXwTObzPuqFOG7jp8oY2z8c2vavO+r62lxyMnWKPpa0sH5n9zb5IkzH
cP2T9GnGa3Q0DBu/NdGJgIBiumnjkJXYVb2rjt72bGA0bMrIu1vPFToxZmhKV9/Eo6WdJxuBkqPS
gz3G1s7wJUpcBAhtzWNcVTZOxAmaKVUZ17TOZ9bNf8xmm/HQHJ2VMdgXJYv46jMov3mpIw9zz9VS
iegBT9rqdfPpvtqnvm3iXZd5JK0kjIaYHbaHPCnTfZmrHbSzMqQ8yrFMp2aQYQbFeOwfRNzo99Mh
Ner6/IdtyPgHoo6jiDOchYu5C+nb7wS0ysNmpkoGOjQJ8RTZzid9SZZdnToaHp7yzlqTWAs56EGG
nIgUClqSyFHwF3kkgzDU+XcgKwyiKkw9uk96LecTsSs5AAtSkvvZRJAyZTvKrldwm4QAQBZMFF7b
pCFGdM4c6wTV80FNWLTBq5HMptWMBlS/zXPTPdGLzvaTM93wK8Ygq1C4f8TBJYzgt61PZDVOMpRJ
Hwl0GbkrzKN9YmU//kzUkRV0PqI7vbU4ZBoudruI3p61NMlRK2hdT41Vn9PEAiCJpfBE1nM0TPOt
In4lKkg4MqeYlB3T6XeUBzxCU37uJUnQy+wd2DfSB6e3NIA6NG/S6nPR5ONxSarH2rMf2deSw1oW
tcUIk02Fc5F0T4kpiQlJdDP0paa2jeNEd0hdSB4txX3PHno30WlA8bUkoaM305H6fy+zpLsgWgTI
Y8culgeMZu7c+RcgAHhaQP3x6ZnqJKoBV/BSiK2rGsqeUqtOVrdm1Ztf3FVnl8YDvLpRfes4hJ+K
4jWrsi+WfSgWIw2NoS8Cd0zVpUN9icNL/1yPcXwcDCz2/VCExLQjndAY8NdGVINQKqpAubqGsn+0
Trsa1OpGNKk42uMNmq9z7fxsv6h6PFctfMfed58menAbhk2YwPp+7y+Rc5qX+VOGg/SiMutg2jr6
wNL5USlM29i0JUMREmasOk13whiIOCHh6H4c6dbrQ3qwiGd4zav5TngVveR0fEQeyNTEopDvh0cn
H3GOQijaxHbEbDgjOiWvUfnm0n1IjKjdekg5BDn2e9x0/TH1JE3aqvhJzzp+1MboZ6SDP53sHIVB
whxI9eQCd7CWr1X8kjc4SWr2mhTz6q2P6EGagPm+TE0b4ze7ymxCREC3HAm1O2xzKHKhAZItiOe5
fR7GgUzqBhACrmOvmx89tNdk66ibZoNeLUlTXxp0nA6PNdyavN32rkZEU3Mz5VKFesHcmmfNCuqW
WTwZrygXfUyKiYm9q8jhTsh4aP56wttKD/sy4kn1+Z0ho58+rehzvdTvfswZ7PtLfT959Y2dzAya
ZPEx0uBmszt9PkFLM4Kue9NYGp8i62sG383PU/OyTFQWFjfpfYN9EBb3eNWGYgfuQz51YC5iOor3
vdMH2YykZMnATfnOj5Rsd8xubbvryCZmMD7WxzJezl2BaENkWbJzlix+QPn3DZBdd2g7H1heXHyL
aF6yYfi3UQh5zw+IDSpr3WNkRt+ED3umL+ufKJ2nazwYq6jQ8hhXOqic2iF9jm2esCo9dUY6v4jo
CdwlT8UwuO/9xaZP9VibqGvhG0Blc632rqvyYHHK8oRi1kJx9dNHqofdn+TXAnOycPGoDctbrFfT
qRpm8rByq4ai0n5J9WNRSPdzV7evqQFss7axiSHqRPwao8Dy/PwaxTh9iZw82dD/twBlCO5YKRWL
pAGQD8VtEO281zU+Lb30P2Bb+rZihAniQHtpuQ7v7Qm3KCNSHEd+/b2kpNjkdGJLPHz3TR53x9HL
L2WdRlczIS/HXKonXcHJcnzrOGrLa2LPVpjJ2d0YmlscJbDmSI6v7aq1Lbu9X3XgTcjTRjGfIXge
DOeSesZh7qJr5qsOLvSuijzcnszKtsKGodtNdRe2q+xKq03juXLpUrrx8wCsAaV5+akVmbow2Ile
pBA/Yl0RSb/MOddoXsmIu+ahaNAh4W3yX8gfqm+E/DEVIOg8gCpmbzisq0Pqio1qUXEakfysqNA2
yLHaQzsM6lKO/nMyE2EkGRxbCMLvtARjsKDhzdhTgTe15+f4gmCZ6logWnRjvMC1n7+OsSSMIIt3
BvRmsEPYNjsyYUd04TKS/HdQbLRuPVqT13b0pt3H5aziZrxDjcpb1rZ4fwwvrfctorXtBKmJevFp
wdq2UUrIo8/u9LBGLNWVCo2VnDjny32F1iRszWrclYSihHrWPdPmcs9x6cEOyv1X/Cf1Y7kwWMr6
DJf1NOHtNPEDjcIYd02mGGKwOVmkS19Ks/uxzMB0qsnCGBHhHtK4DW0mWw5hVe+xK9JST8Qc1k6u
eEjMh1jrwLva3CWAIyUsXTKzXacXYVMVz66miovVXeax1Q5+LYdg0zXxfEbuw22xUfedF2Engx2S
QDm6NJCVfdrjm0gbSR1jpLNXQ8M1Pm8581vmLQCOYUECPFOaVp6U7lp35pQzaXXxFcjJ/yK7+ctY
pO1BlWLYE5j2VZOU2fEsFtKoSifU45zGq9SjQ75ENMfWy4Unpu4dJFvMBgldJq8XWITgkEJkOD/L
zkqw9djWRSbuQ+9IyBAdhF2/b9BGDN5lJHv4gTp84dv5MfGp9q5oWuJ8OyGRvwK+1Oxd46rqhNRU
HK05tPXF2jl1omGfxMC3gzG7ul6d4zQrbpcWdDZfG8HmQadXebPVlMjQLCt1GdssC3twZnyOg00d
RFRrJ+jfGNJrLwyQTrZSzTkdTZBHyzid2Ifh/eDMdmd3HUpPgYMYsjB8566tpdyOdYazWST9cSZZ
4GyOxc0f2nfcL/MrVHQKsJVoOaOppDku8my4dRHoywi/ZNiO/i2TFo2+pVnhGViaIJN4AaInh8Pf
zHaEkbcBI8C1Ts49sGilQmdXT6HXmW2g+WjlM6uMdqWV4sUtaDhspFwR8+t3zGQyoMbEeZ3bX4vY
wCsT+cg8eLiCxczsC8OBFDZqa14gtFllLyA/zPYxSSoPHIiTXxUnOGakjtFsC+22JcuTk9EIUWT+
cHvvZ1KP07EjG2SsnPemybjuIsCroqwPDF9/y5nMcyUpk2DSxvuRhMqdT1At7EV/17QWzJF2uejW
eKucgYuK6L+awI56ddZmnu/SaH4I23i1fMBglonFP1Jr9GfK2cFMuJnIKR7LLwMUt8OYp2zTSKs6
w3nE/KJ2kWc7gaySV8c5r80wlVjJ3kVizC3lJ4NmZIdm+QZr8rPd5UeXLEwnVX7QkLVMEWfvFuxE
KO+6J5SLXti5FXqp5hXETb4nAXZhPjYCvFI9+b9xtGtFxShlKLdRApxTttF2zLor9HRs/9WODJl+
5z2P02r7VNYLNgsU7XxsUz+/2ip3dmkCMsuWaEntfuazrr/p5fxtMLLDMBvf7XA0ZLUhOu9pnKc4
aLxMbEUjDmX7og0pPuDcX8UGnYUu690s4Px1eYt53ZDLZmAQqfgwEOpRYvsoPphUVZtG2bd5hOc1
YVChMIbyYjUErlQZ5LmWyLRpXgkGcfUwgkxI3XkIDWul2mlGQEJPrs8M6shoThhFhQk6dAngNcgz
MgS7KW4BjUmqX5LuuoFpqi66YErrW52hBOnHnQvTmLeifxqahYAvaY7HwPfTCMsM+aGdgR5TTAUS
7rHYjYtCfjdT947MQfGzhIkN+SDtu8Ns5hyy0Rqua+dhoyU8zjF+86WBnW1kPSZxYJ9GinyCS1/d
I5cpXCxhmc8021nuZH7TrPwrto3XMgHxJhwFDWnQtpZd3WkAgoZI77cj8tCAm1pAjeiRIpGijRaw
02X6gxvvQVRJH7YiqoIR3AUHwz216LtYHPCBgAsy2HABdecUCM198FD07M1O7KzWlrtqkY9FhWTS
qioZ5l6yo0LHCpUfARKiv1Psci5AbE3+mG2uGFad79k2P7cRMnafVhLoEMrKWDMYEptPesJuUZbQ
sxe3PhPrC+fPyp+4VZyWqatDt6l6jCuII2JrZh9zwPDCnsvIjcQ+FDP9HtxyH+XvXmL/mBQmqwTW
866bAdMr9zmN5BzmMuEgyKKwLIEaIvW+6LjQdnhS9c3IxH/LHf+hbPJb6k2PDUUw+0ePRE/zv48E
2TAyp03P2CcG/bVxPO27kkBCR/sJQy8ovyn6NLXWu9WUNUozGufgGYNWYi3CGYHCIowMgLhLXVM5
1hw/XY8vzBjerOp+KchpRK5oBzmMOY1oI2TPQW5bdVCS6Lyp6zdI6pigSac65OZ7Pk5d6NcjJFuw
va4GwXGuuguSYqgCxle0gAyi++ISUwiuGmMCvvFcC7tx2WlV8nnZ97K7ATlE/DP5jGJF92AiHAq1
CLcUL+RoR/wUHUDHzTji1uHLLeMuF017Kx1Et577UKFqRUJmlxsdV5PtfLVbQ9/YWCHu5vEQwdsA
p2SX22yVLEwu7zGPrsf7j+BwxCTUGlzHBc2qUJTiBMu9Zqt4S19r5XdIHNS3IkWkqvlUyp7J6TIw
aYV+0KPZFTakSoQtw8aTCKuq+FE4uDAa3PyIlBO4L7FzyVpOV6JS9jkoH8KmUR0zym2Ng1nB2XHG
b639pTD7d83PKU/gGnCEmWqGRtWJM9iNYsstx9rXi3FJ2wEkkU4EgzbkGG2Tg1vGL5h9fhox2/Og
EGdNPtdhGwCRV9xiTrnIJP009517rZ+bnVXk24X29MF1GO8TcPY4pQ0x19V4oQU6rUIiI+RusYSm
T5fIWmQb2sRycfoQHmroxcEyjBzr+IwcwBevdDx1khYt0GSmFwXJOBQHA9ERLSyl7wYNwEtB3uFW
SsA/7gSsVdXyByR24+o49WVkGz6hNqjBzbk7fcSabOo1BFmQ7De+Tnb7+F2hKoyKMTC0GU/G//59
12MJ1tCMsevUKTcqAl2M1TP78cePX7iUNGR1Opy4jYWpcGB+v1HdiOUNWMitsaxcp5od0QdE07Ff
/679+Lu5T96TCptNDdISyph2iKFMnVwJdfjjF/t/fueASd6qeG43KvY+WZPzRRQWVBpH0XQqusk/
JrF2YebDH91JXnJyADZ2DuPUYE4gUzMErta8gs9rgHt0WrEGumBzn7OZgBoXU85ArCmgcv2VWzF0
FGNBVdZUaJr4CA184mXz3lUZBgzgFGB1xgdvgpvK/cetRb5rYF3UPlClPNGNM6HJfJAYtfmRxqrb
DfYKK9WQ0NrTLgH3GBQMD9k4Ydq6jvZu2+1lEUmHOJ3+mM0xk9vDU5bFdwP2/r0g1IIve0dTBr3I
yv7xDb/YbJjS5uSzmP5KaXjupPVtRkOH+TL7OaxB546QLKC1x5hYVP8yCVAGltCpGbQBsXbbYyeW
5NEzxktnYvZFVJMbQH8nUe0V+POrhWH+su6U0zxbnNwxZS1xc2ctnmwaIoBt7JzbYI2ZBcCU75EQ
PPQXr4NwuQzVXbeky62Ji3rPIaX2qcXiibJUe7QH4yDMCY57Is1jpyv7XJTL+4xz5YnpxdU1++Ti
eZKA6AYcsZoj/84ZNpXdtQ967vqHltICQpbhPqHwaBEFGSOm7Lw8d3Z519nQKoq4IFqunMtDns8+
O3av9i4W8M3csEQTGZ/01ECLXWdoYDzBDr1CS7sk3eMIqO91WmX4Custjv/uAokaYeP0uUShHDDe
wPtQVU+OlHd2muWXGkJnJ13nOjVpsvNMXnIVI/rn3CSuXd5XeueGSeQZIJQf88KT4YQ3+/PYEUvT
INqum13vKZpuTuoGDcjnQDPxNbBavgKLLQ5lAb2IABpt68IFPNTup8zt2d4JKr/yvYocz1WrOAdA
qrZPRXYsgJ2d7aT+3uJ7uhPIqQ/L6EG4nTldTVu9+qP7spgm6J3WKM/86Mm+Kc0xVCo+QbQ+Uajm
+5YIM24owjmv6DmXyy0yu/g6zffmYrmsxgnBcgHA1G8c+M+dEW2ZCOKnstv5saG87+NBgv2vP5t1
qW9TeGUH1821C0jEJ3/Odz7wgZ0HVXXb90V5gRtqbWOIwL3y489tE30D05Ge4IU9zpNoLwguPhmF
bZwNZaJTpEd3ahbtkz4nNfob68h1G6uNhIz7cfk0axkf+9G50imK74cuTjZlBWE0t2JUn/QPr4hP
9WshQJh1OgYf5rH+ruv0ZUZfx19+/Bs4guPVA71J9SYADyRCT54mbIW7lBkwDStKAMz3VCZV2T+M
+COPHIV4w1RRE91YC/tSR8oKS1AfpBILmFCjYhJgDRPdkSreu96z0WjtCar6zVqgZNYkm6y67P4w
Tc6zH1n+QbYlDKaaFEXaovtmQoRK2BLNlAyjT29O+rGB2iWKCMSCDTCE5/gxWYwvuvqSrVo9qwAH
QjY1lh195DNIapYBbFwNk3VgVZSebFgIs42wbeG8sBp5tWxyWCzjLKKy89LDlDn5tqyTd3yaHKpz
YKJBZJyPiSW1IRMi+hraO6wb+AcVns2NzJPvlpMY4aJp8ylLYRAkjn/AIWGe0Ec5Rz1+abDcnD5+
YR09gjL6LjSPndQj8sDUabUsHj36YSKr4uN3tVp7+E1mdmFF32CT9XF91rn0B74VKRasM1OX27wr
hUdLM1nqaRXPbqnG4IFDBRoB4hOHQpAukueh1oIRxb09jfAtY0Wyx1iRlN3QP/Gsi1OxNnS2Zrw3
ihBw41haiYs0syAGseUSYs7O0zwBpYgBQWS499lfjecJ1fB+NJqHqUUiqtiuQ2Wru5TEhUOKJDHC
INRayE1JVq24TrJ/dRYENm3ITonVUeNZfQfB+UcphTq6ojtrC55Wh1I9cEr7mEOAIxmw/mm3uUZK
lX+gCwcMYRDzIff2acOVb3asaQ+TsyAQx//ULG76kLrRxrPjH4OQzgnWFOxAWyPLvmd35Eq20Ys2
vhoOoHKQE8020zKqrBX+V9aRdeAWGxdwFyQ7J5zSaD4lUgmuVcWVRlMe6j3uRZ1WxEbP/Rdr1Mwz
PKYn1eprBwRKf+yEPtGlnBp9zJzMv8OjNZFT376O3CWPWUpj3YDd7KI3ZWiGdhNe1aBsuVk6ndgH
BMOY/3WoILlE1EIbbDbnE9fOjZiz5d4yjtqkuj1d/n3siMeGkdbWXgYZagPCEqT+xGv54ZDpgjaI
Q6aLxhzDbkQAJuGoryRlw11obGrW19QwyT8v2msv2vJYgNZneBvtk6bYM1IgNqFsnNBU32nNadzW
aOk5lKH0F128LzQq5btOk6gkwI3QhLXlo0BbJ803NzeTW6IelmQWhyXX74246fcoZxBkVt4tLYV1
rM0kCgYNYkA9AUOH2ACyLQsbs41DmiEj9K2S9Hq9Po/OwM/mIZB0K86bxvkhRTnsXD8HK+D7XHyy
baHVnx0Ohl1MzpmHlyeyo6+lD9dZGv4E5mCMN2W+2DhZqxHdo0pD5QZq5l7NF2OYkpsSoW9N5gCR
6UazOu9wFvvToU58BO3OYyzGIujN6L11tB92bBXhiJN8Q+H3mqLn2Wg+xbUoGKVJl3tQmrgnXTZi
xwaBsbh80k0vDmMn+jqVzhJko4cptqVLMHXoGnK2/X1bMafpS/dQ6BZRkdYLyUZf/daato01IyF1
yEibZxjltZ+yK3BbTVLsFGRZwfONgl6T0FUrVYQL9/auAzXnztlLn1hMPPL2MWuH74vqeRR/TinV
AiJZ2KhTc46qBm4bYtuMpkg6hIv+ZWlTWviplHx5MFWNR/SKP6bhippz4zI/c4F31PTdb9YWBxPp
YBL5NmtludfqmDI9xUSp75kIc+LBQ99JY74YtCh2yMg+2arCx9YVL7bTNkFKZQXqhaIZ/TPooNIh
+aJwHhZNgIccEbCDqDwRaBuC/K5D37RaIBHdFMwRSlgHJTJz4Z92hu+lbWUROrOw9zSnaXkYZwmx
bs/wlT1+lu9IxFgeXveuRzgwVQ/Krc+SJjAHY5cbNIEm7uO+SwG+kD1x1L2dnJZPRMw//F/2zmNH
ciTbtv9y5yyQRhoF8O4duBahdeaEiMyKoDAqoya//i16VnVXVheqXw/e7AIJR4j0cEXS7Jyz99pw
/veBYbZEFA3mCQOQ3lbONN7hXkmXjSTNr5rlYTF60NVmEDfWSMAswvco4c9DicWNImxi632yg5Q9
KSkva5Q1cL0GYAaGq52TTGqOID1/8aByPadJLLEn97ddH0T3oiHyRA7qKVv7DFZruEtXQ8Y1ITSq
dC8M5smDySY+d6b+DCFnL7yo3HX5EaFlddXofRHI58L33/H3QiabvINWrXdbQeyA9hLv5qROwcNS
WOSC8slqMmI4+jPBnuNjzshwlRXt0xwZ4Tl2Cv/K6WL2V85msIMQToMT7CuPjRKS9pSWk00dDLSv
yyvBsai3ZeMyzp+gtDM34PjrLHJch3HbOApUZHUyeid6lHPy0Rk2rZxyLq7zEqpT5w/7Sdh6i/nu
ezH3C4K7aQ624b8j2RKrqLLNFxHN4bpN7JUoVHOoAP50aOkZuI93BRuuE/E9Z8cJXstl2BGK6Ks9
lq/wCoic84bowK70uyh5NWWPaQhGNiOjeQaklHoF9OUWY5hr3ZlRZe4LL8dGXbFdIax6Z/XbDJT3
riBGEeWCswbjhWOfVtM6xBHOKJgp0QWMIKPi19LrvjvaVPs2tK5l6fpXdtIfFGqSIzC1al1i7c/i
0t4LC0KxLVmhmSH5myaGqN/FhJYV3B1Gmg/ctkM+Pph+Q8+qs/boYr4xj4ZRl+p7n2vx3vYzMCGu
JrygwRBeFHg3sGPc5JmBl4t0v21N9zKRFROu0bnH/rR3bSrRnABZOvEbmXB1A2CYw67P2W05Wmyj
QLdseq19lwQPXS3NUxiBKohG390iTF03Or8u5BBhqlA4wnS0Jek3X5VFx1iSebgV43EPIhbdMJ48
KMPiS9jzycWIIzIxwkMb1dHkyrkmlsna0NBVss2Oc8/Rjo+cwBS6kOyh6QhumrQ5hNqIT/YWAiFs
UlamUccvFW6qdnGr4K4L15BSWfRnora0108sNa59JELG2gn8YRhnkUcFs1udgzg9K68lDq1+q728
2PfLbNDBHwVdKP2ECaBX1WB/G6UyD50/n5wMqPiooyWxctrrSGdXtXJQKY6OB+s4jo6GoYzHUO99
JUFQkfZHOzq/JWepXhcfngGrfKycqxLU+waJCggDwOLKleJQlbuCT+nWKNiq2jWLN+qZ9ZKWaODW
Y3oG5Tsegu3EZK1tME7FbsURSkbQhjYokXxGi77CQmumKa8bNzzYpd8dUxIiPYOyKBKMxA10SnB9
l06OFye7JKf4jDxnC6kkOPk0jO8QUT2ZqNJWZSJussExgIOxg0uFDrFsWFv3TYw5UVbsVa4c5usQ
KL5QZfusroG5C2v5qTFO481BMmglhzwBP1fHybJs4P2vguHEAnrTZ+0egkJ6KxtMe4bVXIm6rsmd
iZDQdtVV79bXvQ7bnV1OZ6cvsxs9W9Sfs+XROcBm1qIlJ5pjBOPbY3L2Inj2szkRz9nrZ2/iVPGN
7Lkyu2oXhwP9crM5k+0tFqcwq30v55uOdw49TXvCGVSvq6YHChD48yZcUk7wxh/RxRwiQbBVoAUV
rmGtaUjUjB6oXdMaQr/nECMWRMiuFtX8itDtK3Oqwcbjg4Vr6U13gzTZdOLT2vqdvkK10G4LoCyG
WzRbmypsDbIGYYPXFuugcfKburKmfT+5FdBub9y0aUsJavvhSfUv6Rpmj7j1Spy7Y2g2O29EQRL3
3qrrgMIKh7b7NDLJqXpmJn7eP0RIBR/zQJwVRCB2Q2l4CnHpkum4JWzpNeHtA+oB0qia600aBedh
DJ7lnH6zuvjAvrBj6U3/eHP5Wf/zLy4/MzJTsyLYIyBwwLNOxTB6IX+ShVKeADBB9r18efnh5UZ7
ALJxowzrri4WXF94JMC7PoF8rU8LpzpjxeD7f/7QM8z6pFm7oF0uX17+ZxNynMVk0mxyz6P+Hrha
rEJVT0zvuXdezOeQiPC9MmEh0a/jOcWXp3P50syL/Ij3gAUEEOM/b3Q/LcjPf/zQm9iHJm76HUyj
Pmle3mmW5kM9THrnyBK+lGgWhKNGEP/7fzAXxGorKn/dMJL58WytaIZwennil5t4ebFe11+Rm5ay
rYdGm4uRm+VtHzj9M/jtB28GKMlY9VEr6ORy+S5QaPdcl1bo8t3lR4Nvl7smch6dPCV4RkbQfZTC
p0mHFWYkmOF9aU/JoSeLgVZ+9O7O8tfL3dXyIVUO0ESreGocm+4JoV1rI0DycFHZ/a+F52mqPv77
v95/hRYJYaetgZv90YwjLKa9l7fqR2z2v1h4rpMCflHZvv/FvX638AS/OOR5IlDEeGO5zh8tPN4v
GA0ZRPtIqSUBrjxWgXMg/u//coJfUBzZ0nOkYDgrPfTnv1t4bCw8gS0Di9RXuUgf/xMLDw/zk5Cb
dN9FFSs83xM8PxM3wc8eCDtWAWNrSJUFwIqYrLrKw5N5xmHHITU1mA/PbtXaH+EYg2eEXJL5BIeF
JP486VTk0adn2YP8lZzC0njGJ6z9F6RjbfOJ3iEr31FDAxEiyBo0fAql6DTbQEBWIwEMSygtLh6m
qeOCNSgrQrQfa+lNYmPKpnlJUJQo3CJVTHgLnkF1iJmblLvAz/rwu4y7kYmRKyJxRmid3SrDtxkT
Dkbs7frSaCG5md0YX0HA0+iciySxVqYfT5h7O02NAbxPir0APjmteCVRsjG7rPhq+j79ciQ/ipjH
TLrlOnBlQCeJID3Yd5nRWh8CtGHDZdCAiDEymIBCwxzbXeMi6QBbJV3jXk1ZBwf9tiscMYJyaIk3
bng0ip6GeYBk+APHVCbWuxfXKjpql2DCldlkpofVRan0SNLaUO9R3j04A/OvlGEMmsXSs0BAToL9
bF2G6ptohs6m/RcQ+9RGPQs3u+RQ1AcsQlm+z+eY5i3K4yD8wkCgSXYsazNTBsaeYJ4TixpuGG1o
eEEuzRXupim46+bYGxhk+Np+5D8GFWaVMX6OsEx9N8EXNPtGaZJH0AtVya6VGATWk7Tbry52sHBr
BwNW/qAtWSZD+6mwZLxO6IVHW50SZr/uCrP01zysgLAqnPvCzeg/WqYuGX1aZaHYmobec+dV4bAj
Crsd74NOZAQKsD8EpCwmrDV1vexRVp2tFDGNjbhEbrdudQdTQ8LDY9oNJVo3FVGjBE4QFEU6+ATt
LJ4brKpGX9wFmTb8T+kNNr79YB5UtcyNg4KuUpCTrZHUFM6Ab6MEoG5E13GTC9ckY6iqZh9uidt7
7boLGhjqPS4VH6DsoOWqymBQIPVv8ugmwsoPlClplkABwUbgpqp66zF1KoEiWMlBX2dtExHnMEaj
91JIIxCHSeOjOoVcUWxn3UVuN6stiD4+lYGAzma4QXcDbX7S6dYVfXJSVHlvlUMmR+/Z9oNV4zRA
NiJRMDjDHaS/6IozgEy9VspbqzIJ8B7bLPk1c4R6Mupm2A+FQLUphuSbJuWckCQhz7npV4eyccJt
4LPFRinVbj2Dt3n23ZI4CbOot3HW2mentvR1EmlK8KKwb0klNzZBguMmo/e0HxK/POee9q4QjDN6
Dwf6tviL2CGgpK5lNDCrgPlctxKYMXC1Q9TZ4miGkXwxJ436Kw4SedPM9oeTDwg6mqy+cag/78tu
YPjTz4LEFKu4J9Eg4v1o4JwRAHzvl1H3rYeqdOzMxH6MlYl2Q4GQxKMCpATDFpl+42C95Vg0Dzj9
1dGdOFUI4l2YZUlJv5LpP0PfIjw0SaQORlBPW1w/0RVj88RfYVRPHzKukLeIOIqvBQKprSaY/c51
a2/f1Qz4Pem1O2hb/naexvpAh6o5OF1V3Ac2VxcYT/W1zaG47w28/M6s5F0PkOBdsMXjT5XVC4zK
9s7v0g6+hjHhFUn7W3Sl2ZFeTca1wW3XUibOnSlb4u1lzF5UQWbYxGlqfuZmWjzWNGBvCAONA1hi
rE6rzswFTPjZeIVs2Fy3vYf6khkayT64Oas7kHXePRxPooCI9tsIG0Y87uJ+m/cVFvFSoDEwepuN
sAl7T6Sc5mhzxofZ1d3OxRYEXS+cKIaniogXRk1rEMOQEHPfRnIlqStzbdNt6zwEhhKqawd0hiOE
TODa7OLHHrDeDROj5qbUFPkhn89BJJU8hlgMjqIipgsNmLGrYts+6cQaD4hoJXEKYrzGNJexWsGd
8JnvcF/yS4tQet9rKqKtmnWCViqddjmjO7ZLBI8iF0Y7kQQALTy3vvFrUuQGnKPPYZNN13HnT1sh
8NzpeRzpMNCUDkrM/4uNFCwN55jrMGnJOJXIwHO86yyf/Be/6dL96Kfy3Majvm5VT2LoPIz3YW7W
N7wH3qLiTNneYnbfB6aJgKSy3MMwzSjqkaPup5pOcykIgzHzNAET5sQ7I7KKoxbltLHcsKVTWCFe
yabuxGyRejtjfNty3dyOEcwPs+ytw+z24XVnRSDWbQ+Rg5P5ezR0ICHowOx1VZXr0MFd2E41WVrR
UN/IlOKm8pB6FH6Z730zhoGg4Oob+Ux/3B/Go6ESB5BPR7copdFjex2f+DT1C+JNHoq8I+bMtq0r
A5fqMe/S4JUdvvusal/cGiH2AxZMbz8ExMXlbQvP0FBqw+nNRbSdwi25xMAsZTzttGMjj3PM6Gwl
dNmBKtYPvj9hMmBEu00H7IcWoq5NlM9gKGdgxflE6nIOs+DUzUtp1HfDLfUkvNwu72/okNV79JYK
AZMbgt3qo30KtHpbJDSOcnPudtKI0wjESjIekgjuB5KO9NQ3VXNdBRlqW4tmV5zANx8ZfW0ALXM4
dD0TVjhG8zkq3WxZcM0taVzjJnf7cistdz52DLq27kxehgcAcOMR9wlulDODkdu0S/G3bUa6fRvc
G/j5U0JR3GJAH5Ca3T6mvccCMpQku+aEwEcmw5HK4ijN02iTjaG9VukcJOhj2xRYFEqzqjazK7IE
ugfDSGHY5XNxmK3SPQIxblEfjnzsmkZORCG+bezAOHhBI7cyCEdge263n5XbB8wuVPNe1pXepGbv
7ItytMFfjt2AolpX8X3vZuTzQloNV6Hf1K9Vt4S3DnN142TpkKHSwZxOfToMYgdFHcX1mDgw7wBm
ZWTqWa6PztQah/kKnzvyIYoXt30aHWwtO/aXNQrUuhqu55YG6Nq2YjZxrjNhGgFt2CW7FJmbFqsC
eYEMKbwjkEHmVef5zreI/HSU4pv/L1XQ/qO8ec8/mv+zlFdoKKc6ieL2f37+Fpf9b9XXUlP89A3D
waTFu/vBIPqjAU74uyF/+Z//r7/8jSjwb+obW5rib+ubl486L4ufaqLf7vNbdeNZv+AjsAPXNnGC
BhhB/wEo8KhTbMczPdex8Kv+VN3IXzCyOhb2Wc+0LUFJ8ntxI36hDrHgEkjpW6Z0vP+kuPnZoypF
ICVmWZRwtgMGzTH/ZJhFO9LNCS6mQ+QG3/3OY3x8P1vEpqURJp8/FH5/Yf5foAp/MMRKh0rF5pU6
gW9T0lGb/VxHwSzUwia94kBys9oJvxPMCzFZAadKttTltfkrnaNjp7banK6Dwn/DOnXMcuCMSZ9/
zb38VGalJIGRQcmAQUeNpNU7Ck2hXyTPiW8+VZnDgkPaa5JJdLaIzRlrN8BVFGL0kWZeKpMr/MCH
gY7T1uhRVPRGfff3L9T72U7644WiI/HNgE+KgLk/vauxm2UwVf3gMEXO4QIeslNfbTrEs6B418oi
zU0m4rtjZp9ZYh9ItLkzE8iHLWOrLRsarOP5ITbzT7x0V1mGHtxXIZzcWm5VIXL64EwgBH1iUaLY
qHPrVTG8OIk9lhLnKHC59y5TqjlyoJ239jWl2jUQFzp2NvavkkgqRGSozdOXBJDvKZtjpn5ouZjK
xWSfOFm8yci7htUV8Ewdnnbb03kcPAyNgSK7hznA26QBfsWRPsS+9VwQAwZgLc7XfpAeUh9tbWDb
krskn1Y6HYpquOtdPoC4sdVGrEhp/NAZ9h4z+gRnjOtQJY+UAhsx0LvjZUGncNQXeFwRcZ39e68l
pC1ghZt/81n9bFP/8Vl5Dp+TDEzJGfqngxJtYoUoHWIU/EK0cTp8Sm31ldKM8HIGFoUq8D4UXQe+
MpWbnnmFKusBy5A8NAZdcAKN91YWLwRaH+JlbB5qz92GAxMnBpGnKi6YJWj/bWzcbC0cweLcT6s0
xrUaUkjUVT0ieW+jnT/dW69QaiVw/ITRX9BA+KQDrz1GEmnJca97Y1sPdMpnJ/iWMT442bV+y+Li
itQiH4yfTFkgyVGU6pyL6qUbiru85MADHA2EDiympb7C/bkLm6nZgWhAVz8Jd8N45iYNjdtOYJHy
wK3lJ9sECNb2SEz5D+OKPv0nDRDy7/zg3rQGE/Emzjz20Bht0bY42dPYqE8fri8f1EMecMT8m8/p
L64d7C8DbPS+47l/JofQvOu6yRuCQwLQlG3wnDGfAu5oYTFtxWPrqLe/f0Drr05iYBw2h4iki/Rn
+77srSavLB7RHu1z5bp3SFhydoi8NGQWr1VS3NiGApvpd29q4giG6oD6g5CBbVf4R9a8T6QikY4O
fffl75/bXx2zGLZB13AxpSnFClX9geIiLPRruZEFB09cBU2J5SDmqbGSUYyBoyGlHVpYAcrkP35Y
x7SWnptvQxL9M1QiqMECwBb1D7nMPkfpP5nVYnAu089G09SIRrVXjf/09w9qmUt77Z8chcsZKmm6
sUwuy9S/rFFpZIlg4MQ9XBifSXQbDbTC4yG7ugDVvAqWgwNoce1QknhP7MWzH7y6koAHAFDnvAdG
iPefq3+cg6Cn1ZVykQlNNe0T/gw+m/0UeBG2BJTbPJFsXYHg3GRufoefATjDlLwWtXFfOO6pIBVi
PXkLegXtPRF/sMjGGAuO4+7Samg5Nu9cuxxQhjZ4QbP8GLiQ5yKb7iF68vJrNKHt9IoITgOlDzFa
IXUywTCuX39vCaWt1EBK+oAWC2SbDEdSuLT3FXM1Bhue2aA8taG3lHJZVDAifecTQdrZCgm3SBNA
zxXuHV+RLFGtOjfJ0NxzWJJwc+VELAbmggWb+NgqAhcQX6ySkVE9RuMnuy+fMf/xf1laV8E0PcBh
z9aa+CpAcMETFnWeWMCbK7X95k7zSgFPXssJ3t2gIdTit6F5qA41Dkiy3Qh2cCKkHHX+o9f+o4H8
F/sISzh/ogI4nJfwPTgQ6cq6C2Lp5xMAJyhNiLkeD+Rqkwdm79ICTcE0z3sjbEq8FPf+4jqMrera
tkMCFNBbzsNsYAKJjtOI2I1Bd0+XNqZHw94c9LI/dKssp41ANflIVEC/luRMDF3OJNDsiO0T1nOX
YrIWOepuIoa4oG9a4hk3sUMpUOjOWBnye+JlGmXOjFszF2vpY6RB/4k0zaPhRXpFY88+K0iEJDif
PsnAPXkiIUpXBt9K8Pzx8BCUYM4SFGirsgHBr5z6upydX0lDk+swnJ7GKgQs6MNK5XCixZhU86Nt
xlcYch58RpQgDmoyXktFn80Sb0GXDYzQvJ2EM0LvBncDRfpGEuS2nju2WEzKj+2M+rMjxIAZLYVH
b7y6OKFGDF57P7efm7n8EpY42epGvgJzW2CYCQJnA0xstNYu9NU09K78DBec2xiMNLvjiA9y07fe
PY/bkHYa0LWqoeT7tJLj4dFOqwOdORwzMA1dBc8UoMkGrM7ay3irnJd2oOky6v4BcvwnXs9yT0ti
V1R1t7KqIN24Hs8bcjv2bmzUnsT+4SoULwFgumwW3JdQmDEUrE7zyHDURWZfKgbo9FccIvAwGQVH
4KiHqlLHccw5krnvWrjTO1szn4lpvkrbCWGZtlHP4+8lopOYIAtvJbrnE13H/rZp6O72M9F6ComB
Tu3yOHqolAvNIZFUJQEftZPshpT+qW3nOJpUysBaiXNdSGSfy+Js04/2M9w9vlPFG2XlbxNt5svs
f46yx1Tqc5JWxxSqP6xVkgAQ0RzyTh8yjbIqXMJwJRnjHAwkGG9MD/VLit2Lw+6gTbIkQ58AGjEF
90HkVkAWAdc2QCErq34GMKKIibHv48HDBNswy27Iei66k6v4Mywl7p5Ahhep5Y1rarVtLBwimF32
hcnqonGRbxTThb0ZD2tfThtZJs+FGpEP9XTMSpMxflY9jwLvxxxkGGFGaIj5ou/I6b87irWU1oy7
Duj37OjdGhFkCL+YuKJMcbwmS/22TKrzHNs4VTq8V8Y7Ipp7Nq2INFDKJjYi6HrMAQyHPWaa4iEy
+fzz2jTPsh5PDQ0W0bNDlexWSlnluOSMRzvkyjwXXGIdRJ0N5pUsTe5TH3xAg5+ICXK37jqiFh0D
83vdxPQFOatbOq+TShDXrcYv5LYQFaUgNYSYxpAqXSs67yuV77Uuv9T24vgkanLlLiHeZUiOzpjZ
78TPhXH3q+Zqc6wHzmMM1vtGhjfwVx4LXx7vd0OA8Ip+PEhKILFjvXPxOZIM/6Ly/kN7iMl6XLFc
2W6a8dy5+kuru6egEV+Vc1J6PmlyYldJUKZbNXlQQGsksbM3vGZSbro2ZNPd7qXSN6jmZt4E2KFp
j4hpQmNZxXi3M8buIgve0RuRTabGxywgrAcu9tq1c3fllX2/y7jUF6i7b1sM2hsMfkhpVAicf7QY
GOOnMN1m42XZVU9Y+ABFfcAWcNM3JF5VIgMswLsTOy+VOeSgi9D7GW5FptEwvAKHY9KQmuq+MoLi
4JUNnnhL3zsRrBL6eoJUXLJBoMQR+RZSN64QI7irWCAsyBwkQfzNZwJGIFvb/YNGT5Viu+FqiMtC
O+2zFxDx11a3ysbFUfj9Jh0wsrW+v9WNTe7D7D0jcS+OZIk5uBcTrpEz6tw8D9W+QXTit3G2hblV
rFDYvIfJE9SClt4wF83Yvi8ikxZ/1CHg27fkUOytOH3yGHiMiExPKiBnl0SlFkVMMJGGjqmu1+WG
EaeH7MS22UpCrx2G5yqYyHMQHdqJuTt11pHmFsstUXUJaIMVEOlvRvKVs7zZhumQbmSAkb4J7keL
tToK1HNT1ahQLD5+04xW92adR0e3yfcwr72tHU8ks1YaaUjf0T01r0yfyo99JEOyrlnJ2X6rAucL
tgpR5Ti3StZN0q3O0i1OlR19t8Wmz6LvCF5HOk1ob9lNPbdVTnpdVjEAlcNJhM2riRsvzBGcoiNE
dGW8KHcm4cwqQZmu0RqWozp0pvPW19NTzuVlNWX+bYoDm9Fidgj6YKMGykiVQXLzPtMUXxqwWJ5o
X74ORCLgWcIkDJGjtOO3MHprBEErS4jzQqtO7WBvVUwr2pjm4HLfYUoiHGgdgHm0RrgZwGiwNRgs
piqxXM+aBEYkwK+xO4hVbfjpqk8NWgeMraAOoJgEeQGkKybII6O9ye8LZgVTqz5l7xIXl6nhYE3W
aznH0Uabciu0Q5aEQ1Ye1zh6EWbNB4zJpg4+x+XBZr/kVIuyl7hq0VkSbjHp6Bklj8e0ETbz8KU1
SGEJvTcRWfLNqO/TxHzIh7neGl5rrIQBiHzA00GHL8+/qNLYW6y5w0Tb3O39cSurDFZ9YH3EKaqS
bnovWvduGBgkQ/8XR6Ma3xjiXrXENfWQCYLCiNelNJ6nyXKOI5Ddaaj61ciGhygc1NUsA9mm85w7
VZ1FW5B9TparQeWK0zR0pbk3jbhZCsD6x42cJVCOErVd68p7tqswh1DSrH015etuNujrjDkTXfz/
R15udxqZS50uX/3zBjl4d8pJtmL2jONr9EKimXwkeQWteoCK1cnOzOqE1tTdEVJ8w9x5PsW6ncnN
TdJ1APJmeS+7k98KZk7ZuNcyOoDnOkd+7sMQbm9iILFcO4uX2s/RPtaEwSahYOUYmBjFXkw4W4pG
0BbXFbYTMCGAFwQD7VZcpwJXv8qfOcRZdh3Y3G1EsGoXsRuRDH+0kasNeQPnGcyNblB6RYb66Ork
bphRZbLmfEgru/bi+yqh9gCgfReG4zXbpBHNLgGOZfMMdxmBTIJutfyoh/GcCNr6vnj3O/crdsyl
/OyDdtXl5YfIojuxxGOKIV+Xnheg2ErwY6jrvnNZ1zsskNkHe6gzOn22KQ7RhObM0kczjIgMdGd+
TNoPY16IAvj3k1xuqyD/St03naSJ22Owu2Lbe0wKkZBiGpCS01WQDdPDWTpV1f4S+tsZuji5Ygy3
uDReXHZCp5ZgX97ko0W6J9gLTlEjKZNNM6EBu9wUOA5wdakb9t3h7hLrPHdcxhhd7WnS6FONN2EG
uIwFUtflU6ra703LXuXy6V6+uhwrySwByE8h+2w76uI9PIniFKdhfrp8BauZ1BDtEmgfB+sGTLgr
IFAzAviGz8nCMRgfk9r8EqV0f4a+eAn9cBEaI39O1eeCVqdgOqDbcNZBIa9EGz0HdpfsJzc4zR3Y
wWShPRQmEFWri07+RH8nWiDOSd8SBBhAzFrinBL0jWvN1m3t2C1Z1QXTBTH/6kyQoJYeZgsdGtr8
Oogg6vmlRcGWwAuouzeqNrZHJtGd7nztLnR+fmFz3YSeSnmCiHpVt+ln79CQk9L4GBe1KXhDenjC
WMlqJFxlZsDtsMU8eZSXtRdyIk6T2Gr3E4mIuF1af5ciMayYibsVhuS8PfglfvRLyT3DKkUDCZ07
79tjJeCujMvDJaH9bFkT43BwEEsL79LmMvLgSZvZVz3P7GsVUhAzS783ofp0yEZn3nMkpYff1Dex
CdN+iJagSNOMMd+bD6nw6bGhDTl6063RAyoPSlZXjEkF0zV4DKSUGlViof2L5l1XVGtYLjPzvyDe
uOIubHuQChNbuDSp3lHqPMqarIXJ8da1rQ5e1r3n7sSstRfHjBb5lUiuso7gljwk0NcvcGS5Yjh4
9FPb96akglqOmHGOwT4sfUyXcWQe73qL7kHdkjsp5chQZkrWEdIk2gh8lCQFkAhSmNlxlJzj3dJW
HHBg8LLG+9arfw1dOgLFMJ0rTMpLgIO/clNi5f1q72EWWEuzfLE6pouOXrKr1XCuHRFuspZVe6id
bWmzaaLnXmzymiGmMnhSrtHeEWFQNucOSRNsHD6emCtNEift2g3Try0fBEri4kWYLGUpncFBlrdk
yhSE5szDxgiHh9nBTBDOpD8BPQJiQJ6kpHGSaHbTkGwfDGIswD7QlVhw+15KFyNzky9Jl9wzx4S9
sBx1aoy3uWX2gDXYnQyjuea7z3lm/xCTT700QlA1Yjm1o4LDa4mqpr+I3/IpS4Hqp8vvqNo0BxT0
CkKZeSg7XkrqpRPj5fK+rp3vWQV7P2DKRSPpIzHMm8J5jMGmrKY42F3e0iTViNDJ6KFROUWco7JA
7rT8NRKK2dtiogAPRW7s0sc1AEagRUGB1Lcok9QjtI+blCyebV9Sy+WJ4yMTyJhrz3NLNrx1DRPu
UNBswJdm4xDggEdCsrh4l+Z2QTOOzjb2afgKYHN5e90cKb7qxCGfGVrqIcWTRGO4JI/ugEa0pemk
aBvhGOvaQWP5Sr9GDl0Yy7jqLZoSdVqestx5CH2tdrTvWY5j76yhf2wLoyQRpocikS/RMqQ5HoLw
MUbatCeXg5MWrR/lF2zLfEOKtNplA5XCHIxHfO3H2pBvEaMHqoJqq4vw1Ebq2xBBvFMdaQ+ZPyOb
eG6XA1jCdkFNqb4m6BlQvFEeIxVB9Z3fWbV5P1TePrfpzpkpbaUZsy19IVoWHHj0LyAEqPNlJpMZ
6SftFT7mwX9KMtTZs7xvILKB/MeZhf3KY5AvcPSvLsfY7BTDBorcDjQUQqW+Fluz0/dN41AJlOqT
SHYKOIQjXCpXZpILlM+SbpglzkI4xoaGvZnrvRBJsB4xQOVoytaDURH10xORBQGFi0zzPQzD66WL
G6qrVk8PcR+9mpjG1qMrMANhsgv6hSSm2QVHvX90SeXYwDeueYXNh64AuU1JfJZWBQeFGd8hdWiQ
4pM5AKviuhLPmN5oZQIT6UmmgL1NuPSDcsf3WvcnlthN6ExHCv6rYCAT1+REWZkeu8SRMqdxyCER
rXEbBQfYX8dSH2oTt9dYMlQe9hHChSOTglfGyfdmg+GLjhQikmhFExt5N2XH3iqIXWNxxvqHhCoy
N4P7pbaIVY2y6dmdvYOVe+897Iy6LZM1yTfOWrCD0/bRtdgWJmlCKwpZW70IukT6WuEcWSPL+Yo2
wlg1vTr2dnalUASATCSaIMgICejd5iZEwCVb8aRrUlTm5MbU2Q36XUjPZrLN8uSKaAiXtOT6ENRI
G3TpItvO3tqIYjHxYeD2BNikGcejZxab0MS1aCXyzQrnaDc0+gZgkd7TskUyM6fBxkAF7bRdz05Y
lWe8rf3Jbe8Th34mEpvDNOcIWCTqzVloQHLM/bftJa4Z8cIpXG4iU5NFevnyclND6Mg03lSjKf0z
+OB6bxvRQ80zOBFQRCwPuox1PxrTmTAr8AtKbxCW0hCdTfNEHNmECcWtzdPle5LgbuFSLVm5fk53
0S6uwAodZqJsmNV5GAixF8UJ8VLFYO7dgRiSiXzvU6sQTXNl5EtokeJ0+epyoxTIqoS1G6kIYM7L
DVzqmBqXmNM2VvaPn11+McfJFT3/cRul9Anr0t+lkf2Iwiy5IhZWD5oAPEOVaGNoi5DqxHySliml
cXNEI+rLsxnwQCWr9iosUhw0/7iRQUXSt4MQLy41YaFO/QNc+7+i638jShAWqoQ/TFH+QnTNtZx/
VZX8LLu+3O932bX/i2U6luUjQbAgxLogn39PTrB+cRlk/dAd/Ka3tlEkmCbpNa7krzB1ouf+myTB
Nn+BwAskPhCMo1xP+v+JJIFg2j/Pt1AlBMHyzFyEE86/AIkTL9FEpUHMynrYB8HQfu0c9wYRNvOO
YgxPPuKewOhx6Y7wygiXOf5f9s5kvVFty9bvkn3OBRZlIxtXQrVkOxwOVx0+R0W9qMunvz9455a3
c59zMvu3IyOBkCwhWGvOMf4RDCMUy2buvur6TCelFodLJalEcwJ6STOlyQ+WUryRJUWIrtb+oj7t
wjOamJRklPH6oP/d5bo816ifERGCjgg428EMUVfMxsdg3I121W5CpbsR8bM6cqIlntNDSztnc9np
rg9pjTTid6WnxIuYwcnos/Rk3rUBrBi1qF+zEh/v0Jb2llK3INJ0FbbEbJNM3DjGV0sysqoi3IMi
CBPPnwBsqj7BWYBYwOtx5VBBNuZOpOyJIXdvY/gx64l6/ZamFgVUP71JFDO5QxbYro2pq6kVRYhQ
U8ieWhb8UCrNPTKMFw/4/yKSmfyXUMTRDWyi8Mb20XY3BPVRe/BHwmSnHm4cwzUUxGBThRGBNi70
TRUrJB26hVjRLlP3yVC3sxeMN1diUzJFuHd8rtJMZZuLnmSX0W1q6urdZURZts8TeGvEqN2lIZHL
lk0JI06Sr45K7mF+6ELZ/QKct55q/MQGkS0ZcThrRfPbHS5AjTGSt5hRmRNT+R2cjA6c/gib0qCD
PT5wnR13oMHZ0Rxfp4z2Ovc734vN7uT0/XA32XyhBdWvHZWn/DCVIxZzJT1TXySqGJercBSxifLq
TUAsW7YGcXNj5pN7GqL7zJ8DdQ0qHgVCAZUdxgRYrxGBJB5AEDxg5IGvBHVL9C3JkatctQNtraC5
0I5jaoUn2wm4QjXRjy40Y4SP3FA4/+MGdkny4e6ydtlu2eTv7i4rfCMGNG0a5+WeQttmTWxZvq7i
lorup9dY9lcsa5bFCezDtgys+09vw4iByq+m9qkUdXa8vovrWzE5qonJpgNxfey63fVll8eWu9RG
gNqqEezo+X++rljuQn1marcsfnh/71sqE57qVJIdBgH+w4YfFpcNl5ehWouy2yzWlK3ydUj623m5
qTUdoOLkMPnpEcHN41maxhmNwDFpjqZrImkOhgeZnReW8PVGQYZytvU0OVtKmTM4MirPnR8bekPb
Ch+rav+ybL48ipdyXNE9nzZdgPu5r5+QGtIn1nVwdSIuwcl151ApL5QJ5CZ0Z80J/Oaz3/QKZnKW
BIy4zeRTLWz0oTml9nAkiWUiulvvN005S1Iwsara3kLVeUa3IM7KfOPStjoba9A1eDxQzT3NyrLd
sl5vdGtv193ZtxmTSIUsRDJ1gm1X9MY5oGoCZoqlJkXrUtP4heRFgi1fsMKBNelAHAPyvmiY8xle
H7PDdiNaKovDvMVY+T8ql+ZYmoh9BPvkVGTSOoV9gV0yTPKtMX/u0xBCSosLMJgh1HU33vpx5RNM
adKMSB31vGy13KhWqr3fFU4Yg01JnklayDl5pm+9jylfZGTA+e4oj5Pd7nXHNU81qnyyIst9RtGu
0cC8k2X/A/pBskK/TvdHpSOc2cmjLBprV5V9tqUXBv0lz+Y5BHARGC7DGSXCnK4cYo/P8gdo48M5
n28GyCU0VSt3Y85b6NUd4npxyjjTH3sTOsRd1APdUfxGQ+WTm4chyg/hKMNzPN90zFmOdRJCKza1
TSoUXJqihF/FDrsIjawVJflFyFe0c+kZ/bHao/+h51pte6lMZ2XU8GHOOMs6zpIDGQxHJhF/PD71
QblSiS3fLpvF85G/LH0vDez5To7d5oB4I9xiROA8NZNIpdvj7kwK/VYaancoGlpxqlNttYho+a6r
UFiQjHwOJiXedwhJzeYrHkm85JlxHgfmL2PW740cTwktiERsEHlx8CuBuSuE+bgcWGSRDiS2A5Sp
HD+9lJSDL1PNhIcZTIWAmbuGUtfb0cD91KljdmncCpja3MbEeEE7mb4S8JUvaZDdVWhBN7kNRi1P
ug7cVo3RJy5SJIMjDV8FhGibB9qtbc6WQJE+RYqEx+bHtzoFo71OxuRxMGOgS0ik8uNSqkTxLY+0
dkEfV3MER0/Mb9kIhrPxvE0/GyuXpfcHr/eXJ8aL+3JZ/2nz5a7O17OlPHi7vLStNzZlPNyPn57w
Ydfvi/ilv8HvCbeI9/7rnSyvt7z8lGU8SP+wWAcIAdcf3sSH7Ss5ixUCGVCKmk2nSom1bLlxZpPp
9W6ix9Xx02PL2pZQ6Z1hhCmVdl0herfyIZjKwL4RM5kFPuEGOiI/OOs71q/vjR/MNM7yO5PHV8D8
3YVQQ9iIXZTu4unZBNo68N+AZLH4ARkJYirXhFgRGzuCKToC7BL4WdjHyTSiOtwY6WaYomJbp+l4
QIr1hL3kYFGSJ3jPMybNWekh6d6mXdx3ltyHcrxvZukq5Tb+ZyW8VQomUIkx0xkjmKtEvIkuo8ds
wVemZIN2Jo84S0zxIUvNM+kQzR5zbG37uaeRTBSjMmUWVh6I7wQZ2lkenIyBujeADruk1Bfozz2I
HdBlsU3O5CarMhX4Gc31sqkfACSjHXwC+DfQ3wSwYOFSBSlSDtgsHIpJ1TZJ6JuHmfKazdQf5KEu
JnpnX4aJDnxey+CaTpHndFF7bjMutZwIkSdZaNxzql2xelAqB65aV7uHnFs6BnjHzNw/JOBkGaLg
8vLL4RBGApJhFKaejlaDTDv88jka0RA+CQ5AddhoJeB2eMqI6uoGrJg7lLhBaRprjMD81BzAbtlf
FL4HworjvQ+oFvJMQNEWru2qD0M+hD59K7qagoW5a4MZhid+RmDut5n61dLgmgZGcWHiis8jq5+t
oPY9yze6Dfl7dDZd9+inWXUoqgQwvwLSQemShwKrOAimGMDaZL2iWQ9OoUpoe8/hyVjMuhvNNjvL
pHqVj3abWt6U4ldRcoikavsMKSDx3MH+jmy1orpWeAn+VljFWEtcDJZOTxlJ7xUGFQMgLzUp+e+L
V7wsUHkuttMTa0tRxm/d9KCNOqzkZN9hgUMtYBprp3maJv9X2KLCo0vt2dgM1Ki1Du4k9nxi4lLJ
YFipJ23q0kvD4QjBiCJL7zJpwF/F3IMqglkcjVytvgHADF3Mek3+2zYqAFh+q56IT+x7+ZZLunq1
mu8rIKDhmDVn6iNn3G7hhaLyDs8VVzdrAKsM4sEFYtqJyj2JqCPHkHzFUhOvwzSOXywKl1WYVJeo
51hy4CjYLtHFZsMB6hTqbYU0JGuPJENoBNAAYMons0KB5vJNkTLp9e43N1RacNsDvKwYHpUv0l1E
jxGhb4XnhEo9slbFk5x0PFiI56S358xUdxea/HWdraYH37TSfjRi8mExsO27ShX7ttf3IVq1IwSA
tSlt0odBGbhgM/WG2HotvwUMPKzMbl9LE4i2YxjbLIjbfStouSK3FCgp1NQgVliFpuKPj67ZfLNE
9DZYVEIGcD9YTXSxS9ubUlAkVBpOK2ZEt046NGsti/iycTSptSjut6EWj3FSN15XpO4mqMpkV6wS
i+BYd5LUVfV+Z1LoXRMDMdvS4TrEya2lJXSlwtBZR+qcQCKV9QDdgclRzM8yeKb8oh76enjusXBu
nJ6mY2Q7Z3ikL04jb0205BuKvqGn9Y2+twZXeRugc20l1Tp/inUvG3nfcQGZyCyzaJPBf8riUN3i
hn80U5jrekiVTi9CZa0T9LNtx3EziljZAXbA0aoCBIocBIDSry/zEAcvEzz4NAUAkzarvKmtY2TR
/g0CbCbqOHltoVwmkzhQTvsJYa9aA26t6YN734IUmbfdpkhtjkdqrGv8JapnaaihJVFbCiN5OdjJ
enhzAokeTUEJT19kjfcM8f1McSSwjRxfvTgW5FwfHPW37ts+yP+s8saANgC5HfzvbXyrdU3KJJyP
Vtd2klrwdoQv7Cl8GzFglrWIip+BeY6b745ADm8MyDZlNLwyY8We2mkxMljOVU6Yw7idcn8/zRG/
hp9zBIvuUtkovvAwesAB2WutiotGqQ/uendoXNpVfdKD4rNf4KiYa4r+pBbMZ7x6bmY2ZfxMjiP6
Tx9QG+OnKSgTxt9GuFGMBqQmmjK49WJjVg5+a8X4GdCFnnz/a82HvgruMkv6J6AczgqfwO+QEgb4
eEqSIiYfL7SOnKlQTrgvoqoOVRoyTYcepStVfBy1DRNkoDxp+VJJLkpG0/wuAIyuMz7oFedV3Qvn
6Wio95dQCTtOOWhV7IaZRQYktutpeanZD1/jCugKmnlI3FclsN496R7rHD2MHZtfAvDCIhEePdhq
hwALSBft5HakcJvVwO41iVs3tc/CyW7VyLnHknUJ1Pugby+qN6TweBTa40HVnGTK6UQ1XgI9fexN
vgYLcYo74OpLg0f6LtZOWj0uT3lfMPMsyZhmtFnkXgH5MEioSWpwIXtIOptR0vXO2madE5sUazWs
J2BH6OO91ugBXZXRybcJz1VrF/1hjmSOlmJr3dUI2lsFKX0VOzbOLa3Y3hVOjuOytJBeqV8Syc9P
CUNsJbL+mcpg30epgY7H/GHhWLs3lF+gR/aQKN37oSRBeGI2ZAELFKW2L8zuuYoZWDigUfSAkT8c
CtlyeCkJBLMsDBgiT+u8AYMHP42PHcqfXmXeVES/+tJ4sRrqJpxEhnVc+MkGjgDsC/+U5tS10kDn
S1TIQHQAxHBhlLBhOO0WZv62KAVyq43WeRy+2JH5JiQxV2KgsKUL+RBKijbBtwI+azgVySYx0Cq1
lvMMJUiDA6fsfX26zXO+15AI+YBpA6TY4bWR9JgQa8b7uqGMMNxHoJK0QP6w5ORV8Y5YYfaq7EdV
vjalknhmQ+/W7yCj0MjtnDg61GE3eVkCP6g0RuRffhWhzclfJTUaqSZQQeWrYhbxPmoKRGRjtcNl
SYoFoGaHHvl6GXLpCWlIRsUFWouZnabz3HcyXRSyrnO0y2CHh2ore/OC/xb0QKlgazGRWlhWuXWD
aOsmPucPtVq7eRJtyPV+ygmvow/BFGhQ57Siwr0dEaXWqUkMnZ1gMAAabPQA8srKnXZD57teXfl4
4cFl979N0VTbIYN3RFvQIMsOjzmU8qcWzQedX+OrbNXHMYRH7YRM4eP2oqW5OAXiaAq1P7wmBFqs
XKr/66iiOWw4J33o5WnQTZoCRvns2lxUUfH/Ih7qV6Bz2qQ97K7IccfdXyPrgzmVb1P/JneN/nbM
KHUorr+2coPZZ+hEB8M5GOSh7Z2AGGzfiacVA97mjHqonlQvimLNS8GRgTAwbpqyJxyldMiLLibr
hGfx216o+SuExGBKBVDG+A4PCjKmzB2QVc5TdtSmyNcMZJwpeta68Rlf+3vdNoLbXmAzLQiKR6Px
NWqN33pG33eIApMT2zjQHYxo0sZqfWZclyfa95BBU+sPUPVt8hdj0Dkw2dx+u4qQBlxAgqEvTpxj
BNjfx1gcjvGw61v7CTwgo2sdZRFtccbT4qylKF5pKh5zZOEbnEzRwdHERVWCbzIvYUdNTkWTDWOT
bWUvijl+bTpc7dZQqtg6qxeK4RYSOdJX8E7rP1oqMx6CjOjQCP0RGs6pmkbX0yoaO6Z6m4JFIVxB
ctVtT27cclFUAuASBSLHjv6PUjGwNnNjI4ryrNPNaWOEGsHkeuNA9Gefj6hrZylwV951enhPXm/m
OTF8OTk0D2pwtjTZHbGgkyuORiLTNT59XTHXtgshO8hcJi+Dw2cC3p5S6VPt1xut6eevghmOb1o3
dk0lsC/iWysDlzGhpU4C8w4Cy8nMmgs5pVA9x/bC52SsbP9WD4054cd5GmFD0EWsHwFa3ZOI+FiK
lhFv45LNoyT3qdYifCpGc4MMkq7vKnxNEW0R3UB4TxKXuxyMBqUNUP79fRT7zp68hIsK/P2EH9ry
VkAY4mPt7MZE36qilofW1vst6ZmIJivzUGpdfNO28iath2Ezny2KggDyQAAxranyh9u+Q9MeEKIK
JiHcFAAhB6kORK3R1TJw9m1cRf9ZEB53YhK0MnyK/0XFKHky83VWHCosg2sy5U94qjGy+MUcGeY+
dtSun6ywKY6DcKZ1y+WH0vpPkX5t0VxTkg+cXeMk95FeRJuxsp1NxsXBK4JfWdH25zJo8YPTdI6L
AQk2qikH6C4RF2m06TVJUsYgM4LToJ1lXBQtIgqoJlLCQlVDnXzDrMdCBRF5APbxeVluAzw13/s1
aCeCyyFBdMkamW3H0OUWrBliY/RkHMl4/of+AbLoXeXUztofFbChrvJgoxvyLAwnHsjHnM4xQlJG
R82hjzPSxMaTg/5oBUoh49KKyDm17JVSGy22BSCCuNdMhvmUSANnsndMKw9GQyNc7dJ9JG2PMzmd
PQkrWLUZbhgT8YztVMFG4RzccS3E843AsXQBX7d58wDgUD/WIZOejLAB/DgVbKqINgU4Oy+wFVRz
LSzF+IEAbTSvZXM/2BFg0Q7GbN1a1OI0VEO81852pFf7XN5b+9i1NVxrfIdbUzoggzmgNFHgiZIl
Ilhz3NiRkc0aRi6BRYwrwyQwxQWG0XK1LNMU65Jm/rJVPToVffAC8t+BbcLFzoiBoJivTZpz/iCS
gSSraRXZ9tsYFODX0pZxsN3v22q8cak3r4OapJQRfAhpsi4tbZupjUAaOvX7brAeKh/GP51cXEWN
qm9NTv0QRl6CYGCoIp3HwK8I0bQl1RpXITigZfKsSsgvbVHughppoDYdGL/RPFLxrk/lq6BkrdWP
FarxFYrd/DJFJEAbDT60kNlspXyvKFJo6iDOtVaWG2YkCAcgp5X2vZKCV6f6fmzkAHa4HH3KEMYv
RN6PY42uOguHhHYSInJd9G95UWfA6+PHqbwJ4ia4VKAn76IUiu/E2Hwjq0eJ6ofrCYUcW0m3jVFu
zVTl+jFIbZVkMZlak+rvuj57EIHfblAv5Mi75FMtqAFPA1qZZPrJVHAydVJ9aBoVY/ol5Bujxh1z
nb8TPUPoRqUGMQxIK13ri1HGv5PBuO2y7qFSentjW7Q8tKaYPH6ViD6DbiPean+A3FpaCnVVJqST
sKq1MUYPKTOzg2ZAfJz0o7Qh2zv6pVL9eEf/r2Akz1w1eqRolG1pTj5SFUX/ZjT3zfwjpR7pjcwX
1zI1jn0TRCfYNsn3qQP1O/ZGtNJwLsBH8N1thMs3bhVoPqEBMGbaE77erhqFnAe34cjEl63tVLvH
HmI89kTOcITWzMrC6fcEcGfTKKAfSrI4yx9+QM4ZrhkHBWwbDD9BIw870peOlVM++wMgD5kD6gyF
S/3Kd39nLX4KUPSvk0i1PZdNyfiGBDC6LLccFs0mwyuCZEwigciCEN07V0dnVKCkuADhy+/w9c4w
PB9EpwJT9GssoIVGKTr5oqrGQ58OHF41sQETiR2lTqZvDKdhBT7RJguVkIPvmkFMxlBWp7ByNUZs
TBUDVGsrX5UbrHLxeUQwa2sDM50+vy04RPhdu5hP+wCYvUifKwHiNyw0seZiWxNaQdWWGgvxwtJF
89IWyIUy/xjY40FUNkNr0ksD4yfkkIcqbW9TAD2rPBnepIP+Rhuh9ltibcdNfaE86SlBne6V7GtX
f4+xI51KIV6zRm6Kgd6rFrXhCgeseiCEnDFm/NW26DaabYeMNz+0HZJOPm4m5T1pkRgtTJNJWwTl
I6AKtmrSrp67or+mbkKjbpg3OvBuUdY1lRd5p7s0nkNDGb2w6nlrnLELp3NuXJFrezPm3weV/DMJ
oIRoVfqzSWiBh/grPdw4NBlbVFawM8XK5uS5GhSELSknNE9pFOqSAQlRU55tAR5dVGusDnnF+FDr
nV2BZpofEIFFaKFBdUQHJSSKOUJulqQRh0Y5fhubmhAN7MDbsXIOTVTGR6OLPbj39KByp9yFWIrx
0SBq6aQWnQ3lUscdXZUquzViAuQkxcPKTvKdTen4CNaMw1E85T6Ez0Ga9B8AyEQMX82U9niLoqhR
+jtUhPaeXwxVgyaBYxVzzeyratP2hPnWmbItY40gDMKzd7nm3jWp+oLYvFtrYb5FEOqehfUtjVyw
//U8PYqdAflt63F+2mWqfGNmdZkQc0+Kcwt6/2YYC5+yoPLaING6dFQKdiMmNzyQ9UWxwmA9uHG5
GU2r2+ahCl5e3nTyZzQiZjH7g15z3YQIsra7VudyYvyIrBamd/5VpHd9C0S1AteyKfyg2RSKbW8U
aZDVao5yrVBlUJR7Bxw7YXCrSoOYSOCoRxGIurl651At3UlsLxxQPYP6VFwiw3oAsLozSWzbVaRH
eEU32esySqG2htQGhjMK4HrdtWbuiUL7Ip3xZMYQQIrB7g5ROlx04hq8AoQpBNycVOuCanTHEB1Y
uIjklynR3+hNQWI46Pk4bLMKQ7WWRFShe3IQIvV7FbrBPefm33boU0RxafTjp8AExERpU+FNgXd3
F2X5OScXLmkCeYble6x9BQDllFR7XXR3dP7xR8cQ3eJYY9TgWxRyUgrVXZnwW5QuTqfuKSz50KYm
4QNGC7XpGnKyyiZ8ZCQiPJ2DGlUwbN00OgCbBMmjvPoECvq10T1jAtopatffRbUBb9oCgTSqpDFA
sImQRNvtLnfC6dgrMI1pD7Q7ruKUP+vhzeZIoCGxb1Sw1H1Zo3cw0mBt6WdT9Eilx/wbxlJ5hEQu
j20dyaOZ9TQer/eXpWpefX1seYoTKHBkl+cs95elT9tEdLFnaaTKT4E9SDyR0xrdWrpFiP31w27e
X/Vvd+mkRGupI/Tv942W1+FqSBP6+uLvz7RjeWryPmaUBq879P09iX8BA975X7y+v/f9yEY7Exzu
Yh2d/+NldYV3gDlTtPu85+X++4bLf1I75lvY+91m2XVI6Yk9/Pkq15daPrjlbpiBmbalP66Xu9dP
FG6DJH5GO0WV8s0nhI1uI7VKXJGvqV4pXqhaeIqAM1G8mzWGqcLMpZuTQXWdmSTBk42uaeRzMSlm
zPzlxhKWStaa7h5igVdGNcgIQOTIiK39lnKGi0FcGVrwgyl/gKI0xvDHAH8TWyOnedzNvUv7nqQr
knIh1o6YISwpv7l4MkeBnsUEetZBVpMqAhMoWGab3KjkO66y0U4Q79kzW/usyREXRvxjbmFUc4JB
3BaXQkxvSS1RiZfmudeNnYuWhEyulW3izVVuRDZwvseEiigpIKGYMCKQiu6qz/w7VXBCjW0UAsLE
tO730JsnSNv8YOXk3s5p6fSKcD7mJgZ491iVYbaJhNGsI2vX0otfSQiJA4h0CCpw3YiUOfVN9n2q
+HhzWlyigLZKBDgVw/pbI3VC4BPaNTYH7Uqkw4EL214pCM5pQm0VYqQV1PLGXnlGp6OsA304I81Z
C2q2SOvVGYFS7QpofTgxxNasxxdkOcwcGmIVycJzlXhrDLW/ifqKlrlRPGap9ZN4m8HryvFnb6ML
xurFiVvkHbwaroFa25DfPD2Hgf6QQ+inV59QBOyKxMufWpUqKMp9zJwzsAxJK8CMPbGk/kZqWCSc
igZ6HE3YR11nV6pk1mnJyffJJqhGKgOGkOm6bTibdinTjdbWNOTcBjF4Svtc9jjMbCN56H3GFRa2
CZo9L1OqEwSX2bSjqu+jF7Tp95GL2kZB4rFtJKC3yOrPdqV7kWF+LSlxlkMVbHWbrjxIqhtOY1hm
ES+YjaIAUyN43Srdozr5XwqSWOmREcU21NZjL/L1gH91LZW03DbjlrW0mdyKyOc2v20m97GeiqOZ
NG/ZEN1NI11LI2xf1KGFTqKlZLk2tr1dNE9WgZvgg/rwbxz7MzLpLwgH2kVIaAUwAsFQCV3fX/36
IUrmNGopTgFSxwDcKe7RTugsRFp6l6qoOyLDfzCRUm+UTGKnxZK2dQKqwnietLUiDnWl7+ihaLNS
uT1pmeJ+MYZxNYR2dptwIOR2/ZVTQfBv3rj2mT0xv3ELcAatVVNY1P3/+sZxdleQDgquOL2THBQL
G4KknIcNjc5ZGzeUBmPspVEa3ppxGB1HgTb4X394M0/384dH/cMS2ErpoTHK++t7iCAoW0OYRQfE
GuNtkeqHRIvJtW87UrUnW9nnaU/ePbMDpWTI0KpH63YKZfFvoCPiEwaXZryFVJTEKAJU4I19JuUk
+TgaVWITFI/nGctBZRzahva8ykmwr+PnbgryXZ5aD5oTlBcngTsYUWzpCuNQ+LVywaRWnhnQg9Nx
+kuAYIbrVcoVXQv7jRFwmkYRql18Ozj5holfrwcqp9Q6tD364ZVCT1qmPqEGEGEtp+v2BOXtEje3
z8sNnmcbCdP0bzgwf3PsztxfA46T5qiObc9fzwfYSqs2Tth0APAtDfJSXxf5JnaTcaMF9rYwEfIb
UwXmumdu2U17Uy8O2UAeTJxODNuHs0Tev8/U3thrZtYdfIP40C7APEFCVreDvKTvW73/2hJjvl0O
nP8vj/438mh+Jxy6/+cjFO4P2NtMnfvP//i/aDlz+Rcg9ftT/hBGa6r7D3UG3fBjM1Q4N+C7/hBG
02X6B0E7lmrawAeBmHEw/Jc+2kYf7UCqVuETzXrqD/po7R9CB1lC6Z6KEgij/408mpLXpx+i6jqm
zdnAcYgu1Azj89mUKk5dk+fbnx2RQm+fva7LzTBbX7VIn476RD1EFgHV9lnrsxDjfRWX6/vSrASK
pvQJP/AsSE2oGoyz9RYxXXdclrjSZEQq/zGi/XP8u4zsYHAyVpxv7OtIWCkTilh6eFCHmMjGfHwg
tpmBpTu7L1WpBdUzsUpnPWz8bUzh4Xi9oZDA3H65TwA6i52RPUEntN9Hr8s48H38aC0DarOE9Rxo
CmM0l3ix5UYvmwEF4VBx/7oIx+BHhP9qE9SS4LFlddcBgnnfMkbZN63TJB5nECbxbHoMonf5xJwx
LffkXxD3QKtttTz2vhpDxKlGRqZue8JRjuYIpr6xuuJ4vZumSKYoIIfxEYZCQuDKUUKuVdfLYtBP
2MKWxeUGg3ZzdIbSwOpN74jhGeK7fJ5oXG80SvNYhzWH8WMyf/LmNMsqs8L2Wm2A/F9YOcKNGO2a
A7CIeWVAB2G/PLxscN2qr/RHsxfKZiLZYTuW5f04cmAI0NfHZUn7cylqBbXKT6vVaPC1jRCoKZVB
e/Cdtj4mTcGHtGy43Ne7+YP8sOq69w/7lGL+aMeGImY6Eo/y6dWL99Xzm1ve0rKP91daFq/vc3li
Rlb9yLGWKIlOaJyjvS/RidePwkyZ4C+Ly+rlppzSV8dQ/c31oWUpm3ewLJmIyPdyJmnMD10fvz7B
rDWYhKjaFQ05oXT45Oug4vZ9eXn4emPPx8r7+uXBv73/YVfLYoQ1cEsx8uH6lGXpfT+fd/Hhdf/b
Yuz+FFmfHz6/woc9pRYwDdJ+yeZY/pl/8Ur/s1e+vukP//eHfV/XL0vLzYfVHxaXVSRVUItNxdZG
m7nWl3TB+fi/HuP/9LH338Xn1RFTZ6TDnEauuyAP7I9f1Ig/mLnxX1+hqPNK3SjTxNdMY9rChudv
r8+5bv1pt8sKa/oSzqRmZCDYN+d4imWJFlHx4e6nx3LDJ5LXmp/y3xaXTZdVy9Jys+x32eX1rols
gDr9vI9s2d2yaPYNe/7Xr75suNwsL2Ma4YPSAq9dHtKT0uqel8UuDjuVLIKJonZv796pDDOfYQSl
hJq2Tcvj8uBy4xByCiRrWWX9SXEgOx2VhD2V6IPLmDDzRom70/KECRMpoKuZ9aCaQZbfftiNbiFF
BPlLCzgJkAEtq9AjEBZ4qqqIDkeUm96YahdXQYSAruY7zfcXnM3Ms7RqBbZSXw9V+z2ZuwdVQ+ux
S3+OPRaUPMS9rFDpHgvM4L1Dr4iwMZBvTOdJoW9BJdoQUSaoOBQ/JwRDGmDHqkRLdn2X7//GaCDf
HKMq3Cx4hG4+j9OD5lq6lJbmm797rP5z7fvT5mcs2/3Tu5TomDN+2vX/YDfMgVr0vs5+2bO7XGyX
V3pfXB5ddgMuhnrQ8gL/9J1kagR1YQTe/eHd1PhTC328L5YrmWqa2ZEcgYxvlKVm/s+uj33e5rr6
us31sQLFB0W5v+7i0271jto0OkVe67qL/93LLO/2+irX3SyPuXHykiWznhyzFvJyLl1EmNfvS8tj
y12u4HdarI7bZYvlcRLa6Rx8WFxWxct1dXnOpz0ud7PlCrmsft9yeRI6hT9e+3399f77Pmk9eKMC
yWXSGloquXLDnMU8aeprOCjZKZyI8u2RbWgzpmJo+2FXq71YCUak20SrPWgiqjf5oiWLHqAYUYPf
k470R2dEWcf1udlYoY0lGpzaDi7NuXbdfA+UYecS2AsAzUGcFyQou45J/Yo2ECJIkR3QWev4tfRw
bdj3o8R8EkCToSdd/ohhVSPG7AizFzeOFUx35Nbu6mJwjkmVEnkXlQ8q0rhdmNfPaaT8QNBHTV9r
3Q0K1pugVx1Um9M6MJ9qV7o7NyJf04TRbSbI21vg/CnGD8p13cpqxk1dhjhGcp8hsbUXtUL9zqdE
BdUqKwAudQM8PWkb+yIp73wl+p1IZBDMOBBDW8hyAcLTP3dnNF/yBtGoBFqUyFPEiNzD80YunPqU
iWS4yaKCUK2a6WzZ0FK0v3Z9Hh9MZEt0d9bIRF1UnsqwMRokYB3WcEsjNsIK0mT11kms+2GbYzhX
VOh0pFmdo356ztPozW4mIL/9i1p/bYPirkRkBKOXCOcMlc18njPD3VQJ+JAjbvcEcLxnOoCQWj82
V7Dy1vYXw4IdZ7UcvXqlr6ni0W938te8BwdBbIDCadHHhQzxShc/084Vx8wPu2+pbZOvHo73WWOd
Cdp8McFXeq3jU/j9EmTBMdaLEwqJ30WmSQwIGH+o+bR8FxCPNXpPqzQEK+kTAQqInbXJWF0k0Xt9
w0m1VIXcGjXabgJFNoQZtGu7dH/EGtwqvdad8ygyz7VKIr5dHPGhrb904Re/gj+J56JdlwaYl6LA
/O+TyR6g9gVplkrG/iZq4Dbi34JPdRh654V+SHzbtcX0pX12vlIk63boDPqVWSu/lJCYPllsSXZ/
zN0p3xFbSVx5iMZjEncCcEMut4FJ+ujg0pJtzMFYQ9mmDBJOK9KCJW7PniqSIbahTOsDOdg4GmD6
eThybC8siUKPCBL3/WDTm1m5p+/1QnHkN/bGwRNl06K8v+1UKp3jWJu3BGpTVO0S178pRGOdnMBf
j/T3QOD/JInDByiXbonfLaCMqu26aXE21MVvWf4/9s6suVEtytK/iAo4wAFeJdAsS7bTznS+EM7p
MM/zr+8P3b73VnV0RUW/9wshYdmWLYZ99l7rW9bd7kNjV1UcDkHUqDawcFvsvfReJwyIbHysTLsR
2pJxBqs0rzygKDFKdOZ//ONY2VgyN+hkM5MeFuOlWtCSWYbk54RAiBPwVcv0LDvZBG28cKsU/enx
HWRHRPTs5ysYuHsRKiTQNroSYzmvPcic8wNEBKnwFjrbJHnuqfYxiGXuWdIo8kP0gKne53fMyKe6
nI2zQIu+5e9RNJGMn5PdZOCXmQLZaq7uUyEBfnrzockYgVWuuZ2mrH+uOKtQ+eRYbiFZbG0jzu8z
Xbx1zEjq5ey+LePAPRwAwbbqietzAP5BjrK+iH6qL3XSvTZm5B6W5ZQvcWJt5qaat0ZpsyCjhK6x
JqF6OuVRZO8nJoMTeXl8SNYMtdN+Q0Vf7BCUrXYCiJHEhaBlMbadatqgcrvdkgyfKO7bDcpAtWk5
8bel1pRQfjZ5J5rA1sJ9b6tpx+S94Hsr4GR4Yu3OtC5IhRBAzCSCErKOwIrrKaIVzaVHLps1VQQl
c6DUgAGr3hnuOeVoPNo0int78GebS4LdVPE26rOvpT5vzXEFA/LOfNNqr/WI7k4OXY1VE7DcUhgM
ngwwYt2Qb23QFhUf7kYMEbPv8HdRRteYnphMptewqO9tWNnEjnjnTMMEXRla7VOkaZsJiVApNA6K
sMRHoGXRvjPN18E0VgSVdyQdpkDWNSGtTdocRL22H9JVexZl6a7L7ZXvZ0Vb6eATCUW/A3axVzjF
6np6QojzjbgL9HLM0Tc5UM+yXD78uRAvtVO9c/YxRG8QtY0eMImMZ50X7kq8nT6sR0ItF0VId72f
mlYwY0McjbL3LeY0BQj2iQ9nooECxhdXA4mY8fI6gXjynQEnAObh45B0DiN+eUmV8cXoKctQ0l10
+7uXhcW+EtEBKQiq7TDDB9rkoClz9JpNqrZaAWYWFMkeMZj9itRyGFxx7m+yrrXzyAnGmWbu6ySe
Ny66iXrNOmlz7yxmnHoQnF1ymZ+HhfjruOKcHMMWDE2tCSBEd7fvnuophVjqcOwxAnE3Crd92n1t
qKLQWYPB4HLXdUCBkOtsZ/x6Xud5u3J1d9uSeQojWfS6DbN6Kuljoyd+L+b2nqJ6mxMreUZt6HO1
AytD1/gM7Sr0OfH8XjlEGdYu3dI4uZrLvlww9fd4pFB0WWjMw/dFziXqRu99FvoSWFmdInCAMDSH
n01vn4F8Fv6YYu4tUvk7b7BuONMM5AnXCVpm1JWqEq/FhIklDeOGJJMz5j9yu2rGZN3kGbsugmQK
F61GiCc+ahfdhgcgceO47Goq3T3MjkbQVVF+0FHLiWulIsKeQi6IfJuGeQf47K1YyE/v3OKQKT5h
p81w83vLpXatjtV6+6XoMUr2Jmozz4xIHCqRiswor2oDpmTrFgBmRxUQcXNrXnSMvk84rndOQkRi
ybnBcGTEwiE7vwN938eBCq3Jj2V4N50MqRu6YA5oMptTNCsNzYkxjecDilsolWiXQnLTTkuiPTm9
9cMaQKsaizoBZ16PDGJLQBHullk+lY2W7YHhbko5X/ASpAzMhicoVyyWKq586OmNqhuDwm2Aqbnx
r8oAqTdbFAptnK25tBYWl7JCO6R5GE+Gag8Q+YtLg6jnenxi5LiLWmO8Fgl699AWfWCNxVPPwDZQ
ZiW2zOhfkYm/1bVs/K7r7p5ZM1UcEP10oroxnHkXjX4mvn2SpEVIosxAAFWtD12aYN/XPjUuvIiP
zXzGUwtkKFeXWAw/KpJRLT1BGo7TBDqwc2qGsL4YaG2tKRs4RjtkV9GvdHqXY3qaxfQHsvlMqq6G
z1UZxxZXxda0YMwmuA2CXLbNdvpjzlxA4NWgYHOsN9eLnC3o5acQTM42cjVjU5PKC+2JcWJP/u02
xgF4rCmh9aa8kIlWBAyb20M5bDMHtxTKx2MfgerusZjzGwEyN0wOjaz1LaLnjzUqrqW0TIDrLgwt
L7zKInlxreEnQH4OAHCCIEN9mKSEvfQaIcdef64juUaHrWruQwEG54i/w1cY8+zROHfeUlDPA7BO
Jqg9qYYuvjL3LB/IJvg+opS+tcZ66cyKdC8nInr64WdB4rxi4M5/PPQX5X5hxVaxrNuXbbXHuoLU
0ctfJjK0fa2orsrUX8SY97ixile7738pYEBbHcEWGNtvWeJVpApH4qJZhGDHoj9EEMuXeuLSHCXR
GUnpU0obegLX7VrGtyZmWMLFUAZJWl24D1Ju4TmKXIasfYlcjQk/suKoYkLbWvsa+6Vht+T31SSU
K/370M3YDIadMpmqGmb5wng33gNPC33cZIc+W2ZfF8ikoG04mDATaB2DuCWyuWeKm3FkaviLneRa
JcOTHf8ipempgUf/1SyQq8WnSqPenlJ63Uvye16YxHZDQ3Hk2VHg2gvHKH4ozbHomDBnpUTTNqMb
RlssST1MC4OTj4mQFuOXmp4BN8IuDcWTVvEzSui9GxWCdk4IeoZHGgbEq9NpGJGO93p6jrse52Kz
BKOar2GDH6xQ2deoX9S+aECY9ax/BP0KcF1ncgTTLacX1YHR23420u6AAexjSP/skUXqCrVwEY5/
BLIPxxsMTI/DH6neaMengJXmP2M+me82WjQQc9VaWE4m6mZnIZ2i7a/SR0kM5dsKzxrqwaobFob5
utq72hW72g9vbtMrnaNdbJvWyZjaa5tiXm4WdVR0hQ/06D/tkuTBsVv1ZYjvgJXtEbz/rtxq9rMw
iHTQGSKFlWpJmjYe0nUM7Eci9n410Fx29TSdXci5cS2Y3UtuCpXj/ZQaPtpkdZN7V9tp91YjuWNi
esNZ/kxixXspwsNouG9WC7R7YJG8MZ0Z1W7Np9q/Gch0fejSFYK79GlYvQvJhH4YW7jbQFgS5Xtp
ic+oHC8aPNe5HLLtDIW9ghT9VGoZRtjOiLDPW2LfeHxkmvHcdClSy8QO7xWe23sdni3NW0kh6y7y
T1CpZym++HUfZEEoLuVIEuA/36VEGMH6Qw1frfseXwBE8NktRCvX3eCbAFba+rXNSDccjXEPlQxt
VoGbbFxQdY8ySXgj6k2rBqVhMASWWoOaGpBcYdc4YxPYxLQIngZjUs/dupmz8Bn2rlvk5RlKrn1/
bGhHLttkXqhEAdz/ta+Qc71fyAjc6v/s6xcYg8KKxb52MRq7dnjDrBHeiEjzKqe+c1IILvkPZ40Q
9yVnQ2u2OrizM28eT9suMu9J48S3sSctZn3Fv/tbaX2NKX9Pj13MwcU9qybcR2Nb4nj7+7WmCMWx
VXhIHy/5T18wEcNSvvy7xwYGCsemLI6PX/z4QhiNG6oxqOtU+/5j1+OLcaoXwJHn18cuO6/iJ8fR
fJSsyTO9wtJJ53tnGPHzWE9/prgOj+NqTQFkcZkm27o/NhiJevxh0t79uy+bh2Iftma2TRF7aqRZ
h+bF1PpTaqf2PV43jxf3sWScg21sjuDtFJha+VAzJdHdrnKcx/MGezd5qJmFOXX9esTsmsoIig3x
jKtSBOFMPXLu9NbdI+PnZsdntT4xWd78tWFp9dEnyOiIreUnZGQ+k8pmcnP453UTKNpDtgBzfvwg
BwcCsNf4jsG9f6oAeP91RKGoQGeJktLL8vZWUn09W5qrnvHxkb2gpvPjZY+NrEtUw25RHR5PH681
3KKDRjzqweO7HvsEsRq+VpJz1E+wc3Xl3bPC9O4q5Q2bZv8dmb13f+wXTj7cJBbIMHF1/o71ZWE/
HytHRNfHK1gF3vXYIEZq4fgrCYU7aMqT97oqnXtVRHVADMDis8Zy7o8vGF3SHvUKxeTj6eMLKtWt
JzKOQFSk4Jo7L+p2bY5zeIhnKrfBvvz72qiuHZKVWmefiTrZ4btDsK6FaP8L+wFXTYkRDGE5OICb
CN+k+9bWdfzcrxura7sjPaViQ5Kt/pf85P+rCP4HFQGQtVWJ89/LCK4Q1kpIzf8HYW39pr8Ja+gI
PIKPHSEpQpni/41Xs/8D9LIg94Vk6r/1A5b+H9IwyIETDj6ANfPtX76aRFpAUe7wAt2F1WL9vwgI
BOql/6ooQojgCAMxkY0UyzExl/9XSUtjSC73tYpOouu3rqVwmBTd/pGWnkWiO81pZu/tNNw/nj02
MjKCRteTgw4d+jgYv2iakc++btxybhfEfDzU8Qxs9W55SuOcBg4dr7jLJHFg5fdOp+bxVNFcDGzl
kZn/liS1KARWV51xTzxg+5tXl2ED+YhvTy74Gnw1wZqXvXEL85qWllT1RS8AVzdjtS2QigezwZra
7ZfXYTYw6i/LuWc4BXVVekcY0pipGFbAy/ABlNVrK8X2cQFCoxFTekvTQI7OafV5ftWnU1HP4xba
w6VM+eYi/EE0svSJsoVIieY7Jry1xSAkl5qKAnoAA8i58IHRyY3ZT0DvaXduwrAagkmj09IpzzzQ
AoALuRlrqC9uDWFRi6kvdEiZLV2lzEvRQqppb4jwNqno04AAtGERUNC+03+bgmQHUlmgB4mghcsd
tBJTKVI7DZAnS/HSqlWQrZauanjDVARKLrSbwBXzri/PlQk2LlHJH5k4LykIqmMHCSEeLCJgTAcK
m7pTWR07I8G0JquTSgFcWaA1DEHH012C1l2im8LDFge6U64QAqKTwML6ch7D6xiiioyECgOMm3dH
cwwE/GSKcxmDJYERPzYw8Qwp79hZ+H+kYfplKajEYmMcTgifT3n5khj98tmK3VSPvycvDo95qCNA
Z+U7zk3mtxkg/azMXu2ROD8XVUFZkGpKFxTxu2JZj/SLxYMTdug3k3CXdw1oUo0Q1khjCTw9U4pF
h6yi3Esd64uXN2hgOu1oDe51jbglJdg5O3VpnBUI0GHJ8ddAb/JHg4+XqJh7PPA20R/j9tyDxOfA
IY7v4DSt3Hm9g0EuHeChWE7hqwo78aKK+Yi9Mw7SxnheFvJsShjxX1zNCYqZIBxRg4utM53BYwe+
VRf8M1PCzTE0fEw9ESomEqNttnoYDFkE4xqI1w4+wkpWAlpW7od6ik5FiyMhe56jzOMd6PNtwQW6
jTT7DT8E717YJz1ZEfCmrvwB258maC+aZvMiVWLyodFa6jjPiFPgP27b80tFTnLvWr8yIOnfo/bY
1va5t/KTNbu0mob0YhkLJgH3i1qKD6PoDZ9esHWI4hBIYvmiqjnelSxtPbPQge9xNyW7DAvZvEcW
me9s7Jl7YpI9d+TTizRyGfQBzErEnEWbxc7ARzvEQITjrHoqCQXoamiH3dxqexZEQ7NnSXM3J7kT
ttyRCIBGHocJ4trVLikifd+BLuD+jelwjTCvdExvMsWjjZy2on099EybBYk/NpTaqzDiGzyYMrC2
cWyOT/n81rXasrcrhgXkm4lcU68mL78mboJ02/1wAPwSI1/7huZcypyajaioNUh3OFfC/qHjFmYE
VO1ly2d8iSt6sDGPN66teyxv3uIRUEGfNtFO5e1zyMqvk0ykFMpHsBTdVi+GYpv1tGPIcObYsO+I
CZfb0LbftCH6SrIAZDarnIOlrctjE7q7dfUIAOAH1IGNASttBz4tEGqZA0VA7Ubz9E+FbQZDIRkc
tL+Qgwf4+/5E8G978urDdA6fBJN7IPdrXyhF8tVMjtxW8xL5QgdMF8Ic2dYNyUotaYh9UW8tC8Nm
V7kN/YsRqE18sBeE4VZmnJdF3kygs/tSVlWQ9u0PK8eMzwL9d1xb30BHN0dRgP/DQnszZkDc0bTU
fiT0am+OzWqxI5GFS5s/x/IY0c4gXXv+nK0Z21a1HMLBaQ96Xg70DKKrSZ4aPg6TOxFsthgrTl2M
3c5N85No4MRksbiDhW7M8JBQhO7pYNMRmNFWV2p+QufdLe/OhPQ9bHWwhIv7a5zhXtBJauFNXqKx
vtcOY7OkzH7VQ/wzKdzkHA5Rvyk1ojKi+avTpW5AXgKgBqI2mrkLcXwvn028BlQ1qLVaA/BNhSll
7bMQWhpn4yHVxz/zVJaBkVrXsfXmHYx7n15MvR2KRQuKqamP3Fqedeu1ZlLwyxlJT4B97MDJHGPP
BszDXdOCkbBlaPm78/LhuUiGFyzfxFJ5SKIpZqEOo7e3mOjGzQXd8hVywkkvJ39Cj99MOXCX0DgZ
Um27KiPqIVSe7xhQQLyK/1I3DD9z+yvzOvWqR8WhbFuuKvnT7EHQ0ZfZwCClv5stgxkmLTJmdBh7
fUWoNrM774fhLvBTgG8qF6DHTLC8Xubpk4iAvcd1euhwJu2cNbJvUi2nX01GYll/12YoqWYm5Nbz
iH/Q0exvEfuaQSSnNyyR32KrIlyM+ZMxAhvi+PheusIMSr376JCcbxfJeqcznJEQmmTXGnRTzang
5JeQ3ml/YhdjdjDHIOOAmHwzHSLVban9wloFFcPW26BJTLhiLk5F+BL1U4yXGhhFGF+ZoDGjHI4k
mpv30mAprgo+VoeJdV+snryESD4JHlWm7XCyLTKv0eLB0a/Iz8opNuiscqdoscFyr73ZdXRyq6bb
ZMDjTrrIkHKbAM2VV13gILB0sttD3ShCxWBa7ZxSf8e78M0k7IBkrCLQkbcQPUXmYJmaP6N58HHO
P2lthaNTpPuCPERizLieV4VzdHrtBbH0feQw2trtWW9aTuO41X4SdmZao/bF05ObMgcFlq970oFk
dkt38uJ4DqKY0W07L9/SipPXEiztlErwlhXtN+469q5gSOtPLjczx2aETiony5y17WQiquGyqW6l
ijctk4mQ9uZJI7N+o5fGqeiYoeta0e4GuVry2+/hsjLGZyc+NbbxO6ZdVYdkcidanextR0Edxwcw
t65+RFWzBHZOT6x2Cyi9lmHcjTUOlH7F24QkcnUxGFtH6CFtugKYt0fuueMs6SWF/Ofn1Arb6Jtm
mN94l/O29Za15aqp99Zu8Ix7zIYdc98jTZQNg+/KIYkize3kxOm1GuJGQk/K5agDy9za3K2xKGLk
H13zYjEfZQAecxesmCb3cUpFOoqUJoDAe4FvRpdoKHJjly+Gog6VYG9w+rcGWbJMu1CIG0+JF4uz
PoWZP9oWzUbEExIY1WJTsfT2F45PUhxHnWADyeQefuJJG3Jy0kdiorh5c2SYnV8LnHQkNBSUZgc8
vNHZMxfCDHpo3o0mfhNW29JQhqSDX9tntsU6Ph2PtZp8VQw2w1tr3lVAO7nnRP4E0TEwUVWA/l6C
mbkkrBMunRmzBE1vb2ZlfZ8Ex0psNWcUXQkyLPt74dJHJhxy+IK1TvdFz+3x8bTGO0ovk7MRmil3
EM+7Jz3F6Wzbx46Tw+8Tkq+SrHzVG6sArBcvl1Ffr9+Z524rq2IaLxvFVbB8qU0bc1dKlPow1O+5
QmsjKzuw645lu9XC1tWLa9JRsNt21G7n2q/rZ00fKz8rnGhnpwt0epYprayTsyycu8EaYxuiEgtM
PnJyh+wN/ZyQg7B8H+pcXpcwvpn58rXSrJabsGadjdFXgul9Wx7cEUarI20NpzGjmLCnGgaRCEM1
/TElJC5mEQN1OY05AQLibBkIJShEbl40APDwculLj5krSVNu3NdXiZb71tYXNck6SBn3Yc5g/eFA
4xKy/QpGbk2cy84obygKmKUQQB/SmjBB9sCU6YxSXsZ0IcI+JUjH4YczgRKueJlE/9EyWRWR8zGX
DMD1NILEUoJpK4XaJiOX0cmARuiRsoByAfN8HPFOrw0w+yedsEhiIJj4qoXDrG2DRX2Pqnk+NR3N
a1YwLBy+Na6V7FvGkVvRDXsujT/jJreeMyM/N0xkV8nM0eymfNtUpGBadnVQpwj44j5Sw891gHmF
kkRiDikF5LWErygBf2VeW8PWjjsYgS8DYKn3yJb5Po5+tRqK7L5upsuyJAyY6W3NJ/JLyG7qPzyc
F1hibvrixVd4vbCjtJWpHxabphncbb18G/jUPucE4MyUFn9UoCcD3WIcpAS3I2yvl1vVOZzTEYIe
MQixI1E19hdvhy+QQ8k+OvoIz68R6tjI+FC5PdrxJcTrqtyfQmJMHknG24SSK2M9tG+qgqNoQ9in
lxVEReP5YuY4WrwXJ+ovhdJItqsX7gOOeyR3Z95bbvui6QxjvcmzPvOE/M+kDOJEK36JJN7KweDU
rmpm+dkaq5BzJrMGDtSY4nieoPzGt4Y8ki8dkFlm/fz9DODRfROAsdVECOTStIOG3CLaU2GxJWGV
zEZMcLBjjHKfopZCrHSrJFaVGOALy32113WQwukEmiXntjqX3W0alw+zyu+TLvrLAIZsF4uOera1
tllZrIUVigSYvJyOxoKZEEpb1M7PYjDHLTDD99xprJ1kcT/BLtw19gxiAiPzNFRyh0du2ve5gt4p
xdfOjNMgCsfxqGWCvFrjZ+u6Gedp/ieBThExmr4aw3ATLLapMlMNu5Zoj0M4fPFSQxKhw+wjSlcP
ven4irrgUoiRYiyvMyyFIaVlqa5V1f4GJiMDcCkBnD2oRvyzE1PLgtQ1dMakdAC8oqqvdRJtp7F5
bxwVB+QVj7vJkkSU6INxBa7QdHiXCd1iOrSyATPHCrB7beI2ZubexJDc4alpuniNOnSM7eCc8InC
H0VSFSUaJZajrWkwEDorY/jdxsZbOynrSOyQ2aizHlqE7zGJ2usBghGkFNnAxaTyenvfi/TFYgYv
rLnejXGbB/Qg1gwgOBUGQ+6znrYnZ+7hKaCrIZjKqIGW4VevOiaudvEmyvj3IvhxuYkoANgiacIY
Gd3kUwhC2buwuyisqpui5GzTYRMhi66sJ3LpDC5HBzk7clNQvNXOAxjDn1Aw09pUtf4VBe0QVYri
fq4AGzY3jQCYMbUDyEGwaIz+XkghTrWuiRPXKSffPJ4va4T949FjU4E86gkCc2ULVU17Jh0MaIEW
oXRaN7VdG6dy3TyecvE2yMoesy2UXXGq1k2UjRa3oyZ6klIme2FFNlWbd4cgGh4fv61d38JjU0Fy
OA0Os9q/34TeoYWxM3wmf6XTrRF1j0f/t6ft2GzKQmuPzvre9NzWT63zWWKROT6ePHZPAglyOjS/
9cbAvQ+jBlrTQuG0vtnHI3OIbxll/q6fQmJAHvs0rOMc9uqYrf+0XPXgTdZHZlKgQRNGurX6xCX9
pB9WD6+TnPro3nUIFZw17Q0pYQfUpkA3s7TIENg8Hnn05/561PAxPV7B2NESgWgAk8oRqgfVbHei
Z9KdzJb4y0En/xp/IkC5ZcVNmOv3TYgnHyltMJmIaRiUXxKTe1pW49FjMz2MSP/uHLijcJRgtGSt
e9eadDyFujNQRvLIWzf/7iuo1g8F4m05hSN+HON/bzJtALPrElUj13abY7yoGnU/3b8Srj3D16of
Yl9M+Ib+3RgZIvOHhhyC0ei7uiJwjSnt0fBII+20tDrM3J5PyFLqk0ONzgGN1M9qiEMscmhPFF7A
jdanWqobPsbwldNDhzDJ5XhKOROPhvzAyjqedJh6+5oMlonM8NOwbh773TKF2pTGwzouW2wmQ8Va
Ac/9cCJvazjVmQfGQyN9HBr3h5FcR6thLjTZWXuo4qQ/aY6bwFbB69SqqsN28vcmgyp/SiWsh3Iq
nh/7+f3JySMsUF/QvCvDJLMSRdmpKvSILh7qXyIhq70qHaw0AHCTKkKz1Mru9O+mWH9pa3XQgB47
78yp2pMB0uHEIIUDaH0D/ZwRrvR43mhzD0THaVDLl19KYtmCxEJdoTFuVQ6XSWeEMaWzTCrWnE1X
IR2PuncPphne6pRrumF9H6a6WwPR6Iss8qeo6c46iXkcU+0awiJGUImEOFzJcwhlNraWLqQS1/Ay
7PDDdcpnFTX7QR/sXZ8Yr7XpfcVBNAaAprQ4Qd5QQ7+bidmwjLq7Rh0OrVzKX4n2SgwK0+GcAEG8
C++zrS5mwoC/p1oHRzl6u3z+lcdTtnc5j/OBLl0isqdMs4DcqY2+QjbhlLJoOCRWKHzpnjSRk6Jj
Zu/KxWBvMRkjOn7X9d6KQEGtZzXZa1m5JvC37g8lXX/sbapSLX2PU6vGisD1EvZWNiO7sjkE5dou
ZzLA6Dgk2tN1+ltS8mNdlIB0KcHMTyAM83pMd0lD8HE2Dhu9kwi+zV+dOZL/6LGekMj8E6F9WDrH
RYlImVOr2JrhFPrDCFVPevJTy97b3Fl8u5HkGWcsuIS7Rs+nBPaOzrH1Ery8CVSxNGvk1SmaY5oM
714xXIemZBBWsjyz+MvAt9T9ve2hEWnmWw0AsuwplvNR+1oCstT6ckE8uK4yi2FvkPGwsdAULTYx
ah8D2TBM7Z1ddsqLhlFw1p/o3dPbQPDmGMZHb3JXdaRwgrKYxFGN70k3Nl/oZG3I98NFDGnPy8Z1
2Zk9TwoZJ8kvO9vh/lZ7xhQ4Rv9tsF3KvZoGVCc/GdhkP+TQfwCQAp/qRD8YvmMtWTQP4TgfhqZ6
SCtj8YN/+FeRJYGbOXCfyA11zHKvBvELetVrDKRh5eUqFd6X0Jn9qafv6Rn2vvNogNCW2Exyivdk
NFLpWy5X8J57cFJ6KPrkrRgPoQ4x3R7QNJsMmvdAIXGwqAaK0KR+g7Ik5paCnNnC2l0bnpcaEJUh
UjBiPSs7HZ2yUWYXNF1kVLXeGyuEaTMDdh87aoS4/U6v4Ps4JZavbDylsE1ZLJncSqK4vMP7IY24
avWDibBWzNHb0GDfb4E5gqapym1bROfcuDcvi+APR2p6pQT/WExkNbKaDRakazZs7YPvGq+mmSaB
LdBKN1dOLY4u23pKZhKIlW1/WETREFn3UuYwrSdzeteN3Nqpofsekszra7ZOkJvDYdYmEZ2LhMKn
1EhlLj4UHwzrcNsvVWTtkk6nbcOKsXWTY1OQp40JdE15X4dQefhlmXmnISzrneEQImTY0ZWTa7OO
MjK4DIGFNXQ75M7RNDNU4DGgDCfvkxfrXoEE9HEDpWtrK6IXY5702v1ckaqXsBwKluf2rRKkadpJ
CIyWVt8MNhIWx3esQdoJdSzxheToKRLJobUbzyjVvwGe/k5jm2hEhSJhrI6Va6gz11aQX92eIg7t
dicDbWJpF8F09SMIPz333r0NwGmFzH6JGKywNPkFVj3ehMSPoXIBFsXdC6y4KdElaT9tC+GpM+h/
mpHkdmSj7yWGgl0k1nQbK/8iR8QjxJzQKQjTPnAsT+7ykDDHeaD/7HEZpp4GbEqjeyOjvLpN62B9
PlWRfBvTTtz1Q1sHbcmRF1a1fSzLViEjIpS2Ld8KlKGp05EVUANdU259QGldIPBEkhzPxaFfuLCT
bZsE8KUDU3E7hT354fbRsHO7+SJM+4kLFmHfMYsbYfb8blqTLC6fouzdHmJ7K5v6XSxJeNJM6LCe
Qv5jxMv7OLilj2iYztpiHxuBJnI2adEKgoKa+ZCtkKvYe0+ruFlTmsTeQLRAPyTfz3N8HVD1sugC
UJtVgRPNP5TWLvsEoOkmG+QXCs+vOvIx2lgTQibu/2XUgDXqQLjk6hrHyL1172sfzgnZVThZeMl7
RMIajbATnhsWI5Vn7J3ZeUWPHCwzvgUxQ6djHsOCz65YKpefZTZ8rZkcrCkrkGKGz7gcCbBujJd2
WtZwXg2pZNjg2VDjZdD7W5tnv2kGWoOEJr960Kw1ESOkj9uWYXxEzkNe7j+beLWf5WtIRqKyd/qa
wBGRI5E8wqauKU57LrpuHtEWm4Emx9J6InB1g9v8Jc9bsghtIgLHUzZAOZQlNcNjQ75N/9ejOezC
FQKBTa8NDb+aIDIjP6oEo5VeG85zaKEhYzDhgkHsY10FMT1JxnRWiEoSZkvIyE9Z5PQ5VjsdsjC9
5gRaHj2vukUTt3HU366xLcZmOpHHekx1fabCj6fT5GHEoF9Eiufq0eYm2VKhUMRK8NwiacvjYz9G
YbHPx4ZFvftc074Plp7xZJy+jGEnoZjm3skEin6SiMM7G0UgHgGqIAK+PEZZR2e1SMsWw0TW2Yhp
NdIcBSCuYNaz/GwubnZeoI6fLYU5l5XnVs0x7u5RdmTWK0jlnlzBL6JNMDhQdsp183j02IxJxpLq
8RDwFhbR3RAhDSwAFZ2nlNClLDF+V72FEdPl3M4sCrgZxF1At+yX0sn+6DRZn5DeNSQd8pSlXrUh
P/bQzCP9j/Ujc3B0/PVpOdjn9+D7L/Xk1L4LsXK7NEnqA86YadijYvRY/G3j9VdZU0HvXBUY7/F/
qvFZz5Hum5hADklowyCkLPx3YxaUiq2ASwBalIePr8xgnEPBeoGoDLxpHSpLckmfiqj6SB/BLfpE
mHwaN1etGJ3df9rXyfY6kO3BicrKTy6d2k1iYKDK0W2s3/p4xDy6O/bF+5hIExf9hJNpUJwJ6UZb
9Qz/AgbIM6lOy2Jhoo3CzvfMnN7MuorwVuv949FjYyeT2BhjSQTT2MZnMWj7pKBPDRUbD93KZtDa
PRB+dYq9hl6eOTlQ+2uXbvNa1luEqKAtbjjG1lL/sXHi3tsJUlfIMBCnLnZ/lzNdUm7rR4fRfG9G
lOGUcEXMsYMTjAgH1TosWybaBqvFmIHdaklvkSz2leNskUbKDTJ61jz/bDyATAcDE9BUrPCCmW8O
oIr+sQYOHC2JWMqsG++fR2bt2VvT4Rglds/dTXH/lJphd/pLLUI+TJbK6uDP0fK/2DuP5ciRbNt+
EdogHGoaOhjUTDJJTmAURWit8fVvubOqIjutXt/b8zsJA0JHQLmfs/faUvGP7OXQOWI9yDliLmeL
PsRlYvWo46oNgV0QQ/Qyo+ZoG9cBhkydPWKQRhOfIXlVgv70msI+1XDAOlpAFCjzSdsv0s0ZJgv1
VL86fGMiwqrEnTELWO04SvMquA98v9ipzxlVds6oQoDaNiC43hrvOo8MUdclqTKHL2PZouPLDuLg
4TEb1URIwy42pOWzAv8DsELqEtuMW0HjrhW5Ql7gL2oZC6BWsT50e5xbx05O8gaAF5vA0skTWAQn
SkvOBf2ojrlyEHE+tGQ9dRGNJ2+gKGz174453ydL0u5MORV1pT+aEAuczWp9Cgdqnk3MfzGU/cnN
6vhYUVZQEpypmCL4D/IrlnL/bFqrga06wArjy0X1M/TS5qi+KdwgJkSW2V25LZtwIAiINoran7MN
zVl/B8vghAuIqBjnoN5y7hVdQr67WtdTQJLys2lV1RBruTEx+cK3+Ht9GCw0iWK5I7/3NQrJ7h4J
1mqHmd3MlHsXewgGp2gBRT/Jk4u8rxFOvXLpQmzULxZuDxNN/Q+J1j4vQN83yUS6ivx7IryGwJ/x
6jt4iNt1OZJA9n0wyu85zDVs6bmmTyen5U3uvQdA/TJZHmnrOdw7spQi14I5/hymfNi60iYf0D5c
iyho14Y7cKjIr6WOF7Wqbhb5wNhH/QYPJCMg+ZRp1uqdZZmXfov3VGSoS9i6iYuLjgtktK4s3OhM
AgeUy0OepxeOxSGfgySmgv7MFUzDR5pngNEaAnd2WV09WD3MSD/tr43CYPoQBkSGwbObqLWgKoRh
Geu3jCAoRnLmMrMu2zQD5LG4JqPPcihf10bEMahdmCX/qlkNHxV1zVWJaN+rzOekc16czLuuK8Pf
MKMEOldBh3Vt+zJLlmVPliaXc727IJDh1LrVi0y43tS2fk88HFnYEOfWc4TGoM1fQx+jbT+Y+TbD
RFZEuGhjKouD5aX7OhaP/Xyy6uCqBPtUmva4Qf5/nYzZa9lmnGzFVQ9FZQVA9INyfHs/UKscSINH
6TzfZ4F+6BiPAZeCWDcXR7fWuo3rQY5tMueKMv2tl2BLde8MN5i2lUjhgznxzSSBx3GFUcabAbKb
TIwZpDJQ6UbihsoPjkg8pxqDMjMmXt3Ugd22idmsvRb5A92C4jTXtrMareJILk3/Xuq3thuIjyiA
8s78hKt8yRh1IMbbG/WnUGg3WC4aLEZpenTG7svA8WDU0XA31eS3tKXm79TBSNG5PyQJCMGi0fej
4+3VWcRvzGRZq8V0Cs1jPR+RIaAomDvjxsgWDYdw4V9Muasf/48YxRS0m/9HrafrkX77H7SeZdG9
/TsyyjTUa/5mRol/gYpyAEYZBi0FAf3pb2YU8k3bMFzdEj5VVp1P+pMZJRCI6hA0ddPxbFsgU/hb
8ynEvyzQwCCjTHSajiOM/0rzaRl8gV8pcrrt6I7B0U4Wk2d6Ag3pv2HMqqVMzYDp4o0zSwESoxHo
+sWhqBcSyDX9uBSlu0sy65T3HraGIX4FKE89d3JwqJBZSGP21FN62aGlwOxXfHlyRlx19ovpdfei
wlfiDoIW62Aj5wJnydCAo6J26auXd/lo0+Q0JQ3pwtN/pHP3vixkO7m4bYw4mldpY71E6fRRmMXe
Iab2Jktn/U6mMKD3W0HcIRkiwKdoO5QvMgGgoxMW02GDcdBtvSxPmp3/tGYt3pdfjKMZ5zX7xpMt
jp4ectSky77OJsLNg2wf8jJmS5RGKJY/o+fryS+YPydBq5F/bw3ZLjwsAwlqAkTv7M8X4fBGVnd6
l3fltvdx5rQMekkFdU+osxhnLIGJSXFGsz2Cz439+LPuvVMxZDKNRM9Xw8YwW32vewDyJgqtCGa2
uWjx9WfltDcrskbs1LnQoy7eRz6nIoH11eYERCmh7y+JC6hCKXzT0GKGVe5t+jEltJzefGLOtxFZ
SRC5b+oi35hVam86ISHclv+Ak5zRd6PfdgOZuL1WdOsljcqVUz0w12q2mmEv+DKyZ6MhRqM2szej
RzxGszckYMWmR1ohUws8D+tx++InXFUcHE5bOFUXpo/lpaqjHXlcnOvoROUZHuXYYZ4X8g9kJAWN
dERecSzdOwuZVCQt6YwEuCoxzqFfuCyArrz5ph6j5kSyO407DTdwTqAvFfKo8wVhqbwHFOEnUp/Q
L7gEtkaZ+casaDpY5AwwvxuOWRoVG1JWg0Nm13LDTteaVROQt6CqiRlRoklErDJ5xp6IqR1HyhWg
sXeDCDH60u5rsXTFuoxIKRnmDuHKNSBiaudW9ZZ3iNI0Lh3IHJLr2mikzmdxdoD1LdO50EIoun6T
QEVgDLbOzC+foK1jlPfPekwltJmY9AGW3E5lEm+sxqQv74Snzjm05UeqdflFUpjoAaKy2AvLni91
3ZWlH/OOtJoCPjh5SFH0FER+dkKXi4Qz5poJHZMALKz3CEfQkk4r/Ej3U7vWHVjktfiw630Rgc7W
mxuXAuQuNCoPZRR5VBzfrrGht45sgADBqBHpcaY8yWwmWlVwdfOYjITGL4AyC/ctb4JP2pb6Wl8M
DXUOzVwmZ+08xSsxk5xQTFdY/HjvZKROW/c93qGRXZ2AovXQGnQQmYzsDJugCb+qDsTnbmaGhmFB
Dp3BdMtInmvEc0cX6u0tim6Kz/g6mgFNsyADt4lpJQZR2WyXAjdhnx3YaqAAJpfOc920K5B7rzFa
gBKg7uwBhdJJIHLtT/7xgrk2SRPpSH8LaYThsW07dBNayFilEMeJfbYJiQZ1sHvqpXlK4/GNttkO
J9t0sHEBrhYH6o+jW+ix45xa7FCOR6S8z5UfXesltstISsUGGourOK10QrII9fZIR/KlGT2jOQ9O
Pdzpopj2lY+utMfT62s+A6/sOSyJJhuLCQd3H9yA7I2It+mbdj5OMLYzQb9OH7qdKbQ3z8rv0yx6
s4v4psgt+0ZzJRI4QBTEAO8u6eer6DGOt1lmzBsjoWw70cSnwrWvcT/tdCf29iZA3g50/KERM6kw
E805+gdZcxMlZkpNn1lcgQmbziz9jgzA8AggkJ7MReZH7QWzrWzvhzo27r/uUs9oofmbtLzUa74f
ky/8ZR3VH4luCxXJxNOGi1TWjNQSPaXbRXM+LUwGSWQZezXMV5NsXAsMtOXAXt2kjZMTtSm+8BPS
zIJ9OO3n1r/B3wBqPwW70uL8XfXeGN60S3t0TLR2AwSWdR0RXsyJegOPxlx7pqtdR1Tv9AUMTczM
4JtN6NGuINpPYgrVTUsE5XrhJ0HlZmqpbooRzFsrJ5Pn+4wOa31BvPFawwV0R1AmxTdCVyJ5JkyW
5t6KS5rLNF9Cc/lR4ghkwu5dLzZYUMzTh1n0N7pGNLi6qQgTpaYTHfs2RxTWGClt6xP7VXqBwuXW
CcOfXZDf0fPvkIwwR0Cb4HWef7TQnZAFW4X5AR849lC55WwDq1cXPkxOCYNa3Yeem61JRec4do85
vYELklS8tJ0P2LMOjllQHpm8t45CQZdY9Skb7S+Ar/ZW82iIJ257Qx4ZjDtZRFBGEd29pnhAMIyl
FeVBTYxc88MfZKwkwYghnB5k+pENtRAekbpRFMWemuCfQEWj4/TYhCV2Y2t2Dxpy0rpz4ChPPhfw
NCcsV5Sccc8YdcWfxASeXog7kmcehJ4PuAguIgfiEPmFyKcN/RLhC2JNd3jVDb3cAaM5xlAbdzpR
GHkxmGjlWmjgIszYT1LUv2oPsHQYBJ0Y4rWqDqlPOt/8dp8Z9g0FHuI88rHL9a0qs+RtMq2XihwY
9S81MTroPK7/OBdZ1JKaNP52H1fGBqadfj/ILq66WRC/I4WmtpksJc50Sp20OulvVGJ0JpCDPtgV
uTWwAf55YwWxTafKfC7SKVO7w6Jx+IaCJI1aN7+wyA2UXHoyOIL96M1x9B5l0Yc2RR7Od7l7T3KX
95D0XpxX83Qo8oN6ZHInfILqoVzxtog9gajlzqSyfT9DPdZoYieGNkrWLUWY8zsNxZBvyOHEYyo/
x5LHnFr6fpvvj5CPqKVfPkat93n/CKuE/fTvp6gl9TbfX+f8UefnqPtKyo1ixmG4zxP39bcH/7+r
6oHf3vP7q35/nHr8+w71n/3yM35ZVM9CzrIwAplSkjcbrfzlz/rlTdTiP/6SX97ul8d/WVQvPd/8
9qXdXBC24vUI9RmY11YbnSaB1R56zoS2Vjf2hIo3B/VAQKcf1b98Th5KN1IpF9W6nT9ykHDIR/YD
xIt6Fy5ICbzMg2f6z4ttxRAPDa+5LgwsOgYtVkyTUiPgyrKyZmYUB9VL1bq6MaJiIAua+oYxGBTd
M6/bVO1EfFV9Kuis7oRYILu3pr7Bsk4Q5jAgy8hIlHBkuWdW9S/BhQhRV3Xj5jUYOnboUp7DPbnL
qdUp1tlzz+vqTk3u+Wrpt5eUY9bBMGNYJMt86gYBS/m9ZKb4p2BioA2RLDv1JmVORt5aLQ5BRKSB
+vhc3asWf7kX6fAzLk+xddq5Bh3nk0lZ1i9QfzgZR9R4+kTLjt1QURVIPF/Dlm4+ktD+FmLf3X5T
+OTBqxB0CYNhmdmbbM05ey9mk5ItPTV9mU6pqOjN+vAW5BnDmKglD/668qqO+JJwi/GnuLC6Txru
+VG9KxPT/JtQGLQbul/u0YnHz2X0b+ucSon6HUHqPARSRVCoE4K67xvpZ+jukdedv58pr5gDMq7V
+V+skGMDIZNAYHpI9iawc+XNo66u+c+DoVvbapFMYPUUITdwQzhQNRk2cKYM3+Esz4E6cHBSXNzj
HFj3E/GUDAmmTYfnDhLKdJhk0d/sa3KwYiNEpok9cqO+pZ921w0Rp2iE+ArqewVOPB0782axio7R
m3X3/cS/N61aLfr+I7HmeIWZg8JMmVBIVZ/S/41x1BT3UK2nqq5t5IeqTOfMWrU4l40cJcVsd8V4
1evg5JSYyJNjH+A+NHngLVRRTpyB3LRqS7Tqrf9eVQ/EnvVHNhA2CPRvg8kKuEvtWgh5SsqNHsgT
YmDLrcxTUltG7dahDl/FZnoRlAAU5O9Sj6kbNNi/rqpHv3doefj806p6mXrKf36rrhgmxh5X6pBT
+5r6Mmo1V+Wt87pa+r5ziSnj6aGbfW+vUOudgw4fQj1FfSxzTY5ktTipQ+17UR3f6ssx8vvrAEzV
B52/cogXHh+6uNT8/odQTU55bERaoMFEk4uUTUqMWrN4LZsCOlo0pDhiogjruXz692Ig/zUSN+ye
MUUnTwxqT1VL55vzffOCdGE2zC08Hdqaf52T1G9SN91gcMlXi0hGGJ+qxe9vXy0TWQNXQLOyHXyn
m7aclx2J0TmD44yepSPe4XjyRQStPBDiR/Vn+/LEpZbO//35PrfsmZmHNtgA+W3UA+ojz6vn16ql
82Y8P3B+v99eGxePfYrkUf0X6sTZu1FTHNS6OvL4x9PupNa/v/xSofvDyKlv1Hupbaq2m7rxl7dQ
06jHqj8e5/TMocQ2iPqeoYzaEf95Ub36+1Q1YVs+eFW2UbjcRDbK1LlEraoldd95Vd2nGLj/1fPU
k8fgYyRj+fj97eUxR9Ge3fZ8zASe3I2/d2Z1r28W/YIO56/jTi19P0st/r6uXvT9rr886/cP+P1V
moH4uHN+GItOfqH8D890U/Xaf7rv/BT1qKlGgWrxfKO2x3lVLX1DUuWvP6+qJfVJ1RkKe77zt49S
T/ztvt/e9fzW6smhPOFP+raRbRp1zHZUEqyhRqghD/DzzeJZFfpAeT0536mWzvct3+1D+Zy6szjI
vp+pTrfqzc9P/eURtYiMAagq/YfvPdpZCsR15wPll/XvRXVc/XKvWlfP//XwBP02Iebo08WgpMfg
uP7AyuaYurjNlhQ/SdgRj1n5ezwwsO3HxxRix1pve/2R08kkZVruHXVhYFRLXz8Sx3MUoKdWC03i
l0IUB6e2tEfTCPzbwSzrjRkMDwTXYvZtJh+XRBodyRqadMe+L6aE1reFzZ9uTnW5zHGxccMuOeYi
v0SDRbmROgmaE5Q/3pDX+9GlWkdC5k5T57jff/D36WQhV7CXkyppafgTPCwv5+rCer75pgyf178v
uWr9jCg+P/zbferSre77/oR/et33J4ypf+m0OB8ISJCHprrx1LF7XsfHziSG0rmUL8rjV66P8uD6
vvMfH//t5Y7dzWQVuxVpOPKkpl6eey7EOPXMIa1pD0/1nXpgVofgPy/GIXlmdlZ+GHHjwKjEc9EC
OshIIuKyKaTdJ/pwi8teq9jQJVoI4RLz+oyzSOzitjlQsHMvRmyHAHptmtmdeGqr+NZonEtv8q+t
As2Rl1SvnmZtzTa3aRDa92jDPiqTkKKY0/M2Zuh/ALKEJHBBkyviYoQeCT+mpzVJApzWAmjoW4Ly
cmR8CRiimjrjvtP6U/PqhJGNAIKRYa15HR9xG2Y6pgGSK7bZDDIyXtCOjVG5kLmJ+Q5P79qw05PB
dfbAJV7mT5EMCo1oo2nBk9P3L2E0kUiV5USm0cucqLNR5QP/VFAIX9WerMAHc7PyXXLC3WmCvRXM
14TAUKVwrJSSYV7uAiiNFRG/27liiaYoIpwR8mTbJivRBtm2EOWnZvg3QgORtgzd3qm0rxyOJURx
M95WEd88s58yR8wrl8KcossQKPmGpzM8wExYUyZAMxf87J36zsNXR6w66DaHf3WA8Gq+W37RXfdz
txCaSwxuYu/cJnC2WV58zl51tDWwVWU0TTsmyf12TotbILD+DfO+D9ePNEzBrndwSxTBsi1qjMij
MgwZa5fefAvktsai0i5OsjODIsfRC83Kx/rCtI3KeRuBlC2cQ9YIxCEDesAJruBYpgw/aSL4HgJm
o4qqzeiuCgh5AEYoWxgClCjGv5VWWA+Isb2TPdeCEDGSK+v20QdxtHHd0Edo6T/AQ5xhH7XxXWL3
zxFBUSmijx8l/lwAGMYPpFQkMZpASTlBJafeCK6KpSl2Pbi6VYWnSPalT0VjL9tiMOx1P4q959dv
xKaXm4rsQ+RmwsNKmbeXroFYzdGKl967xmc7r+mkt4jLNQrlhvuYz8Ybs09mlbjdd0VL/FDQAEHD
ckduB2WmXiNg2hjenTHz1r5AeJDB/awt0q1dzMzy7A/1hLMe9SY6vuusIJduzorLBoZbJIyeNLGO
RN4j3UVtq1XxCzLSaZdSYK375kDCZheiy3boVfhGg4i2/cxxg28zw/khcLItMCHcyojeZ0t/T6qp
eGiGNLko7LLbOKWxYZczrruZWjn9FtwJ48lfYu9hzKC9jUzCAlEh2A4vp6ZoD6PNdQXyINTeMtzP
/R+hGxe36Zh+esZ4iFuv2iZNSXOuc65n4tlMfGFmr78vTmFecaZIqSAgVOYy9JJOc4/ogNN/U9fP
WWKLLdInd43HkskhxGspBEn76G3p0J35VsbwE7l0E4jnEqwYOrLUARQ+0kpI5udwlECwzrx0RvNV
8yTjG3TeykeV3d7P1UdR29FdoufNqqqKaRe2DcWmSFsPVtNcuh4GRcMZX0zXYSehRjzHccgu7X4Y
QeTsBg20siNjLx2r2bqlUYF3dH+AOMw3RmsSPRVMuOVmoJ4tZwxSjDdNomNmlb3ErMrrdVX5nzml
tnwa96RkLZdZVNy5dXqiHIuK3D2meMJSI/vpx1wNh5VXQNactUZ78EI+w28OpUnds7DtvbDSO9PD
XNLE11z+HBvwnVO7x5DtuJ3rh1JvzA/EddVQ/hxRWmBdh/83ZuBFM/5IzchOY4J5oeHjNuH8ZNrD
T38kTjWb5y3phWyUor/N7fw04rzZWtoCg6HKo4Mn8AEYNUdtLyyLL20/DXYJbDT4CdBkgwtui/rt
iZhM1BK+OyLCN09eg7daJMGdGcTbsglgWPVduxmX6tRkskiua/wJpXHl9fEBf9h0LSYtIPeu5Qox
c13KQ4R8NADmS8YzWCSbL1EK51AT6NhF+OMCSGaDlebM4ImNFUtx7BqyHPA9F8daMCN0TEGynsFR
HhITSxz4DPeOjTrX43gVVDCLPZrMu4qmTexXDbRUJGUJfkJ55ucI7AGCZRR2gaQR+Li4gqbsJDqo
Ci9VR8/UbGgFhXr4pYXdR0i2L0CVu2G0UIKX0I9FA8RGpAjjkd0VdhRCtzUfbb2C9T2n6anXrAtr
fqvbSrvOzIXdJcquRk3DKJQnw5Gm3Kq0keQitd9nNSdLTg0oywcyy4c8xpvWgvZ2UW1T7//J+fHk
+Hm4DnV21GIW2PI4WZmGVm0tN72nMr8htjre6/xjm9Tyk72VRq+w0q9hMWHFaEdIxCDhVtTyr0xt
uF265OQ3nN76wHlnxrxva4q1fnxFU9wE7ewgGgc2vdWC8Mp0zGrd1951oMM4tRoyFcmio1vlTHd2
DF4emS0/q1wOVlH4pwujohc8cTiedO0xI9QbpiVGdT9AEGjFP/V29LbZWwDillgVvM8TSmOUiz3x
cU8DYKL1gKcvS2MAS87dNFt7GnMpSrIdxSPAfeZ86Y8c4rXnb1viMgl36l/pbnOABrxRCYfkEBAd
aOfGIwHp3R0kOCBKpbn3ovHYZ/xDUIl2jT8lpCCgPdaCbVNdjlPr34dxOB4bsSpjqAOmQ+iHSwDn
mJflJvDHQ6LPFykd5QzXQxICbXHigdO4lW64QiGk9bv1mDEeJ7N0W5jk71YdrFMiJTn1LfFDb84o
9HPQwmWt0cMs/BlYdBvi0HQYpNX1Y2Dcukt2nY4AZdxXy1/S9WwNlLbwHwF5nLa6M8nCj23Ti0oq
dH+z3G012bTsT/ZgkjWfQpd8nsfU3YfQvBGIaQ0e3/YFr9eqbqzlB5I1cnPxyBdAAFCXQ3ri2rUv
TJTto2e/4I/A7FSdRi1DTTxhRLWmHGL7MD55bXQw3KI+dkkzrR03XbjIHQOkWXT2o/7oOzNQ2pAB
cxxBxNduox5JOuOmyg83llEt9xjMqQzDExSrJdSvXS0A2j2SgpDSfDJJ2ls1BInOcbAa7OizKhac
ci6hTTEXdys2dtGxdPGklDEO7xzCu/WASsKDT2xr8E64oGawQsMUxEFdLRdclegE9zWHYDyvgrx9
HlBf4G2pgNAPR5BOxkpvvY3vR1/5nL6gNMEXS13isim6e8T3AI3twT5Mofce5ekPO4e6iCBGX3Uu
ppY2w88eGvZD5P7Mmf/QjsZf0GSVszWq+DK3r1zt1Q2jeh/3zB1m7aSNy3iJav9VnzUHkhLjlrBj
KMbZtCzS6D4e2pNbLoA8gpCuPS7keOakXJt1tpkNl67vSBJ2j7kqvzVJ5TqOY//kzd5XUzvGusod
a+0PNVeo+WpABpAS+rp28EzsG3s9RlKinvbVMdZufdOp12hDKRuakHpckOgSwrOCPUDotU8arW0z
Z8gHqssXE5vqkHml2GnPxWgyUC/98mTGNNNzD7GoLR5izg4u4R5T85gv3gbY23zSm9t0Ik84y8eP
pRdfMNaAwiABQh2drHNx1cFH2MAywzEx+LualFJHOhtK24eqFQTXejuYq7DGO8uwm2Q3JMr9uC+S
utnokeaswliPt7klz0Cc/Kx2vAUGeeEzDmJUle2XdkYxGITs9/7IIDzV99rUE17b6YcpycUdaBxE
LzRC4bJr0Qt8k+vWDpvrrsCcP0WNhlDU2AEs2DlRVV13TKANTy/A3U070cmpyVjDQ/Ve89ykQWil
QFgcr2bv9x4jfE4zI4ApqO4Td96XhkDrilizt6aKYmybbDIy/TIQGyFtyU0C/Brp+qe7hBmkp4TJ
ghtku8q28nWWJ3umDc91iQGrR3OQ6bDYtBRyuzdy+TSW+uAXzX7qURL4LqLuGTwd6cZIb92LIrnt
dQJAfA+oM0TXNyJqL92YAhDgGwT8EnLdG/ZwQj/srAb8xD174WjC9QOd9zD13oft2eNz6fk/6yZr
MIRlnzGI4k3Qg6RmuHuYLPavTFw3qW0+ZY37s0XZQ4PU2HahA5itMDdRYZGJ3rWQYCZ0SUEdHowi
eao6kT+0KLw3kHPW04LYKYm1xyIBMNZCmgnKOd/qRF4zV1t+gsMDIj1lxJGyLR07Yc8p203YQBMK
pj6C1Y79ZEaO7yFMW5fU+IxoM2jW9WiN46rGw0Vs3DCsCnJPMOJhcMuMfegSGOHIzApynlaNA8Yj
Fgx0cGWPxMjo3sZtEm07ACzlerPDqC8Do7jkYrtgmrHSKW8iVjFWy2KGu9IOsNWHAKLQf0rS/sCQ
I3LT7UihOOPqf9GM82FMq45DH+DC3FF8zrzLVK+hZfWd/TNnupTAHFqXqNLWdtNkmKh49wHPmqd3
+cGKbX3V0BabGlyzTgIxDneHwI3f3HQJ9rqMyQdnsgyrv+3O9i7K4Sln+Yx2dhlJRowWZ+WQubgZ
vHZPMg0GpXw+zG1ylztuuY386chBTfJpgM6XTIObIsiJ6J0sQlMcfe1WzXCX5DjbAsRbkQsEH+J5
tAGPmQBG6zjg2AN3uE6g2BW2cYG9L9oFc/akJ2AnTC5aY+Roe9+N6I54UXDRlPfT2D558X0kOsya
MoImJPMtRadeJM6RrdGErQPCda35IRtPwGNNke52Tl9zQLu4LUoypr3If4oqIrDpe0PXDp09irJi
7+KZtQ18K30DRs5YDJS1Zo6cLmAwYzSmuQGXNrvRV8Z/uSYHEJRXnP4Rj847/fu9/IrHxOlfbapc
QD2yx2YaqYbN3cHuwj0InHzlBUWzGftnMwBz5PqXMXJ62+rxuHX26YsUh/SCjBd+gevdY6NxV1aY
VDsR5oyOQmtlL2zSCm458wrsoW103Zegtu1pwMjZk/tcND2Xgf5xMfvn3AjN65J/j6jn5lonw5uO
QInTwy5aWGxZsfMb6yHxZA/WccONQc5Rrs03fV02uxb01yauicsuLCPcun2SnTyj+z+O7B//K22x
6Tn/UVt8/cd789am/5ZHa36/6E9xsW//i6gTIWwZwayjE+b9/hIX6+iOsSE7lusZxMuaKIj/Ehdb
iIst09Mdy3fQ+1q/iIv1/0ZMbJguH/hvYmJP2EiaoSC7+ENtvtq/i4kzHJb6TOTTZTGIbsLVgMHw
SqmkAlnqVEvnm//+vlB27MH00xH5z2/D0YvNPITTKzaGlSc79Vml6kWrVw4C8ujgxmImZKzB3B1I
l3cm/d6uOYIjx7oineDR+FR6pXkslhGnj3SLe9jGqdMdea+KMj+O8gJrOURMbOZJVWP3eOtR1JIx
RoUhBgHr9MNej2ANWMOyH/2KbFTUgtLD3mBm7zC1d5jbc+lyt6XfvZHO91F64APM8FkyPFENOGbS
Je9LoU8nnfMVTkbTanAyB2SSVCWN4yaAFD+HhDrkTy4G/FE68YX05Pe0lCvp0relXz/FuJ9LB38u
vfwg5lYz5n6DyX2O2b/gc5g1mumOiXixRkpBOCL12VRSAgIPXoAuyQFdvOhofikYzUBpE6O1Ny05
JRjcE8kd6KriyUzCQ+vY/VFow9coIqziY/GQQlDChwy/IJAkA0SgkSQb0Ip+CtlQW5f0Nsk+KK3R
O0ySh2AcgB5VtoZUl5AQxNM+3YlpW0iOQjF/Ql/3d4MHYUFI1sICdAFD0JMf5v66ZJC1HZofBXgG
sLv6WuBXuZpjfYL3kN02UR3tSbtdJN2hAfMwgHtYnNJGS1LtWze/WyrvBYk0nkXJiCjCmst+P9Ae
UQQJUBITSAkPtIQlGRPwtz+GuJ63o+RPUJB4ZZ6SboIRNkXmPGHdBXwpqRVCh1/RS5JFBNIiIShd
cynZFMZ10OiXzBYY3IgFu2Hlo2So1ynGICbKqLX8t8GBO1BUkcl1Emxj1QUbQ/8oh6EgsexNc6N2
l+l5RSoMxIEmrS+9Ics3ggNyZaTkRjCxZeuV1U2V+wQ7eAlxGgbkcgy6N3jqHLC2eMcsqupgDTHW
or8dRq8k6aN8wgsA6AVf4q4fhhGIIqDc3NoyR9yKuk7W5mLfT7PBYCYihjWLyLWw8RRaU3NR1TBU
HRcb+NyXIUyxoIaaoSdb3Yyu83BhhptpBwjURKIJlMxG7b5nTf4e1f0GnDHaTQIAky77Q9dlC9zG
ncnsybFnbIjirWA2TNoOOrdBTfvtI17gT8pcwdbq7sRgmWuNWcOEEfTOYDJrhtlrGqVb3Zjel2x4
iaa6OUB9k5lWxZtX4bxu4ZtqlvXoVZTV+5FtpZk1BKLupPnvk1E9yPPrCu+Qz0YTmByKK78ep0PX
Y0kOzAHIg9D3BcP6UxfEX06a33N63C5+mOxLDLnbmDqj5sBjHCOzXI1b0Vs/zKL60RAOcwBRzZgG
7cn3jashoyfLIJ97hr3mbdI4d8DjfQYmUQ2/EUO30Xv6hWNiM9fiWzcd9iM0Ei7r+omsLPxtobiY
So4JYirSTVOgfC76q8RKf3Q5mhWOLqEtO04Alm3cayVi/z5f5+DCT7UGizb+aS90P5auJdajBpI0
t9kpQ9m/iS9Chho72xoZ4CbjfIm8fs9v+VzCQVxZ+XSN1p5dw6wPfS3WYTfd1llIwSRs3YObA3x1
08dZI4gudCtrg73gKnS9d9xj42XDjNpLgYsHxJgljndfYgfYhZlJAYIoVbtf4pVt3YAL81Z0Gpgh
pd681Wz4aoJJ3R2liOImqG3Y45tKr8GfmMmL8NGGVsyWQuCiDIUp5nezvY4Eov3cw20O3Zqh3x9V
bh8geYz7dnKLrSnEaxVMaxJNwEEys7Q2WMmqTTUHGRJ6+1Yw4zKoX8dwvdfmyPSxTe382mrie8Mh
ZhAl+po+AZzxRXvvhQdBrTLMtSlaIAwyQA/CRbypPJ/su00waOFFVi7NqpMafFcwodRmZ0sREadz
7yIA03fmEnUbi2LsegZxLQ+taemZKdrOvE2TTzNH42GLi2YhPRNoNGiJUvujHodnTkjcm8B/6Y3L
Mio/q3K84WJw2dDKWWGdgKIjsjtfh9QYlpd+MlOsGL9iE0FfkTd/RJAcVl0wcqnsvuZgBvCTRj+S
riWMARZyaYTLDvH4F22aCW6yh0jMFZexXaFnM7apS2MaRnC/ceQsLEWJRfnQ+1q6nMkbyuAxZW7Z
dsz2cyiLGigOw7f5dzP7hjxP59qiY7qep6i8oj3yPk7mfTPPl3RByHwZ5uJyCHbYa2lJmdmT0Qnw
WKk17LsCyBqxaLcMwB9rvUDTkvgcO5Qd/x9757EkuZJt11+hcUxvg3ZgwElonTqrKiewLHGhtcbX
c8Gz+2bd28/6kXNOYCEREQgI93P2XtueUfhPS8Saw6B6YZi31QIrLDmQESYmNtyTdpQAgH55Ud4w
VBeMHUBna7N19jDgkoQ1fmsH6gZ+bb77lQ+PhXUHknhGj7o9WIELGR4zuvPoYcpeXSMAPZbeE7NW
raWWBttkcv6wUxC4romUtzf6jR8ynWtt+cgqcQMQVxUOWnwfLZx7JiyXZKjEpe/Cs1Z69G4goxws
fIGAGve8mNleVU1nLFhDySgDE/+mLxEFZKmXrjWOp1XVQQ+Iip4+oddsSl3/VfUe8DlquINTfs0q
O1pDq/3D6/U1wrRq3zKkQ/zO5NNrg0PfNBMIon440ytZazU9e6vua0YXtUuZiuoygVEbt2Ka5HBi
Q01+jgLIKxHZrJQjt8yqvLWZ9PeMIyHxjmEELw/Dl8npeNtEw6F1x3cQEOPKLRq5683hV3AiTl0e
mjzxNsUsvhHwGO3HRnZnxgpAflOr5GLvAYTXF9bpaBXrNKm+68yUjrXbHnzg8xehZeeCaJOpNcjV
gtFA9pwGm1Pomy6zvI3lzWRXZe2BWuZ+arV23fBnUeSmY+Ra5YZ4FmbBJoYBtl+M8LL61XWcMEyz
YPofLRFpopxWtAXDW2UD5O+JGyQ+UsSk7WTFtQ0xfeo5TRRHYwfCqIQLNvslJzOhw0E+ZnvQhuhn
zj9ZzQb67ikbjhK3LC0cD07T6E/UBWlYuHZAXVcYHEbCoPEz2fth5spaBnIbxwnGMz7Xw1i+pmtZ
7QCeGkjT83RDIYXK2ag9iMYs0QUSP1KDn9wT1P2Y43K42KJcDC8MGCynu7IPMAZJjxVGt21FhX5V
5v1P2SQ/51j7jin/yQ/pfpXWuLi9u7cqnN3t1Ln2ibiCFmKAEW5te3qhcxkfnDwDFuqbz94Ma7Wg
4bymYGH7/U+S/bY4mACydnND6i6LeiKH14Oc6kTFOTe7H0YbYBcEbpBhq1665s9Z5pYPwJgin+z0
CtTlkqS6Czz3WhVRQfIUF/I5KEk+cimTzGbQXRrC05yYqLMKHtEGf5Y4pxM+c2qYdzaRZntbgh+c
hhACKZhFxMyifwajQxxNfcNwQznKtIqDllrIAriuaT4AshCsM8DD6BYXNC9mPMyUjeD4ETLVr7VS
5+AtlnyskJGN6cBUjdHecFJesn7joMdjX/3SvKQ6N4vJQt3qjOHOtDX9aAgQZ4WEtjZKwBtDaJu0
soYvYsqg4CfTxUJXcQslBzYE1MMUT91x4LKJtybN97HWCzTu8W3MEhPmyDJsl56AMMFQzigwgIvA
v4JUHDdxX9o7EAhE203+gQvFpW5ke07xvx8af36Y4t4/jIkvV4MmT6NszVUCZgO5sHxM+xLgJZFr
Rz+utNfMJZSJhtyoQ+pMjCCkZC8J5aDiPGnmuSvH+Fr5ZC1wIun04tIUs3Y/UoM29Sm8QOX6hqUN
Iprl+4dkLJ6rZnbPWVk92R4JS1ouYfE/Npo738/aHG2rOat2VCz9LaHS+T4yHAexgS93gztDM3TE
k5YNCDGZWezyPqLXoelfWmPbM3Jb1X023AYjL8BmXQKfxvLsMjhVwMHsryjCvz3mJumPKGDEofiD
pdtzWcRGQanmk0ColXJDx204LH3nk8IQgohO8Kv9eZ8+XoQ/aZk/GJiX+mwipSAP/vjA7ininloU
WTABQYEFEVTme9Sa3drJLdxZooLR4nnZchO+zunjflu9BzjoPuTjeiIWGsyieqYTt6lDqbTE/1xE
ZrURPZ21zhrD/syJ3D7YcbKWY4a3SkkdM8uHAqFu4mh3t53efFFKWCVv+1wMiwZO3Z0E7TnLrndd
A8inC0gpUipJtQ610DixMwEh3GhRWX4u+rqCsNWHdGoWSZdaG6EtyL3Vzc8HPSuiMQ6351MNzVgL
Va8S+9VeMB8D/fKbjPg31aySlVVLhX4KxZ2SmDLxoMTaNqOzH6kfJAvJ0Ov8jM0lZqao6M4BgsGg
AT3IfEOhC5E+4aFYRIThYmhSC7H8HLJd0RwYcBgZMfp0N8Bo8C8tf5W6NWbmrG8jgf8L15UiT5pe
xMCM6vqp1GwaydYov3acwQHgY3tzFhF4UVLjO0wu2uMFl8l1AR8D4sFTki+4H3XfqCFMMj6hzyrI
NQ6K+tQuNi91y6qT7mBLfJOLJaxZFupWSp7DlsDRb/3yUl/btG0WfiAa1c4X6VB5Indxeva0DdY6
jgK694uHi7GOvlU/nD9p2RHJ+o2lmWyj5RcDMKlOnWeP5WGAXxHGurMnfKsiVoaFvbAxYHdXp6Hx
EZNBvVQPzbMsNrjgmQPnL+iV4OvQNC5PBFPgUVhuqbs5BvPtaHbg+rV2503tw7/JLz/0loukcwpx
2ybe4pBdJPOe8o8p9by6rxbqLglbUFPq3EP8ljENR02P1n7uLkzi/J3acQRTBjDDGeIjB+9qvfwC
9YPUbxkfu2Kx6gFH5z9R5BxjYYJoyyJGvbV3gJIoiqoU0KWwtKY1AouYU4nxaFuDnpKNDhInXgBU
ijaVcKBskCAQprNI/dWCY/qft4iE5YT/eV89rakH6XINW29ijvzn+yDEE6Gr7redkdVf/7a2uTGz
Y6P9GssF2VJZ7HcfN62KyAOuFYxNlgfjHpBHVkec5z9f2eMAwg/IQt1SLyQ9MYa0xW4TKJJU3G1L
G9yTugcI4Z+EKc+sv1ZdKwFAs+PUkJT1rRZoOXic0t6UIo82cUGnz/yTSaXoVH+76+j53iO/Z7Gy
4dP/XL1pNmKD2wXO9bJt1Wb9hHupx4blCXXrv3oJSkL70Oec0ZUZVXFnCCDwta0Iagd/Y7hMs63s
jsBSYjvRylA/C3BcKKyHVOp7dbOajGskY7KCxvuCcO2jq2T4n5bTD+8hZdxqM1eLobV4EOrfVOii
324q4yk804OMwn6Pk5KT5AfFqPBy65CAvlXIHdPp3S2pIyAnOZV8fn11N1J8nj+ttWFZIQLoEG0u
5yMF/vlgAH3e9wegc24n4PXQrFLUIHUr5/w59kZ0oExcbwwbcLR6XC3spiZclhoUTZSJGd5E7W85
q3AAhfVB3SQgq1hT027XqcLILkzaeLml7o5BzQw0W1BWbfoeDnp//DRGAtFyODctRslBFwSLQLb6
60643FWQNLVP2tTfdvpg3f+2f6ubgEOcVQJ2Za3ulmaY7FNdP//2OrVna61+021h7n7b+dVrPj+j
0hE251lJb32Bs4FP4HjKxwXPhSrr4wuqtzTOAlQYF1mvqw3zJlYmIYXcU6C9cLkO/u2uegLzsFz/
f9rL/01HxiZR4j/BXtbvafQHbp7oLy2Zj3f9C/eiW//QTTouNq0VyhC/414M6x+WZpOx5zm6ZaDb
+uzIGP/QdJB4nv6vkL8/cS+m8Q/bNLHQudqSyed6/2+4l7/3Z/hakGYc15Em1BnDImaw/PH+GOVB
87//p/6/WhgdJTyG8ZYPprfVC21XtqMF/bEc90EZ9i+FNebHzorcTRURMClqMnX0Nir3kd899X6R
PWda+iPIiks/enRqzfyGvZrkLmrPRn6XEXh18q3pLRIuFMo6BdHvWYfGK18G1x3v6NaPd17rOrvf
/oj7Ip2CIv8feZfdF1He8lXtpbH08fDxJ3e1ZXtrniGltDTLNRz9rz/MytFae2HX3wLDzGiyMC9r
LRBOFBCBA+aXQkpKyvBY8dALf911jXuph1G/laH1qw1RI3pjf0dE1Xg19DQ/UKklNcronWudlFtt
qLt7TrBoJqwhOWCO7Ve166dX3/V/cnnldDfmj4Xs9Gem+PUaqEu/9eOyh15CgKKj5X+0RTica8c1
VpPVbkVeDceAhvUZNWx8TtqmW4+ykUAJk2DrjLp/NsPh3hfC3TR+b750o+eiOrfCM5PpXATHfHLF
kzOXJnRzmAQBRLb/Zps6/0YGYps60nFJpLSlhiPsb9s0kiEtzKm9UZxvd1Saop3Xo6UMWhk89wAz
7HKeTmIm2NmMAOzkZfzWFsNPgiObfeRVxrlpIeH6iXbX9wQ5t0XbbXOH6zfhPfVY20+xkyaPeoDo
rneMF89zCWz37a9B2vaopB2M7GWfnwNcOgFtfIYB8QyJQhuekwLWTujETyM6WiDVSUByd0glQRpZ
gYJUD/eV7dcLh1LHVeqmd5C9N1rXI3qoFhDDZAz6synZlt5874ZO9joF9qaXZEK2dhleE724gzFz
knT30aHO7SE07MckcudDHLbZq9FS3OmqC7Dfp2iBt38ueg+E6DQRB/Gf93H93w9eaSErZi93OIZN
42/NVTmJYBBl2txy+zux4sV50a2y6WJxqMPOXxEPHp17y3auY29Fe0Llto5Pz8gIzy3x3kDq7FsH
rPwSAa4xQ1QV8CorJuv/+Xs6fzsUpS4ljizmqpxjWCy71W/nGFsjf6JsgvymGaI5EZRzzZ3M3trh
EG26yfH+m49bOtl/OfSXz/M0zCKW6+ge7e6/fh5IumkmFLC4bRqhh3eCOmaLN1QIw6Ynqlu3qU3y
bWTO3lPFAUVNodk4HjGYHqqhoLO0R/loTl7w2ppadqRHx+lMficIFVRMJF4xzIITr5cAO/gIW7LZ
5LWYwTKUBrILsruc63+z/ZYv/Pu5jK1naIZtWKZFAZyryV9/kJQLZinPopttmW8yDcOzDNn5wRTV
nK4CyspOQsVSgjlq+lJcTM5E53rujF3sVI9RZBDtSDZVq/Mmc+Js2JT6vVoklveLRFeUyRGH4KTP
MJy1OTjDA6bMGdY7o6s5s+sLdIKG927oLPYqIL20wxFYZ70O/39Bk0SVtaPyl9406QPaJevvi5cR
FxSG6Kj88KbHi2CyTd1uk7WkBc0Np4Cy2cFFIj4QlPhV0ELSW4/oMt0YTzqdn7Vouj/aRgtvoqbq
6utET0CV1C+uu9Qcp2Q+IBFrzn6BR6i02vz2n7e7/e87ErRgLo+m4xk0663l+Pttx8WbYqOv98V1
cgkvGemdCXt4cO36KypiTrw9guehdoeNEU4/E92Nf5mZviGaenivEqkjqLecO3g92jEZBP0G7MWP
8USkZbS8tm/WqKKmn12X3CwqcaPhxG8xmCt6TtDXknCa6ItliALslDNR7ljvlk6pzSsfrcq1N2nd
eFvCH8HCVtN9XGbDZaa0sEEcIsid058IFMM8bFSEb84ulBpaHAfo59Uut0YL3xYscFi4B+KJqq3l
5OktWABMfv2tT0iaIlS9frXkQ2004xe3sVvAidv/vIHR+P/brm1aJmcEx2Osg2hFmn/dxE7tRlod
tua1JRJtXenkQ3pup5+1ZtRQf0f6Pp0d96CeUIvR9X1BC4nX1EIQVPP5Ht0XP8q5rH976LeX2DKm
2KhW/rm2vsnidS+nknC6Zb3qaT+lY/px8+OVsyPEOo8QrLGnEPy0fEsx1BlhqWjQP9+onvj4SPUF
w0zzd55lvX48Ro4K3+DzwycP4d7Ol512bOjb/Ze/6fPV/1yv/pNaG2EI6jssW0Hd+tvP+vhO6pmP
D+3K7C7WN3rdd3u7dbVzsbxfvcC3ahdJ/HJfPaMWk9r86qbFIZtUt5Br/B7OBmrJJrgI0z9HuuEd
bNxyNEB7nVNf743mNhYlzba+g4fLOBY/yPzHnLbJbmpp6Q5/9ERUHbvEvKBm+EMbWwfOQ/TcJuF7
OqqYpfF7mWn2Ju7QsQ/SZdI8njtPK1/8Tt7iBggaE79gj3frCzJ5Dc3kfAUyt6XJGuy7PDtzwSdU
ApTcLs7pUxsI/+EXOLTxkToEpCUSL2zcDIO02Gl8GPAErYOakDGIde3gdJuBzut6bpHOkAO8ClwU
JAbBI8zCxqeBmJNt17OOiFCQtRb/YnSGm17MJgCfk5VLGmOG86VxjZsT/azi/tYnMr5Gpjjyt7W7
xKnv9d646wJv6cjinNHavET2sFg4mTxnHAabHD3T3jCLx9DsuCA5/Y7D981K39ysLjboG8pVtKg7
zcbaVxYmvNhKVj35qXwrdCUZ89RSYFxIkpKA6sqheRaikLH0r/M4o+0wT4kpb4tS8Cxajfgi0mJd
G9wH+VLbJq+Ni73Q0tMi+Zr4AMcaIPJ6Ov6M7fLJYDa9KRzjMQ5q1A2tu4G09jgHFhu4KfcV3tc9
dGqR+8++t+jlx2hdaLDMu/4H9kgU7nlCtiVt5LGozDvTekvaEoRpae7bqRTrEOaP29TrUTj53g0c
/VxonBn1DdfL6FgvbDjnXIeOc+KKfU46gQ8lTKNdDGbNTtAUo+AiSmj8EVXpYyZzcTUwe0wY1A4l
bZ5AB2A5SRC/AnnkOnehQ5NKlXXIG4gzPI4hLTQCgKM6aA96TGRIE1aXyp72ztT7R7JpycxIcrZ0
u+hTRnzMRhNCc+xI/8WPtTYS+aJXabFCz0sDCNtROtbEpjXdVs6FZOOjNKp741hLYSCvQrkyG+Mf
ckhO6fhq2fFPp+jI26n7rW3Fjzml2otry1Oh0e4thsrdVUO3jY3+uynDS0qUJeyYx5brPA1J/ZJX
yVOvrdy4bHBM5clKHyaDGjmdTmDYWEjpLlZ3A9z1MuxwvjX9fV059aZlpjcTCxiaJZkXheNsg7q8
CdvoCI+LkN5TFr7iJdr1lRWcPF/f0gR8Nvtyr7lRsGmKssZvZJGQEKUYVcacsEX0yoAV05+zBSDT
KFsQj0AlS42GJDF4jLppNGctFfwBEJdJNb0W6V6bnJtt4A6lJYViPjSwHbgB9Ztpl8fyOyKIO05Y
6cltktepE8kin5sOOQkaqA7yrZ1oxFnRa7NkykHqBA8WTjwOrZjS7HvmwAEml4j9YARUadvtSZvK
neuQ9Ns/yzi9M4dwq3FCpNtHaOc8U0JtXMCS9hjfusaCCNZZNRq/5rnqmQ8iB74IWWAEkBzKY14e
ZsaXhN0ULwy2dnHsvQzkaAPdLC661mRH3Djf2IfQHeeue8ByhdQgKymeDkSNzZX9TcCHRCXYJ9uy
TIydVWBnoYuzxLheXAfCoUypVhed9WQwQqUdm+eHXjOw+IpKbGLP/TWQ+7zmG+YbEckz06HvNvL4
YtnSEUxU3LLiVUQU1SYn+NJLa89UbFyXc0suFcHWEcCQyh3WfQBwaSJuIy5wDGoTuXB2znkyZVY0
x1b8kLrRIq1q7hst3sS1dexIFOMPMOs9OshkU/rEzvut5+3mHh1KSyBh1yZvxG8OKzZk4zigEtsv
YZMgmYPXWiN9gN+c1KRgtbfJvsfpZOCBaFDjlE6zHYga2YTOQzsbJHtMTBrbzDvXE5mxHjKGSUuh
OKca0ZeYXCSq6XN/N/SuQZNwLb3WforwdQScD6FZ4sK2FnGHUWdPuY8JyG/xoTEvwv7l53vdfuu8
/mJ0C3EoN59tw71In394bsMjPT13PfmknTTR/GRUEmhESyyzUegjooR3DrB+n3bRS8KJcz3VjbFK
jGofMqqeE4w+5WBBrEoAjKUkCno4Q6caC00dc7eW5WuVaI/IN+dvOeYKmhTEzpBLsRam87WuRmJK
2m2ZzfvOR2IlJc7rBSLZZbZLPClCviEZyJcmPWFcclN9POSUUEiO1AjxHBAPYyIxn6DuhhRwMMSX
BhGA5DE+4zoUjE1EtUFfs+QPeYjUSntPYeIegdhT3M8H8j+vWu//6vLkl97h6obJQK73nK11ffxK
MB2as5CEu8gaQF2WCHfisbtWbVBvrKHDE0kae2vnX5wa5PfMTo5TqyeTmFlTaFfQUC+NVyNsP0Wl
af0YIu8wTb7+1aDbs/U0azj3gSdu5MBoa/UKtVB3kzkP7sCajmffnvutetvyfp0N88MN+GxC0sVj
O3bjoexTDG5JED8Tqf2HWkczTFeQTt2XiuvpzsKXexo8Ke4mQUTmvKwjdx/6LG2/E7ITbQobKQcR
2c0Fkqe/Mb1afOuzeqvWJecMkz7X8IelTX9kKpbtuwwpcRwSeD/L9F2KskaLpZ+dqGm/CksHOG4I
VFWGN1wFwuCNp3XZm3CCnXopm57mTxJQHkHNxOxtSI7hPNcPNc3P1cfa+mtMa+OHAcd1nUJivQO3
CnEtFGCYKbW8+KX3FRVH/VPrkmvvy/ArOY5kOGhBeBlwjlyDhEtGaXnTGy6i7aA71c9Ronmauqp7
YshzHpk1byefaOe+1/UHjViVlXqZZn0xrdL6PjVCw6WZ13dTMOonu2lJkdTq6FUa7qt6pT0T05SF
xpeO7LJtRKz6OcPEeAs3iSDpU/d68ZZnxaag4fjTDSIIu44ZP3l1LfbGNBkH2TriwaoMBCLLb8Fx
uqq1vPk+Fp6FNsMN7zpZeCeHcIhdj6KWGbz7rDaQnlb3XK6qL6ndmFuOg+FcJVV9s+UQbwrNqN+L
YjH2sNbSQXRjkan+WCZ+enAKqydOKqoeU5OsYPUSwhxWbuj678KOPLhMghBLlOBnIVKxrdzCfvW9
8Em9NOiCxwFf0mtRaZBqS7s4Z+x3sMQywVCts95b5MsfG9IVwyqf8/5R9wl0dYOwPOhDqz1CeCd1
YvluA/7hsnO9VRewDrsha7PTp/LSaJWFZX9EVQJw4sdgfRFk0bzDjtM2OKS1S0Fv62ZQHfx4QS7O
tUkuWRyB/xWi9i+9EOFt4juu/cnMf3gF88tB/545YBksApSvkzWY177AFKU+AscVPY8foMRxo7nt
fPUd2VyHzsk2VTzJ7y5IaPVV6o7qais9KKR1dNXLrkH94HJNxgt28fuDehVDPhu4UFjeCho+9Od5
gebF7vskHtX3cRZUR45OG8GN1S6RCSaW8bl57/FIfXyhcO6xbXn+bSr1+KJV0gM6YLtvJHp/vII6
BKx+N6vuOHna53Ay4m1bTO1bAxNZfYqN7X3NpFO/QyE2nFtPltuQM963kL1SfUpTBxF20jy8D1wM
8dlyalom999QJPFStv3c8vcYoEXuk8B0T3OqocWy0sUj2CHQZtv6JlJbEhYOOOEi5gYIZvooR+yE
J/drPFp7tZ5W2Pqqkk7yYE81rWSuuTvHEfHXPsiPaj2QSQjFxU770BiIQ5EAVJA9OLwYHhBRwScl
Aeb9iEPiYa5K64j+c9yhR1p3BiHViDLX9jiPIFmQzxHaS0yIXdBsrrQfg0jGdw4eAhl8x79zQ0b7
WkhJQy5vIIn+Ql3SfkkNYls1XKI7PzSGNx3v3/JGg2ybbUtd48T1PN2aGgp0x81f1JMldl8KqKVz
G2y3vY0l0k21Vsh4j8Ogdc9x3ThHu0qtbZFE07szMLhxgvd2rLNdp4XF0Uu16sWgwKe+Pk3tYU1Z
y7ySFjuSexDZeK/5mn0/viGXTJ66xjShFEOrV4+TCcQksh2+lVPB6IRgn8Mw4j7EyX9QX7EwAbTT
kdQvcRuZ93aAtk+90yEglLEekvEodoxzP3Gu/njC98gf6cKv7tjq+1zU5Ot6TgLc29qoVfYEU2zc
OaJwoNX+QzthEPccJmnCbbz7MsdFVTWVfl82kXmZ2wFX9PLbxzI8UuaZX4vcZn6mIweNR2/+VmoM
7btpvqfNQWaJhbd4LGvjFMV4IjtXfPv4VgY7mk/KF3po27q6gr6AeqIJ51sSyPyln53ySIAgc9yx
S96x36lv282DvQUNah/DtFgEpD41YqN4/Ng6DaHrdVA2nMt9eSMtPfxYa61jG6Uw+iThwwAwSoeP
PzAVpBvZ/Rt5HN3ONNGya9hFX9waCezyI4UudOx37GJdMPh3ardDG229GfEereCPsefSHegJ/lzL
qLcmQ4IW38mqKFPAKF1aHuvYeRN6XB6gXldXAO0MTXIUvo5VyGtJtOHOlROU4b7nqto9eppdHNGj
tMjWmKzqlr4fNNx9tdcByPJ69y5u58epra1r4ZG85kLFypnBcon57kyJuDcia96agwNdpxmsjTdi
Xqf98ibdkvaMHpFXiEHiBdvrMYoHYhP8yjyNvXuo8UtwQLbyKk1m1YHVQQiJaLzNRv8kUuuNMsYh
jV37tTPCAIl83x86pzV2uEC9TWOTeRb29LPnFmWgX8nyYxFkRgxc10OOuUg6pPJDqZuK9NohEIMw
H+7/Buz9++vUi9Xik7iLMTjcB/l8VqtTK1Cv+A00+/kgp3EsNtKGMqGi4hoLkQ3abXRmpQTOgF9+
dpvpyroKetsAgkBFvOaSROsoYgYUinbeF277GoVfMzpcDIihPNUOGpmmQxZULYuk0xjrlgQrT1AI
TrrfDKeBsKtDrQmiEAB8uGyiXeq8y1abjsLT21NRp+1qtgrkwF3acREYidns76TVOR8v6BeZR7Jo
a7JloW4lZ43iFLJf4ylJBzwVIJJb7VchBD8oXAijajEBlZ1tj/xYwq133tBuwy6btlHVf42aoDhL
ki8JSV81ssHSYVd3mTQvMqibvdo8HGXN1khgihRJ7ROnxoQhrvoX9eOojpanxXiDYpSSI9F1rfU9
aVmrYKayy2X0ovdEwDVN+6zFIWaEhDdgU2Nb6ZoGBrbVL5GOylo9pp7NG4bojomTHEXLBgjuOpQ1
7JFcbhgoBGVL8szyv4VmjKq6ZBZXEEKI9TcWAX/anuHYc5PwMOKZ+xBu+bYw+puFkgqy0auQUGn1
PGtOrrsEA0/IOYjTrFFPQlP30eKdfHw2G6pX9kp9zsfa7RqVoLqfgQBbxyMiOgy9R92PDw0tw8Os
d/k24FRFiwW77kzXerM4jXG/pALBvsRg3Mck9rb1A0keHQ47Gqkxxuy90ciLI6Ya3VZCPCpdaBoi
pSd2cz28Rla0k9ClDkXgedhA1taSzBcueiN90SHV/UgRsocQSwKBvoqX3l4JnnWlx8a01UOTdIcR
aGPT/Iylny2OjoT2mnmz0AXt68IhfbsKSI4eXj81iUpU9iFJVCzDeolfaEOr37YJuSV5bb7i0XGu
fnpx3E7ei4JQldlIGR/GpXvseOu1GfoeUYxn7epKME9feEmxjLBR457e+7I+NJ1DaqxvOGujT6a9
rSPnR7LY3cj/jo+QaV5btNVnMO7pmfCU8nGeqoQczcC52k5h7pb0+vXUhbhlpCd3fuGbJ8S55skf
iR2eRsYWo8/UmEsDLABh7lET5Hduhy+vokAcQKaAahPhQXwOrMG/Twpow2aaFlsyWOdHgXtuxeeg
cOyo2SaI8U76RIcjtiuwN4OuHz4y1y3vOrWl3CmxaKICsvAjp3uwCedPMV82mvdeo+lMZ42Loo4q
BuLnIhEkTQyFV/NzxI8giV40D10RAzDCPovu1QnFtklGmg0UROSSZa4tVHSQG7ab6DuyPu+VsFI2
NlNwNz6EJhMdkPROwnGNiHgIEzaQgXIeX98la2Eqfy4KB43AjJZzJbLiux9miMWLKV+HZDqrH6F0
smMPr6Ar+3CjsrnVgpJTd4rkq1f041HFcLdtfBflqb1TEd3qoXwRRqlbPdF7dBXsV6XSTMcRibBK
6laCTcgkYqvJ8WuQ0BOnWnOf6UsilxWUm7TzsaOnTZhmH/u5hNnD2VB4U39C17QmVVE7Dm4yne1s
vCRx4a00A6u4XBIJVdC4Wqi7GhoW8P3LMzj8+Z/JrByWX6IWmSlgOOf5UuzCxD8vizLo022Wo1nW
CUNd53NxK3rtWQW4Q8buT2rhIpn8uKU01uoxVoZRqKKXn8QEAapUd3XL+jPk/fMJpb+OiRwMloB3
tVAy26TKXgLLILX0T9luVnEeUxLWz8fcRNBZDwNrrUTVvkkMRhjjGQOYAQnFdF5gypETNpOe6y7q
V6XtDc25WNtZhfvJkuNxhsQs9bI868DvgDFkML3oulEadTm3G9pAGZoWqLGbh+LV6mcKNZb24Le5
yViCcDXkoNCuJs4XwdKDFS1xQGm9NEr/FXbvMFpfFVqE7WbZJF2W4C5IPaqUS0yh+jlJzTHkM13X
xCE34aWPUfKudXYMDijYVJM+HJQCVp22ukUqS7A3MTWaf095DSTkbKbbIBzGE8bv8YTQxacbMOSr
Yva0UxxnwTEhZe9Dq5stEj4jJ3Dk477XxeALuvRoDDGZPFTVwFuZ5Ix75akj4j1dIiKpFbQnBKlg
4FPssFibu2clCp8WTfl/RdhVjwVOd6q8FoOSwX7RgZxBXBoO13jGToyyMMS7nOQXeoVkrICaXInQ
dVezFhC+m2kt3V0mY0ZhPSd5gk9mjN27ET9YxzT3nR5Mtsk8i9zqpJ35N3yCMvBdVfSkrx1+HUrA
AY+bwcGRc3IxUfGcfAic0RhWb16GzJMW63Nm1+PZ7U3ijJ9C2xsf82b2bvD7oOiTfxJ7i5EvpLdk
0RJfOYHe7KcomO6GqiRptRWkRLoOpkdkUIQlGwNtGniM1GIN+6LbxT5LnPA+IxoDWJiRwW3PAkrK
4OflKG3yieTwQFCoth3dSoPhNAwP0raZRumafwidCSehyO+zGvC445j3votT0vBo3dQR3kOKL191
DzcQccGcrQkyXdtJn1x0dGIrfcLT7BhpcpElyR5d6AKJygLvOe3jn7Xml1d1j1o8Q8CCk0qKJXoN
N8j6MubWehJSf+ss4WxNS0d9YWTRl9GqtupxWfZ0EYxQPzomUU91Vu+LIrYfvaH4Vk+BsfESk5pS
RW6SQYjNCvfxM8L5+otFn/9YRvjPcB00Xwp9tjdjkNMUWp51E21d4bVbmRjndg2mCmuV6qE4agSl
k3U91V+k458YznvfKwsgmYOJIsmKBLprG1LK2UXZMD62twSgyp1amHBPEU+M3jGuFhRdWejvragR
D2T2M46QjokBA4/GTqf7jnY7c4/XqhXuqzk10SEfkiuNFCh1RWjAMOXWFM0ZaeVjQTJPzqFjtwke
S2t6CNNarOGdAbaecWWi/WrZ1E21Hv8Pe2ey3TiybudXuevMcQwg0Hr5esC+FSlS/QRLmZUFBHog
Au3T+6POuQN7ZM89KK5SZklFkQQiYv97fztPQbGlJja3eo4O/swdiOqxdm8mrk1mLv9TtJ0JFKiu
37CEM9uQCrHNmY2VLTCdBYHziCHhyTVZK3/18T3MeiipwnwbA3lQI11vqRc3L7495vtyJOqHgws9
2XxSynB5Ej7LiOWNeOTUjO1v1GcaY8e1l+XRIk8zlsJQq+e2KbrjaFURJfS6WCuFlWhtKSJLbVO/
tQw4yEbnF2dOMX2N4skLS/okbftFJkK/eGRlfbJWcoIf3I6dupT8Fp4/FTstdHn6udKlF4ijLDf+
xKhr4nt411jqylte5t1Z2O355yvLx7RnmA2TG78h6h2TPgLzctkZY+68+9AF2rkqfg0hOlvUp/ET
lZOfzVhPJ8aiaN8uiD8/cO1noEf2M+C/k5uioxemQykdpz6MGg+QcprrK96nZYe1AoRMS7ll5E3P
wp3rfZ8wbYvAwkUVZpFyYqANJ9Hjf1eKDxux8kHngaIDvTOAYfOIJTDX7j7xXXmrUSn3EIVx9UI1
xNX1muArfkgJSJX1iQERJAsS/huK30xGH9P0G2jkmmzz/BmGPY6onLBdHECeqc1KbQxn0nddgIzo
mln+HmO5Cmrf+2OkzQjKqB/iLduzgACKhoOBwIUBMt4UQQLBuDPD526iGssd360wFq+Na0oGiOze
7cSEdhg1//7y52+ZcDIkddkqVipq7t7IzXmcnA9H0JLeRDGWlceXTTt+9K2F484e/lauOT9Au4u4
D/PLhBngGKQhG1wHBZgoQXZBtQQw0MbMSuWEboK8a3q/w4LxPRaPBBYqgwCmJBOpg8C/zZb5GMNU
xFbFPLwQO3EpkwLp9qtimPxellNPknMsIHuxS5IheWGSDsxxpiz9GGS7wZuYvlIX/klfYrrg+gi+
bRU8N4Hd/Bm8itFMFCWLR1inlJEkDO4vXLrUqCwGxdm5WbTIplgdJt/zXqIZrFDKjmBr+LO9in3D
WouxHy4ytz5zSYyJOLs+O7O/gpBQv9HU5Rep89p73nAvuOZL4eiLNGLIWVNAZDCSYPNcqA2tCcaw
U50+TI7nHute36smf7EaodepmL9yIoAPViLnGqXlTRlUIEG4MHbxXPfvfM9H1hI+1w0XRsuoeNlQ
grucNPrWRB0s16gTvM8V+Xs6HjMlvA/BhL8o92NjWhfRKLJdRNUbJ+oQTJOdQEraITPJpesNzq7s
S/OxvlZkPzMCNTa6jIhydWEqzIGxt8elk0V6XZW2f29hLdBFX3qUHgtmem7lH3TWxXvUo3krcvec
ZmbymcSgVebc+JVYBjM6cAcglCZjBT+r/a1GkqYDM9hB1GdhEBEu2956Umn3Nhp2RNi4cE9pp77a
1mrveVzXh+ihb3pB634Hn2NVx1ulXetlsOz8GOrCupUsnoQSVM7OtxSvJJe+U/onjaTSC8/zgNFF
dry3oEQuFa2uWzUjzAVVo/e9K+AWtCGnMx3kW8YiLGJmTN8fhEJu/xW4zcqszgSsIDw5xjnFpL1m
Xlzf6la0m0BXNu2CP++gtvOViO0XkMXw0MNMfSuZbnAjG1t3SHISJo9XxRR3Im9ib2Z5fQRS7ewt
S61E7463ZB6NJ0v325+vXK+HSwbl6qzo3qvgzdOzHeUr15fiLzgZf7Wu5WwK3v11rCCH58r/HrDE
Qg5lK7b0y6R50ppBBiGnVzVivLAC6XyG/Ss8yglKbzBhqFQGTYFOcZwm9bASmUdVzP/10FZb3+j+
MMm4DlAuDpw42VpICmuMaoKfa6Wv0pho2ny0eSZlGl6mrAsvXJUgmrVVqQWerT+jS6VwmjjzjjFV
es9JgrcqOLQPGk5sGnclYj6FSqGQevb8BFvxXLrkSxR958BldbIhPjNv7KQhdvQ4TKui08cotwEq
qvCeWwYGGCmvXYHtYfRC9cQtyqfQLR84VtWP3xD/k0HYlQ1WM6zT4bUwp+6MeBE8KRLhnCt6961N
Epq7JpBBkVVTnE3QfG4UjJCS79VuEx74ca+ZObxLDlVv9ggJLBrK9Rg19edj8vgtk6YEtDt4axjV
7NAKBgj8NvkZrEW/0OgLB2OY9Naty98ovBedS/t5yOJgkyGP0aSUmltC2/HCHYg/a08dSqdRbxQd
HmRcwCd6XCa9KgHewgR7hsL5ywQj+TjCD89Y7Iujw9Z+GSUwTONKbXWPwEvz+2ssRtxF+Fh/R48d
pTHuPAyw64rUWBU8C9H4JHD7/hd9Q2uvC5M1elGOPciS15lY9BLA0cq0YRQaUbouVCVZ6iIUpUfW
XXD/2yRllp5cJe6Oz5TFk8Z8sQ2ZrwZM2Ls4HKNNzuyDEb76LgaGQF1b/I1Gw1TN8osTCeHoYHvy
1gS1XOVOWu3coB+WpeCGPXsuDZtFNUFEiv29YebVTpFK47XvsIvNUDoX0h7FzoFuVPtV/k6CHIkF
vb7UGWs+DYq/TBYLM4mLe+2nl9ZXVEL2XniRNhn22iduO1UyPoJq87ZWxTzV7phlef1nUTUxw9si
P46+tVWhZg2jl9aNfZiNXoTr2wC1UauzTMU6hwYWwC3sy6sNE33JU2D+ZHEU4tfmSYnXWM8af0P8
XKeU2/HU8zUClnUrmtS8cQG34yLTTEYdh4Of055+rOJFmVDPIBVte3NvcV9Jom1Sm/2W9QNbVGe3
R9Ho9lhLVvmqnaBQF9WWHUcEs8PO1yY4qWXG3xzbYGyPnJWfDA9PVqSH17HNz03WiT17k3JVOjYy
X5qII9ssVjf1megmvY6dSx4eyFKe2NkTgWvNCuckZ5QvoqG5mZyyPN86hVZHS0Z7yyyMaxTP1mLs
uZRz1LB3ylmbtOzeNN21uSyedCDyJ6OZrb12k+vPHxWZhZ22gMZS59NTbWcvEEP9l56IF/ZSuFA0
JDzL5r0ftyPSyS2VFQKw19jbfqzUGhAM1VzoJL61AwnNBVNDTBRtuY0p5VwW7tZmXPElPCa+aeV+
uV7X3NKau70qCu+X2VhLUcXxPZsopBSaGE0sv/BEgjp1PepwYOa8a3xJaTmGy6Jw8r1hOOqeuXxg
GX/sAki6HkyHGOmvEA1ul/LOq4Eo1erkiBNmEU+/dPc47oqvkeYTnBoE64c5HA9SZqepZ59TtYG/
ZC/Tfmtsxb1J0ayb+faxS8aZ4AevBGCB8Z3gCQQg/BQMmPzxnT0LRsqovXWOWNl1nD1zhiDgV7bh
2qu8duciYDy0g/j88yBHwc8trX4VxnrZOtp/+XnIkHYnu10MshjfhwIzVJMCSpIiIdvihURwDPMQ
JV1+VhHLsUMxGoY8ne1ynZiHLBrsVVGo+gul6qpF9GG4xo6zeM/WiltB2nF8Dbogfyq/7InbXdpB
IHK8oNooxjkYUnID21afb6ciTHlnJ7BIM4OakJNAD+2FVQo2V20UKPawv4UsXowwq44mam0aY93W
HGjCzJgOslPDMqjb+mgbGQeV2MRDPjhirzHtldqyzpPimFnlfsPeBCoIJluXzyTntnHInzvP0ee0
D0+xNyYcKStMZgUDZwNTi+/jzdZ1Q00OwneouNCyXhycTLK7DphRIWKGt0DpZZjHX0r44RtsyPqQ
sx3BI1pFb/Polps3Dvkl6Za8vGAwWRMUH07JlkrM+BInTfbqgmIh6T6cGxj/i6pQ1oVUq79vgvLD
ahPrgo/lSOCu2YvOK1/9EsDO2KQMZCjolRPQ2ihI5a9xOuiUDK4dvTTDNLzYc8YxJPuLOZY+G26s
iGobBfO9MFqNkYG8AD2bsE/anP2BwSv4b4E3q2MEYWp/SdeI3GUV5RvcPPKd1iH43ceDB3sIStJ4
JBlUnKDhQxnhOR/HRz1HUbmMhwfTfUm0vsSlU3yHNiCmxsaQ0sZ3+Aj5su+y6rOsYwY4vvtHMGb3
ykeGXbjs4t1w2xC9hooGpB6Zio5oRi1n7Hj6MLTGSZfAGhCoPv0eYy3NpvJYxdE7sG+WCrdG7uP4
juZ8lS0xpkYUL5G2u2dh0Fle0Dhssw8tzNb87gzql3ODmXFnmZjbmJru3YCCM5RK8WYGQm7kRIPm
DzrX9rALjJOf34fCQqoP1F8k81/9GpsOGKmZ46uqNwy1HSKuTJLt6KSsPrgXfn1OsoKO49kFB4ZI
NrUTRAjudAtED3ZvJvx0G1XnMvZmzJlAvYNodi4/f5QkKliXVV/v3LpCM2TVzKUZrVlWs6WuB1RN
bJanyXZ/O0hay6oz3guK5A9R1wxXKmXGq+XW8SYkAsjkpsNExDQ5dSngzkczf+PE90RUqVm1siNm
F5r+QmO83DF9FygfsXdK7ebiY4HQEJTOA3Gtm0bPINFovPoPkJ9ynQ3RtHQjDOGfvU5S8mHXNw++
0KY0qpVtOC7SVs5QZEKcLBFVd9Dvwi3ZRntl5NWrPedcfHNxbUimrB0n5B4bWK+elM0ujjM2DMDy
B2zZO6ZimBFbGVH/MMdneDD/fqDGIoTHQCcU9ynKwgvDO/48GEpjhiAXiOQS5hR2E223quaO2d96
9rsq21EPni/qmNZKMJASzJ5JicU8Bg7wFWYHrX5OHw/No/LGwYHkN95KM1VdkU8GD5V9WgBBltNk
9Wtvmi1KuwLrkMEhwMVppHhuiO5DWSx3zKJhtgeg0dqxti+S9sQlaT/aLA1kw2kwwJ5NIK9alFQC
PGUAvDMJIPU2987zgyOSdnAMY7DcKp2bteFVxWLOVHWSRjnfVfriPO67sSWDLXiV9gVrCAd5peHw
aQpKPGwmzpTMq3oYiaPnmDW8QAEEUMkhrB8umPJbRUV8nvofM+jUXQbJhRmZr6Lv9Bl2pLHOGtvY
G1Z8m2bDfxqrznuZNNe7JCj2r3M1ePN5yUQajRoPnG6/wqafP0ePM6gbiXTz8yUGkZNXzXjEkQgW
ZlUmB3u0nEstpgZ76QxACXKZUFpch+GvYbC666xiogwVbqAOCfbMWZLyDp9O4mHKOZ2GzQrg2c51
kug9dcZ+kw2mubdld+VCY5Jvm+C9ugcZq438rfX4qCZVDUZaz4cBePM66h8DbBk5R9h5PIxPqD7N
QTNarRYJdp4dftuDl9nmE1wbutGH8q2wYYxjNBafXjNDmRbec0PoH5PUvqqE95cTx/iKu3S80a91
YncQ7gZpYretsvSVcWD4JB928kC0B7dlbx04oXMroxCnNppeJpJDgRzVptHCj1K8kKLutuUEqXK2
y79kE3PkkeopTwfKI+Ok31sIKgf/QVF37PCGbzpdWlni7H6+xOzVr3yiuVfqek6gLfGs9a0Aeci1
IgzzjJu5WqOUest+ys1zZfbmOR9s7ugpS6IlYgVv/MFhlTfbV+pesUUGu/JZeqb5Kj1eitgo//1v
P39m9CBd50JsfW1gnyR0dRd5eEZG6T/nCYkL3DfGJqtdlmML2DGuuGVYeJAIo3aMEOPpC2H0LoZ2
vMtGDcjoGQEAD8NyN4DTdpUtF2lOOdOsevfVof6W/k9Pf/ArMRiTafXd6eC1jeNnyaW+TdwZfdHU
124mfsKYhWO7joAAuMkY/HqkZCEm4dBO4nyfm3iezBLzDmpc9OIovNN24h38JB+fhEnYLJHqkRyo
8j0hW/odTSs6ZJtcOMMpzSGDBrqLvjXQbb+rvY8+df1Npb2/Bh/l1+pynC82BqwmN40bEnIN2K7M
PjEuvsPOSo7lzI8YOI3vPY09oQqN+Jn7J3b7jBhfjt0IjZJRAcSx5P7zYEwV8Zs59A/2UMCw8MN5
NdS+PP08yI4BR5OI7x8FN8FnaRlxvKq77o/NLXLfxFfN3WuXQeHfpeivzNPBV0QeY2ZhGOuKSRv2
aosUJEFG3OxWscWJRdoqKhjq9rpnnpVR3WU5CNva11szNdCfHMPdesy+di6y7zJrGeM1ScgRiMnk
LvhFBi181ghcNOUExZZxAJBsVYll5SIoW+LoPuThxhns/8/A/r9jYAvPIiL43/7n//g9/vf4T7X6
1t//8a/vfPou/vznP54qDij/sfxmNCnL73/8++8ekX8Eyce3/pu74Lv/dFzb84kAu77N5odQ8vBH
6f/8hxE4/xTEpR3TtJz/wl3/m4QtvH+6QUDCFjiQsPk2vktVnU7+8x9C/BMytkX2XYSuCV5S/L+Q
sYVl2/97qNch72gLuNiuZweWKfz/I/noA0or2lylOwnIe+uN9asbTBGfy35d1uwHUwI+z3E6HMrC
IhejY2slalPcgCLglSjm7uBiVsmG0rvVRhOuZ2WXG4nyeBomtqrD7LhXFLuA6/XKIr+J4zK9VwbZ
llwOOO27un4XZLisbJlJc/6KOorVynBonmwiaUcc9ZSMpmoixGT5z00404HlRsXdz8gDxl68JNcr
boFtTBttW/bRrSRVQ+zhNlbjRURiG3dTj6wQtKeOv3VonBOM0jxzDwGl9PLdPEYFZ51p+DDbdhWh
GX6SX1sYjcZegV9ri9Wmesf2TcVf4vd7kVcHBuXd6/iYQifGVJ87FIxXVQRMTWsNDyioKScwreS1
pAmjcPNtDqzpqMbqaQJWFyXOvg+ab4AckJGzbGs19EEU0g1OKeDqbdsZm2FAjgfjIqgbYsdPE9cD
ZjEX/SksTv3D+aBAUUe8WG+mBhZYe2KfhvNL9aAeG27frjzP+WPQU0RYwtmbiubCbEbRyvKRFome
8p062RGlvnUZbhzfvg+c8CW9YZvStB5DFw5xZAFS1YVv5jF9phihvMbdCKK1GDbFCAtzKlIqbdDe
d+E2G2AFqkGVi9Aqd+PYW1e2F7cfCRu4BQeXgqhHyK9geyfCRe6izhpcz4C8dWsWu4l984GDFNqX
06ZvUResHDmXVyNoKV9sLPYVzl9cR80uo/Zk50+eeZEhsm9UCVxgzJ/W3BOpQVGXwEYu8Tnd78O6
x7rn0vZS23rcuLw5Gx2CbjSnfuNhqtrnY2MsUeUN6LET+9606XY6e0goDOqP1mD8XSnzVw07HpW2
Ec+mcYj7SKCZl+HJ7cJ6j+4OEiiSYq1NLz4Iu5OLgDkNBw5pbFAGKTLFc7zk5CyugvbmRdgX2LxF
/tUKMzsxxmRCPaPcZr3cJWVXIyohgTPUNEMlDtT1VAc/vM1UgJ8DOdpnIdxipXIHh5ST3jNZbySf
rEMQTcFqSKdDAA/vStJzydyN9ikBSpiGer5UNCYyqgagXJc5QRbOBzH7BSwd04hWUOAnMHz/YPQm
b3/RLY1K+qsE985KV9MbzezGquclX/pyboA5P97TASxolM5bxJ2KSD8RUZZxmoPSbvEyjCXz1Db5
hYMi37cNCGsXpjRH1hw/FizWoDG2s9+2uwnDtdTHpqn9q28W5bJgP7Y0J0hJpaja3YgmBhw00Fv9
+LDW4CzpGvIcLK41WZA+C45yyN7NxGmvYWXfvTg7yEiIsx0HbxQ1g88fkhVSOkEfL64+isra+q0q
kVID98y1804HhuTOZfkbK5+f59Ge9vjK+XDL9FhGdfI4tSXrpKyYM9A3tiVBVuN0oyGqM/sZY1ke
rKI840JzuE20Ve2thny0nwSHM1DWyTZtyy8HEvkKZn96YI1X46sBskw7smOLAzxtatuAOqd0bZhC
H5JAPnqo5reSNB/+0GrpA8VZqmHExjSHH0GI02YuH5Ntt/i0oohJCAjJJjCqT1RX4Kb+pms4wccF
PAIPLP0N2wE9PH6dnPAge4sm4BzsQAwC1eh6S8couov2W5utk3mxG42BbvCf5zkzltSuYbchAPzU
hMQAAygUQ5+sm8rdx3X6Fg/xvA6KmhP4qurTdD+piNo3K5P7HmUIFq8frvNWyq1MEoksbaS7tDZ+
uQAK7rBBLhUOMicRzB5MD8tl3lZr1qHq5LXimbTCu0lv1LP1x/QTm7OPi//AJICBVSNdlIH/aHwi
Tg7LwV7GWHZWsneoY1H20mn871hG4ZuIpujJaa1DmwlqkeoIR1GKsDOk2Mc89uqbCZAPvj7mUr45
XuckqL5Sd3AuPl3CDy5oQafOa+VjcYnomLT8YIVw2m9M3f2dAjHfGKZNpZWqkpNbNiwesD93BbaI
YxNkH7m07rEcjWMQUeWT5dlLO/2u++jSJXbwmhrGRwEquEaFX9GAnODUgphtJ3iybZeXtkAbWXDz
bkGHFYd46vliIB9lll+Tx3/ZF0Wy6dom3MdQY1AlJ7WspJa7kE88W/ewfYbEAADhr7iiXIZMtbvD
ZHSFWE4rXhYk93TCdjFM8jaaWQOIiH/K1DgXiVjhZgTjX4ewNxW5RNmUH1HiNssB38mhzpJ+2Qcz
m9z5IRhGdbfx2tTeegnOjtmtXnA546BTxbj1rCq8BKLfmWBTNn6LDcHtXfMUNtQIVYYOtsHsDSQj
CtCY0G5XAQxtSLtl/DQYoXPOKu/LtsyV9SDyIHUgEKfWdZZ0CrYMkG8On6F4GDY0h/YHHYE671zb
3bJS10QiANIPjf036a3vosustwm0Q1+Gb1M+3NgYfTNFLCGhQ7JwMvXKKJ9shjY7dZqBzNdM0BOH
QqrKGD5qdTAswRyE8lvsQnV2th3r+K+FxJ/SPRYuVsXUtygeaM1dq1gTu07b7AG0taLOjCiPo4pr
SG8G6exvuzHdZ47hFoepRpzsDDktbVipE6chWKtKDOUaf0xrJdVL9egeCwOWdQYcDxFxane5UNWx
tWlSqwp40CC2DyZZ0h2X+6KMht9efsujOTo2YwTpGeLHom0y65ZhPvZ1HzImqbb9gDCkXJCbvrj8
oGc0kRhVx0fHkswkOarXGVRdOO1HqgvmjZV4sLFVrZ5VGB1DbkAnXLndEgkv2yqCM6cetcJr4KWk
NZxx+nn/NDPBEsdgfNkNCEV8sutYjbfY7O76YdRpCZ/kmnKm0qIbOKCWiLM5ofj0KxdmuQ/0hG/L
BWkeMndPNDZ9SpzPYENIX6i25vlkQDonkwx9H+TRlveZMHpcfA3o6RsbF3o9xMHyR5xAzaqXVd2W
u2QazQ3vtFgH8ee/5hVN1am10MCshpnI6xyESCpBd+m9js1jOpyiqbF20RDFC9W6zsoJGnLDvZ2c
PLf607UM9qrRonFNYxJ3nHKvhqC9cj58H6qkPTrNXftGdU+3P9uIzMS8MFs3fEDWxmxwPg9ZV370
zbobubUZM9Jk9ttP2XY4NqWATu2fA/aFqzquW/K8YM/98LN0b0biDBcncr6Rd7ptMe9MIOdL00oV
PVIe6WDtH4M832AUtk5477WTl8e8n/4WrkhOOoqpcY1nFgUm6aRBNMOYssBDbtXgbqIJIA64QN2m
+lqw1RodnCFx2l3ZsxangleREo1xXjhOnONIplcU1zLGL0H/XO57qEAIEnSVmDuk73lp+5nLKMzU
xwx2QC/wXThkfADITq+O6ujCQ573jVbudGPKrZsOl4S926Js531Zk+WbNde8fgAMbeOFubgdBe2H
39T8hBWj9uZSO8Ck4uE5ZCy8z+qD1TFBNQEtr0JrMg+ufageO+wm9awVG5l51VKTRzVWP94Kp35L
sHRknVsTtC5YOyl+zMgVmzKZzhWJUJqOIWRia+nodNyrkTmKASg89JCPhMEmvB2Yv/UkHTZJXv5V
liy5kSHkKSvxQZM7Qy7TvsN8pe9Y7bx5y6mLDi5DIBYkhr+h7IH8/GNFUVn/XrSps//ZDPF8iWWP
wbrX9V3JjqFG1NkXWOLLiLnZyc+GgUaCWm7Rl+/+GMUU0GK4aJL8OWP2fubvD7kXWCsvq6A2ZDa2
QHdu19bQY152KHX52ZQN/jCe8BdXvCR2A7YkDY/mUEAG0kjARpmfmi5t9thkypUPveTkMvXHHuWt
Qzg268CjbYYksdh1Y5ouPEgCaRPzvxpz996KoFl51cT0jNVy7U7R2qbnfbiJcLKeWp/T0+MvoYsk
PK0adayetmVkrMfQLW6Er7l2uR0nnqn3xCVgCPTEzxo22xtQSY/Jd5Ozqwz3hmDj20n21AYaXiCL
ajcWfCrRqOUWE/3O18G5DDGB8JPVyjL7dTCRUq+6r95mh4XDlJ5e11wjlv79r1QVjaYrQDK/Hdvk
ghQ1idga106aUehaOpQaxkogKc2t3MKNa1cs948+tgLxtd/bMWo5Uyq6zwiHUgLaJBEsZPAWrJjN
CkfXRwpnArZNkLPEchvgrVur/C1FOr2o2XZXeg7avab1cMZOxAlqGHZeS57etuMnTM/li1WXH3jV
DzQohLuYDSMaFff6iF6KozOOuLK8fltpM9jmmMY5XLHSjRxYzLz2d0UnX2YF44M2hGoDcL5ZdCFS
qn+HfdAxhZ65i2ZdwQJOS2nvRS1eGGQ+PJ7vYdowitQ+wpuinSJ8fCxbCmSsQfSHIsvO9VS/g4BB
h/aoEg9KIY91OX3S1UB1iDMRTa8ib4OfMEU2iHhDZfbRhQGDo9CDj9zN9NIFZEJsozy4NLHzjlc+
Aas0PjgjTYa20+ytxv3LCsCWjHR1LqvYo7yIYA79p9HAuqrEauopfI9J/z4O3DKYMsgrxR2+Ia94
b8HZTG2oIgmkjrj/PbkgJHKS0S401JPm8LlMlMMvV5DU6TwZnsyBS00W8GQHOHhkYHw6XTOssYxA
g1WVFAL2VaCgPQQ7pepy51hhspK+6e+y2mZjZ3lA/WR1Nhxx8Hx2K46MzI3ldKQHlftbinEZmU21
tofY3jJibHcMHi1FAXTGcq+5b28ip/mmcOg39lbNuXM3qzE81z0+j4o+Yyw+xr4eM7Vrx1SsOl+M
N8sePd7DaThOteJYrrkJ1zCJS3uOzmNEPjECAkxogkxEoN8Dv/f2te3qa1tdSzmAY0g0BBRbbR2k
HJpqeV0QrbadWDG4DE/zQC5Oe1yLrqtzuhXpB8XXHq6kmv8EKa3cY8O0G319CXozOOW2Yb14sSd4
R+Z8K/0aGZSzKatHeUuidi9cW19yGlwXvY6TrRfQWBwUat+WzFds52QPfr6XZYTh2C/RtS2f5kqq
lhSjcha/ShVyW0TUchgO3tdMFZSLMe1/MiFBGiEKd5FEbwnqb2fW2SZOqQGzBLudqqTvO6QfJSy2
MquzJ04EetuFYJrqnH4OuOP1Uk9Bu/QE3cVYd7FKtbZ5isL0lYnYeAL+OBLr281Te53I4RwLQnxz
GqkXD8SaEnrpJ1QLce7YproMrno0b/RXPfSct2xk02WCTd13MW0OgSbQFybYx8M0a96raFFbUU/z
j3zYU10gOWrg/tLa/Y6pxgGPzLA35uDZYux8rYKvXnUcWIfqWlvFxlKaLvq5cJkuevTeCrFsO+dI
UbmBM3Qa6Fjyxg1FX9zfHQMKziD3E9kCjsNnmQ0fuTbUWxPMCAblL20Y8u7k8iNK++IYR8nXz4qV
YjWLVOmvLaspN1SjvPYIMbPltfck4/4iWnHO7JnUQIe/j5ucvee2wpb9WcQ6f0sEzMPJXw0i5Hdr
CV8t4mJbSMhVBGWHJS7deFvxIdcQHmC2exW4gtCyXuYpW3AQMSnF5UPNWv2EfB+uyfSbnJoduQ/T
QW9F4jd7OW197NrrGLbPboi0u3BitnMNA91dZsV/e7M/XfPc25nCULeRLaA93Wgiqz9TxraBpqUM
R1ZMtWiONuVU4GnSv1OnNc9uAlyySPDxIvHuUwag1MPZiBgPlKC3dsIu2DfjtFAenV5Rsy2SwdgD
c8mODy/KMsavCCCo8c9lVRm7JujuVTjw/NvM3PcFBhZblNs+waWQEoHCcZ9IJlGuTZcw/uZ4wh0e
jo7zq2PM2Dj72h3Uh6XChWOhai64k1+cYkx2UObY4it/FVRGeDarv8iOb8exmZatgquVmOFnYvBq
BegzGO2RAmJWt6vCoWXOmaSOi9MMO5vh2nzh9cCZIB6DcsD0dGTg9CkM95YkcHiV+Z70WnzFxgeM
u+4ohXsILS+iYcKPj3SCHPhlhoun8B5Ydrt10oDOZsl9nlXcWBmGgRhTmM9GSj9QLf3+6cHZTvMB
NVcE2Z1B5Dac8QH+5JP/F2Vnuts4km7bJ+K5DDLIIIGL80PULNuS5Tn/EJl2Jud55tPfRVWhuyr7
oPtcoKFOZ9lOS6aCEfvbe+3e55otFrHWHJqrFcGPZLRHiVQeqs0M6t4rZL50HOWvTfI4MpRGSrE/
DfC2x15T+Vli4GaC9hwFicLDfQjQ0O+ISXmGGPy91VCc3dgTRxtX5quZPhUO4sR5M8fx0RvJpme5
4h+J6WHERcKsekhIXQWBto809tZ5NwXbPPGBpPWgcoy2CbZW2QtggygW/UzxbIaPYKdFBW3uKW0l
faBl26qmv7eMCneHCZ8+F7RylYWXQpuuhclpPLXlQzd2/evkslPm/vwwSOeztwr3KYmF+wRaxQtG
tAlHXgYb7JcQmrtIzvEWisdB6+BiabSMkAZqVwwq8/shSN6alGMvy2WE25JRFPqIV4wFhcDzmB1G
9nrI+syyiwnqbzKsMcwCwhJTQHiBkrCoynbOYHwYqOaruLM3HQDTN1uVe0Cxr5X12ff0eqNwOLi7
9F92gtNJLPKHE7BzDgmvgJ+oMPhXD9gq2dgSGnmMxwLMcKt27L7GQzrJB7Y6wSHQk3DvUnuzCnvA
OH4KMjEtDBTXyrAPvWa4XtdBhQFohhZMyQoBinqvLdhklbM/4l4RG8wiGnAufUniYcCfRDeMuIyZ
mW0djRI+iGnhDDmJvOmRO87Edpgl2Uid/EgZ17RPa8NLMJYesDN5Fa7IXRyoh1uSk3DK2OlUBsfI
xkl6xXpGzQZuN7E86F9jhDSYJdPeUITNqZp50pFQtq3vf9Oqkb6cgmWSXpoVm/uZKT2Kq8YnaXms
H50u3E+Zo3t1RT6j6fUzOxBze8s5qkZWHlj82msaDSNpV23sdqmXarpwBZzfoNWcXrDZ7mACsqse
sVRYMSXmpow2o1mQ3AuC4ThCknN42dBuaxJJdXjhWLGuK0vbmZl80APX2uqx/dB0Nki0uXqkMJMD
bwpcXstoI7v9nElvzzxf4uZm2tL5ZfL6Qypj9nwfy0B4I9aRtHfGPVtqFtelskhEVrEOdDx3n7fW
DruZqoU6Pyyph8OtruL2ELBdhzuPj7NCHByGpNlkwaaninIL5umN+D2NcgVlDbAjs4Xeny/IftNK
f6mimzdd0DUcix2FToO5PIRuQBaCvoax+hxpfGsYHBVacocz/mP232+RXmPBdRQ4Jq2lL0MtD0FC
/2UA12V9qwLRYWvgpxy7NZykP0tjkHyJLjN/Wd9CrSQGkp3f9Xe3kCYJX5AV4fCjDeFQBUbypNgH
eWz36KiclrmELA4SRA7m5oFDQ8+JUAh+03lCVGcJ70c5rafEaZcyD9TBAusRXSv4fu4mKrB3bHXN
kXqEHPgjh6zVSO5/E1FgstVy90dQpV8FuYW2VM9znP70dW2rF0sUc2aQwV3S5lo5TEsmGbsDXsBQ
f71lYEkfAWrqp29WiEhZumt2gaSjR+3SjGQ/JmoMZ8cQCDeZdpx0ctt+APKmoiPkWOUvujmDBdNx
fkS27I7OeMFRzi2wsO67pU/ElnG2lY1/KgZqafGtzjv0CS6eIHjtZW+8FHMrVmGi9haLwEFVqoPr
W/jbuZxe3NQ017cZydxg+jXz5d96uBPRpD9APE0+nKJd0whPvYpqtGMpMOZpo7HVNWUe9Xx6NYbR
3uhRq8E7tnDeOAGxiIE1uwvk+2Qb2CT1YyB84KwJKjeK1aR7JeMTzjKQMGVIR1oDY28jrDHb0DQK
wBWdPsI9MywPUwMxlqPm9Y/rcolRT+iMK03ahHl6uh3Vc+Z+We0r2cerNlFwMnfVd+WKAeXChRuZ
22cHZimgsOTXqE9r6ULzBBnLKuxS7WpI54AsrK2apqWPgvAKc52FR5kr46jxxaGRL4Ijv2MbFPNy
M/bMqFiK3g0KliQa4hZ78NqGynNwbXPjNkRyIk3eDam8ojiS6qPHQpPud8cov+lRz5s3P/UJG2D7
aWwuczB+YxzNUqBKDjhD/67l5Vvz6YQPmbAJGfp3ekOfbE/uHF76S603OOfBGhDlJXZ9LRdoszGu
Q24JuOZDru5urQv4kVXmviRQxX3NebkFsVUoNoMZJ3trKQqh6XTAUwznanwIqso8MN3o/gj1TnYu
Eekoxdl17HhnFLIKSF6Oos2QmYRrRGH93dByHKzEBCVxKh6dZBSQDGyy0pZBTR8HVn2VJVvQeuB6
CAmgvgfXxKhQI3LRUaCcPEiNECi38Cl6CpCf2L4Q3Ha57QQmpRoh1rE/0spIGvpRWdQOTzYZxG6h
nTIAzPclQVynBlHHyJRnD+sTpAWZkRmqco0VNOBAJCAQ7c0Jdgyx8P2ti+iWUtZjeewqmhSs2ND2
iqxrADDYjl2YjQP37bLC2cW19pWFGgyQYGbPjGmLQz7SF/oAZbAxh0rXvY9s9c6GOMAXW51vjUdd
6UTssC2xD+pA30VLbQq9bB9MJjhixA5xqingveHrMS0DXbAhNwQjNBskdroq286TTi2mpHEkE2h4
nb4LzOKPHH5Wsa0elYQSMo5vGVi2relMr+XyZX7QcMOr+O002iM7BFCLqX9eAv7/zPbfoAUyivMN
Rs5LpYcnIrs8P58ETi2pRYL89VRZ9IAFPgyesgjFuseXw1pXcVYxOBcCDSiYUC8/LTmZ0SMJzVs7
z864FmgJ9tn00Zj7oOt8CzegLqo7l+2c7OyENzqe4O/OUG6CiDlam9ccmpe79PKT3/40pN/7yDdW
qiG4TAT5nQEmMN88ex0fzTz1bF7YsqQhcWLjSwdGgTzr0OCaE12ranoNe+gI6sr9io7otrq6RSxp
Pg7mI+02DAGEoMk1U/fuKEYKM/s3Q2Xfu4AgbDRRngZTkKdgGJITsvnDXTgT1sY1WZ7NnKEaLru1
xvYUBo1wjr7q80NNL7AEU77rxPBqWdwzWM5BzPoJeryb1Ks6pcGRMjyJgdOJPSuNg3UKpZWdDsmy
UOvdYyqMX5W0DiBmkaRnc3e7byNgdQet+Y5l7Jnk4jlcrhRnYXcENhwMeW3w4exUo3yvbBOa41gD
PNVP566Bq+LH21G3GU6W9k6a1etEJpbLm1LEdjyZKEInCS95Mmt5NeusYiKx5Bvs8Y7fZIsRYHgO
SDSys33ktOasAavXFDnamiej/BdpMtSEhkYCHYcubc5vDu+kqqNK0++newJR+/Yt0TvjMDcTbvAB
vyqIjXwj9Z/NULF7KqLGY6Xzd1GPmDf4/lPNEXCVQCk6o4jWkLFYk529b+TZyk3LkdzquEtTqqXV
IsyZqgi2yXOFU8zLw/ARqoGPrIiMAcQvdVC2S8HKKIIG9ungww4Bjt8SukG8pbgk02lStLVdjdd7
ZyVNusf8qoi7TxKgmbYFK6kfdKfZ0sWCXJA5H1HqJAddsIlR07knwnGqIwc1AccNrdvnNsAEwMYk
rbvvfpz/0PkVr2xnmjxLQNXDv2GuMIt+y23jG9ZecIXWSS/Beurxj1xgYYF1h1sAyuBhtEgicGBv
8DbaPLs09LT+WhjDgROP4C65il2938rINDbcHylyTEbqcSfVr9k5v7qDnPai+9KFtm+wkh9gxVOc
mXq5K6wLfFs6RVVS70Sm8LpX8bNiYLtvpm6f9L44DtZPWDIak7bgYHGW9GqbFI9b/KoLP313c+QV
WLlGEybf8NoTXfBidpD7QeZyO5vWT7ds7E3c0ACNURD1HhY5dArK50dM5FF5MBtRbHgCwVanvteT
VrJCXDbWDEBxpbsqX0nM9Ctf2q9cBJ6cEYTCpjQ4H2EMCGLiKEzmfTc7R0Ma7I32qvdYd7QFhwD+
s8G3zpvKy/XgOxgCihh6/dN2AXQR92S2TUoMVMMubR0WXL9DatRrewsdijd4dnCJuTIhEj4v5xCg
ND3VdRwcsGBNlNPK5qGL+0ugGmLaAKJd8YV8b12AAGUcpe7bWbTrPijp+YyQ6zrKtxmpnQUHbAsP
9boJgh0LVLx3ihIKssR00R3KVP/y6wFtwhxJ0Li0+zL8Kne+le98hCFWK3YpYHzT+R7v+8p3VQ+u
esJmTDWvVHRnkJH0RolrC9Tnm2mQzSlqn9yOgz8Vxl67N0z1s7+n6ytC/6uhQlFrI4VX0Gkw2fN6
JIoiy60fQ3Wr6Vkx60M34FGIxlgu8yucP7g/NnqDz5069vcCDrid5I+YK5ytStKagTIWhsyhwEzj
dpQAnSIZ7Fpz5zGV4RjfMXRsp4F548C4K8cjrS+nNRw6RbSLVRqcbL14V6O9zggVrlgFVdUzIIli
8KOMcdEsWDQ0aKwks7Mf7lBTBb78YBaFzauKPmkj96lNaKrKi0Ljy0EPrvSTZo1knsPkOS0rQXDP
8sxK43xHPfCq0tgkc5tTWGawgxFUsQk3xBDUIR9dOeVxk9bTyiujeSPktE6jbjrIFB9Q3YiNRTYs
zIbci+bsEbRWTMio/6Fq62lu695D5l+XZXzwz7ZjZoimjI3QHb3U7Q5UKmwdOdbHojGw/esJHfS5
i1OGRhB/YHpoQUCUZrMdE167QAxXrQ5cL+TqAA5wZDCaepVf7mKpiZ0v8gPlwFCUDSMhiW5Mq6AR
n4x+Tc8ulYnfP0OIMcaLDvNlPV454eAYj4CP+Ua0pafnWxWR+y38qkX0Gt/t4j5wKU9WpfyRDhSN
OoPSt13E+zwr+g/MP9kyo4Oyk7onBsEEauts4/Al29QZr3U+duz0RmxIy3cZbF0CQS6R2nA5tcSo
kIIOoKvKRzvLL8AW3CPzG3st/elXAV13b+b2velQkc0RomHjSNzZCLnxJoXcUkx7pkd75UOE3nfY
87K0vwtyR2Ba74lrcbWWVTmsda1g0MzcYh0A5yGuCr98yDaBFnzUxmPe5vNLme1mrihCsGTLDUNs
cXyXXkNOEXUS5M5EColQj3uHb8wEtFaPm2w2VhR9vOfpBKSu6TC6jE9BFnO4t6hsHxvKCvRsuRoa
xRQ+JdWLHb8eWpJeevzc2eLNYXyUyRZ9BZuoIwpQUPFLig9xi0WDYzrXByYys3k0Qyc8Maa6p9QA
0GhqU+ZkiJNj+2+hC8kHZus2Bt9/siUMo8yCjY2K3zYgxLMuoK+Y/f8Mfn8WTIyyiTqFUYYJ8Yf+
UpXp2SdvtBUgFYgN1D7mvkrbVnQkZPUAMaWcPugf7uQnPaYMBMr8pWwrpry9+y2i4HkbwtTLwnTC
BoeJm2XzlM4cLfK+5T2BG4z8Moe3Y2DGm7KCtobWZXBfdhmFsZ+PXn3Ljtl4GIGXBuicukU0K1/e
iSN7aNY+GhijABWp0ru+PZX2i6NUe9CXFlFoBhj/loc/PlQcnGywB2srgvhH40iCyJGuhmxh4pmL
sHB7EP/40//277KYuXPLwXMmU7gOHYRbQL/5EWQLscuRc+Zkd2Lr1M6TzpEwKfwJt1ELsQnGU7xA
nW5/Cv/xp9uH/9Pf3T7ln1/xP32KlCOHhcjq1o0UCStNBYWwqcNzSDBjE4h59PSixZk3+eRiGuSZ
EB4LWeAXOcivoAvqcxRHA458QtLU05xyOrRWJUVnW4kd2bP5LNljM21NOGn+Bg9ReXQMsGIUP278
rkUtHPr4jitvxxJrbKGW4Vdxw/E8aNWqDTO5zq1JB1hODVuDzGExql1J8lwB/30K8R3jY/G6GWZV
7X/7JhLh3sv0F2vm6IFMGFddQ0GrXRF4l+6wMsT3IAZ1MlFnsqY/yIIfyippUmXNmRDxXRwL3/hw
WDoOvg0m0fxWGv5lCsjnKI7wyxBb64YfRklHhU/iRrQMQW2FLjQNEy/PGYqDiWZoYn7scRQZNi0I
y46SoPZrl/3SGzd7GsRHK6afiKshJdZE40EXIapPO8JFVPsmSbzqiDEt3DgA184uKTu59QdO9sNY
fM1TfM/ehdug3rzih0aXnlkKJlKtbBfIOWC8DIWidld018z3nF674iIyCehYL0Nt7zilR3yGXkMa
jT4bBIpVPNF/PLp9tjdq5znXYIG0wzCtRRe1tHP0Z3POPpxueBozNg66FbHjySgaL0qJ2BIEJyfs
zF00kyYkyW8dexACR1k4z6kmOva8nOjGDHwgctECo5qc7UiLetp12rFyVef5Hbxfv/2qLN64bcU3
LBpTOxZjjJD1GKDAkhatT8V4NphVUxhAen9DqjtaRxmxT4i++SYcs8d56p5C12kYrxv9uu6BQGvg
c492BtTcmTKoWRZhy5hxSxIhpw4uuA1WQX46tPQsm+Bc6iwornFwQjc9TW4BmzEb9nI54/VFmTA/
aH26Y/BKuAWvhQgy4yTV/MZBkaYAGpADdwjJZdXwIhM836PY356/qM+mTd+yPuoPTMuPxjzZnLyz
N5UkFwuKYTzgewtfqShITo5e6tgSEJYRpa9dzH7HQH66fSPXujNtnpM2IDmHNpBPNIM+pHgW38a0
Sme0WCqZAtx8jn9sNWOXje6wr0Kosv1k7UygzwytwGZlxSkBm0wMPs7jYwGQydF7NH0odYGyPc3y
j6rSuHDYD+Nx5fSfuFs2eR91yFlQqgZ36kDbQcn2LU3GVRzdO5Z4a0kXe6brf29KcWfG9q5N1cec
p+9j3eNpBGalBv/D9EOfKXZMn6QZrvRZD49dmHGqYWQmTYnlmU6MpvPfRdXpW2UClaii6SMpy4mJ
P3oUqemEdkWfX6we6k+FVf3UM7WrwyS+dhgZVnpF+/uQ7oZERtc8ZLLVzemrcqCSayn7dY4PG8VE
itG0E5+zJN7rmh9uNaoV7uPWdg8jUeKdmx07QBx3xehq+y6ql0IMF0mIyKTdhGfRCY4z32/os3z+
nuMvmip1HZFyAiaOJaaObTOFj+lyihpUATdjxrfgMHlg7kgCPR2enRSdI+1ieoSWqUNRuj9i0ge4
uYCfCiedCHJx+cH/sNcuQNkVZF6S3013CgEVrGg1kDSdj1A32Gfs/Lx5CAObuVUZv8Vlaa7cBbZH
mqI6zqrlLpZNINrywWD9E3bmxQTrvQ5U43EaIfBRqzFP1AoNsRWw/HOXDfvh41ZnaHbjcLw9uOWM
4m+gG5RRfU+Ov98JJhEO9NhtWh3ydI6PfmvojBHKx15Yh3YZaNweuhKDiqVrUMYd/3VMyN2TOygB
zEXdxuzHr4zElee4WJ0rOKVsmYpkuYMk7VoawTONeNmK5AStkAjWR7vTu6NcHuaiRyIkMMaaDw5Z
GNHrXPK5WUOIjuhwdzLy5dBDC0OU5IirfA0OAA5Wy5pm68Yv13Fab4jkqwSCEXFp7F1IGocYhImD
v+mjLJnglRjNcn98q5cJduEkyVofki/sUuGhd0o6Lhvc7woWexrA/8evmM1+dMFk3HqjJgdOF/Sz
DQ1xVt8emQPoVKSUTt6tkeOgvWq/JvR6ThLyZDeRTUsqI+18FvVPp9zkXgqk0aMXnLuK+T50DIp1
HTOWRVL+nMiKXhoz3eHIyNmXdfcZP33t5sUVMOiPETRKIMF+aeTrXTWMPzMzuncvgzVD8SJPuZ5h
0TPBoQxocOJmzdTulY476nysAUYBCv5EZGAOGaK6Rhm9G537YQ5W/TU1byoEM5frl6CVEO6bwVrL
3PzlK8yocRFo0I2cmDirwdkwx7BlkkVZC4jdaN7+z2SW+Kjb2QsXslNQzPn9pLCIAv1yn9RiAXeh
UnwTw6Etm0urW1e7iqi8q4Pk0DjO1smqFzQqBlfpkhbI5gUc9t2KL3KMwue8FsjoEZ1lDPV5Z7Cy
qSr+bqR1sCT5sru2NaFgNkgIVoCpJCmKpwKPXOnrDf7iRuc4W10HbKPSNftPp6XkwGHe+1yGVJ+z
s11Z+dWeuvbOpycNgCYNzZHw8Qpg7JoqQFFSF4Si+D2C5ywPgYMGa0w/XZoQctgWRTLIX0ZFx0yN
5ZvDu72NBl4otzOtcwdl5sBS2O0kDosnMl+cc8k0/bSCvZg1qBDscNcqmLtTEFokZjpxqS2s2mPN
WBGmGH02xW6iQ+q+h0Z66ewO/qsRIgEjt907tv7YYpfGvtzk90GVMF2NEVP7WndY0zvx0RgzwIHE
UEe1jCluDxlnwmPyNoRteQ90B3BBHYGUK1FX//gQIX/XtHIC0B9TITEPF6cN30NS2ZzSmPB0pXGN
Hd9am26Pn6qKyk2qVUtMxNW8JKT1UbMU692YbKyxhRzj2+2hVc07rQ7JXWAtr3mJciMTIe+qRHux
OsPdoAPkmzb8JZS93CKnV8ZBPWfUGT+kxC1tMQ7uIDHx68Hl2JQJJtd0Pjah5UM0Crag66nmnpKL
8zTYCRYiK88BdHUYJNwx9epcbJoBOybhDbbEhkRLKgnNFCzGey3LnY3jQ07+S87x8kfd598ajZd2
3T/++tZozIRGWuQZDWKDhiI8uLRV/qWNsgv9NCrbCJgFVDnPmRvjvm/1Y2S07iMv1xaad3RMpJm3
K3SbjS2nhrs4k/85J5TCVgozOyVqKY6W+LVfMABFllIZkETaHvtKBroaat5qKM0/o1Aw/QyvqAFO
BGWzt8coPk5s4XEMpPYzrSUN2Q8KCM0EH34hDB0hQZ836Enh3ij9jzQ3h/vGreKD0ZnnciEi/PPB
yfJmnwbdcyAq5lqSfVKPA04HfjczX2vKTamLK9wj/z+8jHJptP7tZXRMsbyayqF68vfS3CEkEDEb
bbBvB/VV9oH46Oq49xIzBgGbaDYKRx+9z+/l1OD5Uam5RsY3r7gdLewgaUEZdmpemb82ZxqrtngW
CLDIjPgLYvcTb1zCOJ161qdGOyQueEYkucuYxPaa177Z0K32mYq6OWIODh8NYohYLsJvKcV4u36c
s1cRjWC7CpD4LNHKw/7pPyjRHZxxqk5YQi+tQU5PNtWhZe7M/qwRr45kfv7vLzfzt2bO5QVyTYct
oEHpM+2nS371L5dbbnZ+EeIL2HcGOJY8gx/hN7sSfjYSvzGxlbRi8NBVe+p1rKwhfYtcA5CvuwjO
8/Tg565+FzKhUFNa728Btthqq70VWC7UrjjwvqwyC87Ophrn6SUbo4dRz8a1DwBqrfnZhxbHdCIM
8oSH598/N/7df70IeHKUdTo2dmEhf2uyzidSrHk/Y3u30/SAvRT5dDsUZvQtLCkpkEFR8VbiF8H0
Sm7NqhlXpRZpP5xKcO8q2ATXabmXsZVucodhK/PTfkVkSn+pXWtYqzpD6uayWjVzgXmFie05MFX6
lz8lVvigDJOmsw56qWYk7WfPEmnrE/1YrQ/Kb4f5ZzySyhUPc0GdG7QG9eGX2SGTTOPyUX/V2/gj
Mvrohd1NR901lXJSdcY1xQgO2KHHiDlMNhZ17Q3Vx34iKpGsujiSm5ozx1KWI7yKuckeRsXBNteC
WNrJCC+1Y8yrKhDOEze9I9ZyyjyrNLwrXTt84DDLguCTpazj0T81Vf7WN3b/s2fY5cv2W9FNEx53
rKCGdW17fAwQ2yvgqK18KtHyd2U25keHA/VaEwRJswo7H1QI+70ai7OoZ+snSyuB/ME/2fZIoDby
/VXbOcFz7Mt00wnLfiBmR+JCy/aELiPuE2iQ4Zb7dr2dNSIqw7aZy+aD2JtD/PDAe5f87uC2d0ZM
ykX23I6GunzPlU0vJiYFvFjyGIfWwoytAeW3WDH72FA4q9obSQ0rbCE+/v1VaP7rSmQpJSwFm1XX
lfj9HcaAJ9Kg/qR7iK31Xse6bCJt3qv+Le2NS6Ron5NBbW8QE41TKpICyS8J9ljoOfE79EzQYzAf
I934kcGa2EhmdzulMyfXJ4tJ7zRB4ybeYTQkBbrFVU810Uq1TeZlExpkUzsbs3DR7/3wA2Mbpg3U
USjc873e8pmpM1j7jFnlf3jav7Uqs7DgpiD1ZptSwZMWvy0sYF61uTNUuJ9VcY6SyTgboK09G9IR
DcTdKcuNbJ8H+XNhuNjke7175kRz1gYKWKa66S6NJGMJpIrpjxXcU4RBCVaLDl3NZJbLHvd3kPU4
BxcjJDVAgvTfyqTmrg/i+IU3Ubl2mYkldfNgwzAxCgsmYAMbg65BCkcqmpWNzNpW1q5h/gUmJ/5P
LwFP+F/WH4gEEjg3eQ/UR7FUpv9lcVW9XpIIrsJ9b5T9eUoD576rgVtlxrut2vZxDuzwWAXRp5J4
N2RUvg2Rv65VMFKMqSPIZW75kSbnthdP6ZTgYs4M8zlTgVxVeYruG40nq6r7Nzf68LEpXPqh/1GN
ur6nK5qcmyb1VzNWaxwpvNOamLzKVJzBpGHfZ4wdFulrzuDtPEf1mxa0kRf5SXxstLp7guDh+3n5
3KEIratsLPddV1zSUh/ONSPkuzGYvsEu6bGZZtumnHCHW/ZrM8XWuTWkPLNevqcy0te2IbhM26i9
4h8y72ANPBhVZ3E0zIiHDGAySRV5VMtam2iYy3PDqGZNp8L9zVvCmn2gFwSLoA5q1pqq+Vpa4up0
0PG7qr6aZuvc0S2AZ5jDYOnOOI7xS+6YtZ60gq470ebRjq4K0hSzs+tm+g6hfRznQY9Y8pxHS3TJ
TrNb3QvbQG4GDUMqMcWglDjQVencGVZD7whevM2Iv2yL/vFFBY++IU2drIiA0TXRpf6Fvs4zikO6
i/u03pQOTuImDygL5Pi+0QUslNGhWGsUWrKNjCS/6FG3x3KKfS/iXO7PiN2WCIA+LX0meLobiHOI
5lbo+BtRCWMnKear01c2V+z/UhQ9DXZo3PywBFypep6wcs39h67MZjeHmFBIRrL36wg4ljkkBZpc
LT4t/FWlxgXf5r3AsnUeMsRRScLUwZizqjh2Xeq0A+GnLHMzTggu0SQSRus5XkCF22KK9Gdy5sVj
GtL5O9h8Zejb7NVn5xWn2MpUnPtwmNq07U4MeEpfe/n3K4swlkL2v+/tbGUoCS5UCmm78rctckh9
ZTT1StsxTR29JUR4TpXvezi6jdU0y6+eQ/Q1L2N/PYkm3ZRK5schFN/6XAXQExDutBiuBF3K46XR
jPDQudzWstB9tihl3tcgC7a9GsTeNO23Ntc94N/ZvVVYzbmdNKx7Vd+sTDo6H9ylQtxyCg54lzFM
wssy7ntkQ0q2QhgKjiuuX5/hvKNTc+X0Lbi7tufrAuSUUeUpdyEzubcLzA+9NdBLTVT63pIZY/MC
3mjmFt8Zm6NUO8V9F4Yl7n6ux8gS6sFIAe6atEtuw4HK1kkQ3c6m9g0qm7oMSQQje7rl9LYZDCet
az7V1ByiBcMvKLcyfiBf9HsN+D02ahBqw/Sg2OFyJxmGPfAQ/Cd2vB5YkDdDz78SGDRh6Zk/700b
UE8eY7nhCMZobjrAvbDWtxy8pU6mjayX+iU0KhSbVWoP7isx2vtkqqBTyMd8xnPFxts8hksnQtaq
ak98PiSZQKuQJIa9mqvcPCc5W3OMSXf4MD2hlWw2CHrVKc6YgWjSyc4DfYuNfTG1LU4IzNX4Xazn
mOQNypcDlg5emBcnxbx3naR6AGjrzWArNjIgjIdLEtRk9ukmGANcOp5F7RsnQ5FVvF2x/+cPeM3l
j0uzucFsPouSwWUQtr99+N/PRcb//u/yNf/4nL9/xX/fR5910RS/2n/7WbufxcLIaX7/pL99Z/71
P3+6Ba3ztw82EBrb6bH7WU/Xnw1W8L9CeP63//FPIM/zVALr+f6VRZx7GoodP9vfWD3Lues/YX7W
3+nZ+h3ys3zhn5AfF1yPDY5HGUKCEeQd/w/Ij9Dlf+nSdlxoa47i/7jD/gn5ke5/UYAKZkSi5OmW
rlgl/oT8SOu/MFoB4+HLOBxyMvj/gfwIZaq/LUjScZU0FQEkfkKLNcn8ba8jXQeryqiMO3NlpHp5
vD1gwjfZdZkzy5QydsZildRKumgoYeAg8s+Pb3/Z6gH6Lz7RdYOZ+DjVWGg9qz72mRSHYna1ZJXW
yxo3TObKkt04b7B9U1ytRJYDXljGOaGGYQsl9PYwDA7gl8js3QOy1G1aGdRs44E+8u67fWwZYLVG
CuO6gBKXiiM/bspr3jNPncPsNSXSFE7mVQ9SHWA7HY5ixq4WYTVA3/X7c4JXcp3HTMZJ6780wfyc
6UN3NwzZQRuMjQtwiJlqUm5jmEBoVlhfA+k8DlA/JEjXlaJIapVwJ6/cqQUNVHTsS+S+FYKCgol+
64IsEoPg6tNcGjrgQF1KQPMwH65NFTxOekvPa6XWhsUOwkzjDayEgPIDYmZaFBkr2/LvqrwhQBa5
v+xxTafL4qVEf6VHTqzysr2HCLJ2suFetpa20WbrrcqmM66pR8Eh0SrtdJ0O2WNeqnVOuRtch6uN
J2DrEGB1YWab0gB4EQwroinYpfmGbdi8sR85SviNFKTjKwFPu0qGJYgUuBMcopJsCY2Wq6roqdbN
rwUeA49zB9Xq8UrG5l3Y5t/oVCEErVivEpsaDVPMpzCqP0rHeSYd/ySq+uI06oWw2itFGhWZoXjv
ZjacJ5/XnbVMVY+GRu8k1olE9t48lqeBu8Q6DKqvqsV2U5j5F9nPscDMlM7+htAoUsPwOQxYhkHx
r7LFHJ7sQgyeOFaPPqUTwHO3o1ZuTT2ivZjzWqLsQ60jjDUiZACaWzAxZfXLMDhxTfo878KOuWXw
6CrjnLbip5Xy20rL56zHptTmE37y0PrFiN3Dr3iK24CRjVrE+aHkHsCTJoy0djkUrSbVceHV4bdo
qBhXqWLa1kZr0ulG/iVV3jC4P0orJS0x1Oc8fx90E7cfswpPcD2sgGU8iTdUzQo/HJ1c/4+981iO
XMm27BfhGeDQ09CCWpMTGMlkQmvlwNf3crDeZXZ21WvreU+CiAiGgnQ/Z++1B8vZkfhKbg+sZfan
Si8Ppe7ReZzaFTqKaA0PFEb0sRi1a8rV9AxQSrvOtRjAf5izzZSF9O2RujFNsunXbMirzKHnGJLZ
1Xu6DksHO0VPO2Aw8ttGTvht9fSpMYJns/Cvuh79Y69PqFc1m9YqLAKtEr+sTr/R+pPbEWEGRQIz
MPljtgll1fIgQEoXoUAFQmx0fvVli/s5FyttCFBLNNm9p1Ooshkw+7O8Nj3quYRx1RthxngIx3Vd
O/B0WuumcANkNFlwZWf1gcCg59ovRkglh8Zs6StNTFBEfNl43cOYjqS3+wpnyp7sCJKQQHo9VV1I
zYFYY3QhWQmlqqugAN+PJGpmnYswAOfLODGM4Sq+6VMHjb4d3nbSPBOTe44ozLJS9YLSu5di0c2q
6Tcf8JrH1o0W1cDKm/gD79xRH3J6os194CQfLJOlMToHT8N4JhO+77GKh3RnBslFXIdM3TdDvx+H
Eg23+j0tpOG1KajdmxbOMGGhTLVtiCsT7BEMxNetAUsgrH8nHaEXhDJR4O8a/c4P6fl2Bsf0kJg3
fXSZURpFfdfeOmb8NBKWo7WoceqO5BptdFZ6Od6IYrpzKc1wlWD3St4GEwwIRoPfrdcxoodmtAo1
eXYy/d5P2JmFjRyKyc+Xbl8F/oR72rtus/grMIgerGCmUJ+I+JLdg1GapFRPKLKw3oFIQhHpzVxS
oj64H6LhszXLO70a3mTFlzTn4soSSIE7PGf88o3nWjeRXxzHhEK52+fvmmwejdHcDMJ6LHETAJT0
1rhwagNf35CRQc1FAOHvb9AZD+MIBjVOfpOgdE5ggWsCUn+P+2bd0fRZI5gGKLZxs75bGcgfElAD
ogSwHmOGsJVttnjUeXvhuclWD9DXpCaGw9zZNkG/r+e1/+kknCt6Bs2e/TlPltzii+JNwFpjBJy2
dqHGa3PhEWNgXcEdOodZoVygz0Gsf7mBQkxYFIJmSzEe3YtADDtfjmd3Ak8z5PNNHIDI0putpURd
wgZvmSPVFtl7NO50PbzT1fAw7y5M8yjT/MbKAyynLoK8vrK3Te9j8kfE20EpzopbKOFfaEmQYqBQ
8wf57plS33iyvBlqYx2ro0sSzQzKStnroq/ZpkoOMHgVUHlBaNsoSCzwijenpQadtj4VeiQv4Ths
0rQANWq6V14RfA5kgzNCrzy6gB+dCJ+kjO9Cj0LekKAkAjt1iClnrlpXfymCDiOZSXCx5k1HWZuA
rGDoibq5kFp6M0UMJ8ZgzfQVn74WbCJn3Ov2fGcwOcODOxxQ6yHLlbxval3qBSiCpMNaljiHagSB
b7vPNBmitdrbaQGSRuChKwmTCeeseA1HCjrwGD5ys7nF6oC3MqF9/lJE+sGd5Jcvu62GQh713yOO
n/tCIlLADfxKgma3n73x1IJN7YGJY7to7+pwitSpgaTig9ESHy1leWsSVW3N0RkiF2m/+coUdbrz
G+cGCytiff7JKx58vCC0d94hdBZK6vlUESqo6QilUSqcCazvN65dcb7DZcZ8p96XBcmeRI4QtGmz
3wzUz5qgG9AVzcSdZPWLDb0U2QuP06DAtw/h6oIhBbmSOlc39hDTasjLJTe+sk5IE0+DwxdG4fno
y/zcIFtni7/GxhAfk9n5FaVAm1wqqsmoffi0LNaVfU2It38cU/OyyxBRtXX21o22vi8rJoqtuR/S
0VvrOoSTEcvY3vILcY5tsel7TAFVXDw4VBk2CF3eTSt5AM8Peaipv0gWS3de/Wimur9NqhGmS5Zd
0FESqwDDvdTNx3LgcI0q78ktN3blPcYDglXTDZ5T8FhbO2pehZddT05ZkeiR3Dl58FUUUMwxbHAJ
SkC5TBSvcS3EVrCO9ZjzzdiBl5YfZlVh4A31q8r8mEtjZY1EDvkoEtzX/IqeHGMBlANU1Tkj5lb7
4FkW87Zcf9aI2CBnhT0hQM89tLxEL71nMGUOgx93pYNjoag5nlCwdQCfiDaBxbim331veNUnpS/T
199G2/vVRlhK2na8SFtPrHyLfiR5V6IsH/E0IQ+L9JsWg9QqQTXlmah1RefQpCffmUxzgfssvKYr
S/fn2OuEKck0fM3MFH1G+F6n81VkJne0Zq5w3FyCSfTXWKbPZgspos0pr9A2aUGX0fiVT1OBJy2f
6/vZM98K+MYw6fH5Z9l9nzkXJHjgU5VBuQZkCOrxZizDZ7uUgIDSiKqeyXmXlgGnv41WWA9UKXTy
Cajp+3Tqi1i+2AmBTHlXEXvhFfwUnKYTRAQghVyEovC6tKkryXzvi4OdIVgw4D9RSA5z+C+6N30m
uGf1ECtKQxlih95hNbX2mRG5ZuXkmMHAV8d5PQYP1LC6tdeRmxXggdd91WyMbBOHyG1pIkVJWk5w
U5TdqS4uYW8hH6A4MbgA3uluPTgegletCEzMSpBJYF8+p4aSyNWf5NHeJRoqxCyL3qU3vrjR8IvW
+peYHaW+/SCACweVzrqKAmQ+tBDpUlME8If9YHXJAVkqtI18P9njBfP3syNsYqrC5g3Rr8e4o9nF
xCWguCCC6ZDE7otIctK0699RxyV2MrK3UXgb2/AOqJhC9M3prdFX/ho95mfUacQRFOOloafXvjFg
Ro+cjy7DNFC4/XZO1QVPrrmOl72yi46N8lbmR89BgzXpNZf//h5R3IdJjpEyMO854QJgQ5WIYSLV
Lcb/SHxxLchPTjh3ZkTcZHA7osdIsREUHQqKErEtWLJ046b1LbIeTIMU6Q4RHmo7eZRW8TCFIZf/
dQAIde3n8APSkYZPpPQ2WgJwQjBS7m17VduS2ijKixJwzBy512MAiRAH1GaqWzR4kklQ66xjL98N
or+oy/FeoOLFMVIeesLJPN3/tMLpriVw69D09c00Gk965dGsSi409DYcuhxgHoV5DI6rjGSSeR7z
9aiJ4xBzTJF5jHLEuE01b99I8l/TOb6IwMtTd3wSBqCVsqV4aMY4anTXum5Mej6d8ZS6EZB4GwTH
IFfDmB8SNz/L4CEZLehBmRrVWuBhnIQLYEzFVIsvezStO9Au/dosUYJPnKNU9sAqeA1Gozv2eYiO
L0JC+EBWnIHHn7pcq9RzTn5hjmhYgtx9NK3oyYP/UY7uVcV6DSvidcrsq6f/adTDRSGeLTF8xVHw
K5zHF/gFH33kPIUW423fOzH/vgEm9rtOq9uAKPKNG1d7SUF0jcxnhfga+Yr9CSnhaBjyoomvaUB3
Wzgke6+kIwJhzTD7Qy0YLMg8g3I3TuRCOSoVsqwe2hr/ekJBLi2Y1Po6jjW62O851CgOTqkx4yMR
rbmGt2evw4rLvK9BIYvTOzGb7dafoq/Es3Z9+GBz3RPO9rMfjfyESMQ9YIAg6zbIT8sNGCvKDMti
Ag2HaDMj3i538xwvZ8W+TkObIMaigsIQTEqai514UJUIP7yO4hoZTwFvza+qX8vrMhlSXG+Iy6Zg
+9/vXaqPBztPy4owv+/PWx4jpqDfJ5pEmIR19fs7LbnPw2Agz0JBjOuE/KJAFUKWm5EjDVJlC4bX
ScoV8VsOQooactJEp3Orxfy00I8pKUR6+DaMSC/9NqIPt1igu7S9H6YZQ3TqXVP8BKjyXYwZ4xQf
U7rqVIGG5muHXhlFcPvPry3U77JtlMYEd+dkMLAGlqVqSf9eFv1c5nReBFwqdlqynllJKJVTxiVq
Ud2UxPltUm1fU+fm4j2m83r5WVmrkfXyx+Ly3+4EI4ejFl359yKdhK1TOPFh+TzZtjRsWzWse8Z6
c1rW3PdairVqVdpKfa+29bJW0o5rftsZVF3UY8v6X16xLC2Pfe8Oy/3lBph+xlg/OtQ4Gruxv1s2
PDGYbNhl1fzsDcszjUSLQ9NpRo7Kqli+pBgaNkYXkmonOsodk11/dLLdem1Gz1etX6twhxnbjrnL
/cBmr6MEUnTH0CTeYybDoYMawwmWf1Q3eeK4+zmcwWbUbFZ09QRfzFATYBgW5f/xwX98h2URNQj5
HCJSilm+4vfWiyOEo8VAFp1UO0ekqmh9A+zBAXol77IMWc6yqiTlvhRMwj9HjSfcYFovK+/vNWjW
0RW+JU+DvWVGBXKyxIvetD7Xtz9rmEPkJFwP9qLaq5avRCwCsb3jgH6e7zLgFs6cWd9Vug3rq805
0Eeh7b7/VR1XyyuXd/yPj/l9NdNziNLNsifQ0aeWgEx/+crgrNwDsAlajv99kKl/gJrGP1gMi6tw
opPAzktu1wjfSNnk620BROUQeOpI+4+f65BdALK7WvuFiZVeHZvLRy7fdiZtiqEbQ0MipY7fe9Ly
i5cyp9oxfh4rXWurzki2mN1t4NYExLnZjRtq7IjLnrfc/Bytf+yi34vL8zNlUMiuSl/Lyv5+SRfZ
e+2pa4vd91Yt6rDdi7A5/hzhy89bXrI8ttwN1V6oD4C7u5TV5Ma75Tlr2dmX//h5/d+74HJ/2WrL
0vdrlvvfi389v9z967Hv3baqHYcjQP2YMmcUZWcWVGFAVZk4GHQ21vrgON/rR/h2vwoFbNwJA1kL
k9humQ2pLT7CEKIneF3M3a2bgHQraYxmDAMx33Vjekv6yGFsehLFrepErfEWK0/ZQqCADtZRI8Ia
eSDdY1PVWn/QJuALy02Jov7UGA1Q0uW+m3kCU7Yeoq0pXZJQBOZmryA0PIVdlVHY4f///WLhBeQe
eeIeuveMFORhspLoPKqbIB65Ciz3A0E22XpZ7AVo7LhRUiYJZwK/ZnhenghDLhQOOelOzhk6V4fP
cuOrXfPn7s9j0pSs4uXp78XlKW/Z7X/+/394/uedY0nEi9WIRF7Yspl3Py//4+2+F131df549Puj
/3jg5wv+vMu/e+zn05dnpWO/FUEDf8NsMaz/zz9aqJ3jr7efmyIEodQ9fr/dz8r56//++Ko/bwNZ
WCIzZy61/Pfy8Qk7l5Hpr1GB9xhoKHWrPxbJYq9PIp/8Qw8WW/+n/WLIBuu2ulkeW5aWvsxytyX4
pYe8stf7GA4A1nZcYspFutxMy4MhrGBmaGEIqlBdRhbvFl+Gk//P/TQnqoZCFYPQ5bxfLMMYdUMn
mfNeqK6jfoNkqTSN26UzY+cj1/tOnb10LnBIdJjUNMsoAm4dYzEXErA6wXljnZzkd0+nXoYQANrD
g5V6W+bLdISKNor07dLQCdX1SO8B6MSFc1iMbRmOQ9aXMsD9GN2Wu4iZ33J6B1tDYZCEOmiXJUYS
+zGaGyqVcbiiux6Dh+mZmTeFjukdGeWmqOf25CmaQfXP0l+PNY0OUy4Zc2oadLA6A+7xcjMigDp9
P5bocg/imrwZa7U8N5A6tI9qxpJqe2JIr0/LksGK+V5aHkMozT5gg16YpgTyb9My+rVtXPoShCBd
NbX9l/tOI56Csgy2S3tt6bbR+maFLFv4p/s2VU26ZnZNxViN62p1sywtW/qvx3BTthQG689kubx/
d+C+l5cNPRTU1DrPXy+bc9nEPx05Z7kUfd9fxpczQ68CreTSjIsXu+KyOC2mw6HtylMa11943St8
2lgVLQ28+R9bdHkwKUpqs4xVe01nDcxR0+4dzvJaArLPUts2GOBdMBnkPoBUWLV59mgrxFM2dOV4
rsqkO07Oa6D7zQlY1Z83/+4xKjAHokGNfWSY5FgjLPi+6QrKAK1rkhnwz2NTTVxeElJdhqpgbQiB
7k5z/GGGfnWkBmlvx3Z4sQ0yw+h/cAyGyyZaFnGiPRKgTBgTTC3Gkv9snWXD/GydqDGYpLrwEZZN
8HPjqpPTz93lyPQ7h3ipKf1aNsOygf7dpurV9hlLUR1Cyl3LRqkcf2dVubNfjrTvTbQceV4y2GuA
jrRElOMGmdEaqNV0SINCRRCLpDmp0fnR1lD+LfCXOK0+AzoJ21Gtp9BgtWeeg7d/uf+96IfusNYj
5s/LKtTVevxe32ppuWtYQENAm66+j4xEeLApvOflBLkcO/4k0f0ti9/HUunER4d0aqgytKad3JNr
k60P8wRHbKQZYq0jpGFWJNKDLMYt/UsKzcuzszpTBAVuJWeunpZ9qbaAvJTq5ufusrQ8ZmsajQcG
EMueFqnVoKn3+P/SikWg8X+TVmAPQM38n6UVzKvL/02L8f2Cf0kqPP2/AKv4ui5011YpR8jCf3KT
SKVAauE7tqe0EYgZ/ltSYfwXRQx6t1RcHf7Y5j+SCtP7L3xiOoosUziGa3je/4ukwuKN/jeFl+v7
ZEHbtktIkwE5CzHIn8LJYNTCAX+PfWQH3BBxOl0HviSKwcaBmIf2h9njUvI+vMG4q3yCOzKfvBbM
Di+17xU7m34PVbkw2DbWcKStQLGB530zmXepN9xkZL2vjVEGpxJ/yaGAlm37zW1lOBTWB4qpxkjG
DentOKRxkIZAlY9zclV29GGnjG6yrb+mKcwbt/A46h+Kcp9Nc3TIDaWcaMXJaHux/WPr/UtC9Kcv
RPybVSKQs9isFTKwnL/1tNBMm8AYfes4ay7gaQFEPsy0K0jk077UNPLNBNzEtkLbOZugAnFnzOmb
hmh1Q0QAJXt+aVch/uppCM5JeOFXOk26xF8Jsh92mIYxFvrOC9aM6vg/f3eDzffXBvWIzfEQ69kO
QhzHMv+S7AURXX9SOetjEAYveU0puDIBHEgHtFfnY1iajetifC6YiWEvremvMoE7Wo33XCZEUhoN
PDdJPCZ9fkgabgnvYpwO5MQAd0+MVeLaGwHblVoPWEnUGqagdlJ6IYhqapItad5mBv4nR6VhiPk2
NuqWhljzlUPsIa2ddJwsRihYyvM0hJT1ZjjuAKCI5HsRQ0i+akfdFBK9PhO6BazZSBOQCd4NuYw2
zqK+3zG4eJwvIDrP4C7FMdcCaMzejKsWTr0FwtwEg4wHWQ15PpporleRAwCbGWztWeuc163H6NrT
jGbbIgtdGQ7pSk73S0QReAPmsF4SELOdhe02QjmdWc5zPUr+r62Bm+Egd7SnCl85/U3ts+tTBIRu
Z2N46g+IKdU8z6fLF6CtwyF0UYOqWI0RbVGUU0e4Bw8F3f11Iwkb63gTrQzxq/bWLYLAT3jDyUqM
w95N4GbBkH9Ppwc5wEFKpfXuRUeDRsoK7sdNbHvAoCoS0psedUjentPc24VZ8jrPkOuDDPdUQ9m7
tTAux3l7WVuzudMjtBr2LPZuUbzP6USIBOgMOr/1ph+al8pu2JZjXK3rXkpycQQ9BG9D/f6c+wDT
ieABUZMAM4GsZF5jq6zXBnDIwLhARdRTb773QMkobugWzAEtGYN+wyBPudt9BE2HxhbLGC3mXUQY
nebQI85xDW0CIkx2FJdu6a8gQAFmkQ+PzQDBP6uLp2qy3pqu/XCzGnx9/+J6CJSHrvjVJvGtiPC3
GnF83aQoi+N+eEYh9Trbaw08yarDK7OetXkbgtyzreBczdSWpG69uLECWonLWp8bRJliH09BgR4C
yGBlIPuvyBjSARBi6vBo4FrkKEX1DlT9Ku0Gop37fSS6i6hs9h2CSE+OxzZtPl1xi+/u1Pv5Y4sX
Yxvq8l0z7G3d9ycMUVslqC896vDlTP4wV3zQLjWWRxf5F7YwLeqPRBZTLCyjtaVbz17qPqhyl6XN
F0nFDASiTE4VMUQmhjCgR0I1xOVd4rTvoGFfo2zYk1qxszmSVkXUv3XewWTqsipdOm/ok1vDIN0H
kNlKB3+DGYwTq/Mwl8y53OwDw+dvkFRvDbbowjLftZacStFxQndbyM7Sv4kH+yVhexoJVJcgPqc1
SSxN/YiVSo3nb1zb/gSCVBG/8G5NI0x92Bfw6++8pLpMfI1pSEiFAJByZjXbziLNDlEyvcqAvuic
D3uCX74KjryVBwsP7VD2SAzMDt0hvGOHAZOt0nrFXDYrUwaruKUq0rrlnQua3UjJ2pq7LOGsgR66
ysxrsrXwjmk4k4fbyfVuYpneJs505ZvaoXL9Da3/jBIoVmsA8ZyuwYiP7dUUp+bKCREk0BI/tkF/
TJoIrVLwIez8AmD8PSI6MOmTfKwyR2zmAM17MOo335+bdvMmcModxWtKock7IaYbdXxPban6xtG5
yeNjkAVbM9G3BmnbsxW+DnU5reZBfmU5yiz6L6wks9p2xk1QGbfqicR3X9IRw6X0P0QX3IUo5tqx
MVdxgPrG8948iebfI37t6La+sn4OL/Nx0pFN1Qb0F7BtZTbLbewjwK+xt4207Vc6pLlS4NNwnYZM
i8gmENmJHoIRDmIS90chOGVGHd3X1ghh+Y/XTF2OhKw/m/bWShqys133ynHL59BvFPLghRZ7sqL5
hTH4XXcLLA14GOaYZgq6n23RQ/pCpLhxUQuuqh5dHFaTh7YZKuaa0Xqc5uQ4+h5GYi5va2QBgPLM
JzMG750Zapwsxh1emOusap6CSN44Lnz+sHCfDEh0Sdr+imKlPOvNXyZ5RWXHdKxgASyZwloPzfLU
5Nd3lYXa2fe4Bnr0jiPzTUiaklVGkmETbiKf1HLNwiknQSghdadlkc4aSLThtzT7Wyf21zLMPxyY
EyfZJMi4MQT7MMSQZkhVghiqnZjs6xABz5Y5DBy4/kFq5bgK9YnzC9eeyeA3p8Znjq9kZSKIccEc
r1zTfk0llW5gT++VFjw3UX9pBr2vIuSKnYRNaVpOTAvwMneZkghha6uhmRC5TSDo/Mm6rATCksm7
T2y50Tz3JcdTveopQ2zekip+n3IAwY5tvtsMRJIu2jWa6IC30cOjmFRs08a9wjaLLLBnV6w6hwRh
fqBuhs4aSTfwpfRAO6a5sVR3Tce2S4UM43ZldqBXdYy9mGkuHQgPZ7yav2ZPf6glPCd+A1APdnit
bRti4OCj6iUNHHK6R6f8irHwrDLC4VYTbTMcVXvma8ANkKnlykjj2Q+E24VANo8uqY0w0dwb3RrZ
2Nb4a44BX9Zi2lNRfWReXuwtjea5Iep177oPo8MVNPROokNcq68s7OVOaZsE2fBtOW8Fc/eeOWTX
2OwSlzs7Sy7HoH+ePUtZ1nIwCgJ2qnWvtPdul3avatV1AXJ4tT1G234J6/7XrHEQ55H+QuQMzVEg
OPhAn0Mjv0cJELGj43IujRe3EdXOteIVuUW/hmKgWMtoGxoJskMfS2qm3dAMe4NAP69nHPpjUDw6
5ECv8btAa6nLJw/IBDbDq8ipj/3k3GlivE4qmKpx+sDw86T18gEBga3ky5yaZv9o+KuWV63m0H5c
fh2XxzVJJas8w1CkPtZ0gHWl/r2XOF9tItnnpftEnvDtwC90rHYL6+PgBVcOTgfNb/jipIdEhCgG
hIp0UDd20vezm374mAdIWWHat3vqIwjJza1Tje7aBsrY5ZN77KRjrukuoziiDsGp3pjEti6qx7Gb
Xmke9icapAeIDsyZs0kgJ5tKcJSgHtHFn2Q51/Asid7THEY+PniuyrGwd86gwaq8O5MtcEPGpNhq
JQzDuiBqqhLmyWiieIsseWP3Q3WRWshliCzaJYIZDCZv4AOJcR5zucL5NO6JY3sUGuh6qRGyHlne
A7k4Djoxsqhx9a+DVL+HiFsUcbEN7GQPBpnD3xiPjEv6g1/4X3HYBNuCeLo1rgkUGuMYX0yC7n7a
4rHnOISrD9Qeuap+VxSSC2EYEyZGNzL1oYVXhaXosn27rhC5ZO1RorIg4KIlYaExSWalmS4FbSy9
QgCZjfqxdrVzZtkduTAa6tHQ2qBnzi/dvL6PIjdFMpMB5Iiic09GyR7RZr/S6nzglOYAmAii7IBy
iaqdOcX5pmyR03V4Ok8kqlHY9ZDU/9xdlozJAYQLxX55ctRS8AmkPNOZ/OcF5k3WzJKREaXCn7dY
ltAsDzt30G7qnrpZOeo+4gida7u5j8LZgd/vIsodYippkSqcaCQOMVZmh1luhPpCyxstdyspbgrs
zbtaVXPl0vdZFlM9YH4RVOvQ816l6s0UkRkQN4/BygUiTBaMccwbDUOji1oNq7h1xPtPqbQCg8vl
415he/tkIhPcrlgt6u2XFo9aWj4CWy/V5+VBSAvUki1DbsgNQiqupXWOI7qN0dPpbK96vIjb0D3i
eNqSG9esKsI0jn6j6+fA78MVjuP5Cnw9MybTrvbkdBy82JrP7DLgrzQjuiYY1thpE9JfUMfFVjES
19DUk6soCLOtHEVDmprvc1TO9yjhtbUEFXPnhsT3NkkP4tzOGc1BZCUmZIIkopRneHXtW1uQjydy
0m1CqxZrkDrwCXPD3KInWeXlpF2WgVczboef2KaJ4iNRoBrKN8YjMNxp8l/EUfPU5ZpklFgQdE4W
pZHXWF9hY2g5gwcQBShIJ3+nGZW9Sw0+v7VleDEO9iv1hc+5mdNjDpGSy0NAu3GXYdg+xjlsRUur
rDuIRid/6kGy2MhZnJbzQ1FxqehyMshATWRvMxckLzGx2lZDc67VedbyBnNbh81tblnNWRgNES5j
c28ZAlDfzGRKz6d2B83RODuUOiIUEdeGhKsmCvvIHN86tkOQ3HaUM1chhwxDjeJj6C4gG/iU5LiA
tQAqzoXBSAzlGpGLUwyMS/MZXboaJ4poyGBrhLekCroUABK5K+MhfBjn4rdZc/4ecU3QMumO/hiY
8CDG1zolZdId3fmSXQSKr+hwPoK3hlMxMMZ0vTN5F+55oLdvJ3dkyVA8ydDhh4hJ2sqfri1nuIF0
RphxH37YZTcdqxIypHSjcxqQXyadtt4o8sVVRwLtlWaO0A1DnOG9cE7TXE8PYHaJeCwGzpaZuLPJ
/3oItbY4akOfr0uBpqdunRuJdwZheTUPKLgV1TnxxEWlbgbdQrSENJnsd0AjcyceY9e5SSs0RXEv
L9tJq258P7gaEyM7eGbXnkM5PhI1QQcFruY8uzfepij65K6B530RE1sThUARmJrcTRMBNEljw72t
rJeY7Ag2YjrsRtv0jpEMiUN1QrEtCEIDVPUSMBrZcBEzj62d+MdsKLdW3lRXVW3Du8tD6+hkkKRt
84ZgE/2gobBgipSB1mzJ0BgfjJbCw2w5WAfR+gmhIFGZKPeEdJxi1PS7KA9+ddDh7wxUykkxuPsp
shCjGzYrzJhfh0amh7jbawBUj32Rns1BJ12HPZd4yR0puY+Yb07YM8wj6KB250bFczAb6Z0LusgI
mvY8wmiu9ZykRJcdYphxOSKsOodUZZQMHj4YHYHxypbUSzxH3uIk9XeEExJJYKX2QZ+Zxxt2ReZa
KzBOaZF2DqxzN3jTtm8qlMV9/wXXM7ruJSKz3HwafEYycm7AU0zNbcOeG5F5dzJCSEb9TGx0BE53
wF+QqwRexhKCOkT8BmV/QFwcbrUuPTV5Ed5i/rwKTFgXMQhPJiCka81IswvtXHmTSqbKk601P82g
l3c+2NN9nGQnqqWUXjpXUlBAgjV1Z2tM+7NquDW3dpyjNp8R3gUQWffO1Ko8ELPaR7LA8qBN14yn
kx1mG+8YkMuc9v61jnCfa3WmbUMXkEY6i9NC+NZz4e/jzneubAetjNUUE9CnAOiVUzwCTHjBDq5f
Ns91o8UPhNFs8FX2NwEicCEZMJJRgGXLxPMSZta2sIwtHS/l1GFo15QNg+wx3eQmKAHF4N+00vtF
OPW0n8e+Pkt0Oa4N76QiaJ1a6a4KPUprjvU4+Xl3GPC9VDRg1zJL/EMFVnPddMVFkz7SswZpEJBZ
2Y3BaUJA2VXnnEyZ05y1Z0HO9y01y5UHVVnR90cUNqi2fXhz3CxLcXxR1VyStZp4oFWjFmVzsWSk
geVWyeDJYZwgFiawHLaBTi1Ja8gVXGca6vkJStk6xyN6yqL6d6EZ07bVNQGvSWn9dAKuYBBA4jT6
0gSGoxbjSppUFOrslNdHrxj14FpkgGBmD2mXw7iE+mKyG2U6nyyfCXyXJ/k2s93pREbdJnJR2jHD
IJdBPbTcEHD7JHtKHeioaH/i7J5PgyuGfy2mZR1jalFwV1s/TepmWRLYwZgHduO/7ndTFm90wr3A
kCtJU6MagWqpYB7OCN+i1evI0GS+U8B+54k+DlVkELRjMsaqU+2otm7igKouCZJZHguWocvP0w7X
/m3Ypm+c5ulgp777x2uXN1hufl7w111ItHQbsZSJdRMyB/15Se0yniVjeP77DQ0cifRf1Zf7XjQQ
zFN9I+nh59V//NPyoKc5ACFQx8OMVIOv//iFlv/2PaNiChw13/8X1YGz6oR01z8f8NcbLE/89djP
XUNy5MYd0io1WuRESISHJTN0ucrcqTlEZZEhCp5WPV1b9KHFqPrQSXMXhwTlIDfpmNRx4waQbCme
on1Z7nvqQUnCGlEhWbmF5MjkzcnzYeMMPVfRSbvPCu/BAdq4FmoP4Lj69Cn5bO1yKvUtu3h5oq3B
E2HDBD9oJL5Ekd373Uysvaz3KhxqOmct9EJJY4ESAGTbxNLfZDEfm2H8FeUlIG2orWFw2YvqVOSY
iBhYcIGcbMEpA/0DexHmJ8bp9vBopXiwmrS6j2P3d1RW175db0LTvymN8N0pU7Ioh/SKSuxv2Nft
EN/Usod93JNzX9F5ZNr9Qi8bD4ft4cozP5xWQ+yh6d1Kb7T3Hp+FQ/gF+LnqoNXyM81zk9qHJJJE
6601/lE+vZsuyQ38HTgMgH3jvhitxyQdH6KaUNReeKQn0kEoAtwOWTZ+QqvDwsDMyBHVc2N9eZJK
ru0N17k+HER+HBSORW9GfJFR92WRZhqZ8uxG6TnXwr0wwjehfjM0hao118Lwzq4NVaC1Iz5t3HSM
/5Ie522PmDcMi3uI5OdR+kRa5Ku0dleFbV0Lu38iosCMKKZn9RNEzju7bNNVaVn7LtZ+tZ6lQ3mM
SYWX954xP6blIA+GheOu8cuLrmkPlUaHmLFbmgbpibSl8JD7012lIuOH4LdbQuJJa+IoI2wRkG7h
djrmZR2a2SbGp8GaMK2VGwCwxkmzGg1mA372KE2P4Lpx3nnnhsHWmhhuf+NTh/BrXDnKorq2Eob/
gHfvuvpxSqfxNwYrpOh+iqFh0sYdmddHow+uajR//uBfdkXNadJUw/Mr3UseLMPXVy7ZaEBgk+my
tgn26YbL2rMJOZpQ/yK+bS3Km9r/Yu+8liRVsnT9RLShxW1A6IhUlfoGy6zKQmvN08+Hx94d1Tnd
58zcj5UV5oAjggQXa/3i5+BUp6RHaqII9Gdc70s1fhl96BmBj9CsXcZHcuXZ2hmwZSOI8GCr6FXZ
ZvlZaBm3jGRHT0Oy1WLNcidMgzdDZRob3h70CdQK2zd4dp5PMmlJebldSRIi04pwpZcGAHF4SYlt
Kxu9YCAfLBMZE+iIV2W/amkY3VntMSMHp4FaYShBzM6SBn+gmAdYDjnxp4m5IDP1g9077vTgSBHe
RLP9y+rSW93SW1cdfUBzFbTmwr+HuAT7JU8Cl5Dio41w3doy/KeosLY5Cr9MyvbMJcxV1vO302UH
Uqlu3JHk970S9jJf+nxE2vqriDa44fwoUuc3ciPVui/Kg4MyCDxAUCK+o743smZCtxjxvUc1WCei
6qooRc6WWa1iaLueRfxefSlS6GFFhqc6JEQyEo3ZreQRtS+alGSXlLhMkn9CX9LG1rA6ImqKMlGQ
vCKDsu9QASFQhIkwj6DMJQMRsfeUTm6jLt9aaWZMWg5ottws/310h7Gv5WuZSm2dtPSvKOc/8sLT
0phgT5267YF42V5dELKrUqIM9UznWOQRA6ERupcMrTaKTbfAD4gQQ+Gh7YdD+YzvSo1Hb0aqgN7M
AgIqB2D54cTgsClPkrpOA3rudMgJFL81hHuOTZGEm9nWcAAY69Er4OSRvsXtxU5eMWuY11pWI/Rf
Vz/8FK/BWk9vk2Ym3CS9ZqNFgmrgu1rQWr75rhZo2FXLg1RieN3o/N4wWyGrBU9Tn94bw/lZEw/h
r6G829ugxgUBRwtYSONXSx6yTpKHCO1ha8ht1zeDpyUhTbYLRdw2xBzSTLf14nZiLrrGVgLHc6hA
b/g+Q3olmceVZWSxOw3xXrPDyEPZGDfMdvn5rRV5NpTpqtZwBHesbVr5zJh15oOjZnJBiDyNId9h
MTqseyg5KFM2W6TfgnUl7xsSaXWa8QqqOjk//XdvMxvG8sXopdtxCdjDGY/dvEMBtgg8tcPSb4EB
hY70Uw3jU5IWP+slnq722FSXhAqPZ1zgkWbE1ATTElxnzB08wXLvq9PPii+oJuwsKcpzHxG6aSeE
jcbfI6rXEB3wICjqm0EhvSsR+oZDNsuETmXzd0LIYFOWpA6IyLgtLNHQmHOstdC8zpjMAOyzi2lR
NUg2OjFYwHoG7DyyxnHyU0vVdG2kMxHBuLRcB1PzGfZPQhtaSsaTlShHWFwlrB31Vsp6pKgV/aNt
umjF9127bcM9pbje5bh0wgwyb+Mk6zD5apwVXp8eXztP38SqiSFCXIk/hf5IYg3OjlNnNFQTL4Qv
10DbpQd7YdNnZau4LUS5AkLEdtScxIOknEpfNQhI4gZkdjpDGulEUdzJxuo5SW9TNL48LPvUVR24
mlaq566rxhXE4HXSYaGUV+uyg1ymdWdHhpQPMrZ20dJyaBKCnUj4/5/gyf8HlUOKQ0WB5D+jcp7a
j/BPVM5fB/yFymEa8g+USmzbhnQEykMH9vIXKkdREDohoegYSJ44vARIkPyNylH/gbqaiUux7JgK
eo5gef4SOtGsRQNF1mTkgAwLJI3xv0HlIKnyDYQi40qlaai6ER7XVUzovgmaFVURhcVkT2dTITiZ
JgHQfGtBX/5RRPOc9Fa/wDgvxe8V9BQ3S76dzdAkM4EbC6J2aACkAd29hViHsACCQX2BCHFX6EsO
P9rmk3QXWsqwozE51XTKiL7pwGCV+TfWXtFdPpEwV6YJGVpEOJlnS2AYltEO8ySLJpwcTGzROzDJ
PQxh/BZK8yuRO4v86RDtSh2AYTKMWzXrqk2G5azr6KiIpJXJVLlL5FUToZrMoIifSh4pL25FkSG4
Pf8QRfT00v5oz8WA6FDbMEwo8cwRu6IFsXx5FH+cRuz64ymJWmKjbNqYI8xY5sVhL1+Qn0rCPOVV
4D39bkhpxMJH+pa/kL1iu0D2fvO2uG7Th5Youqh4wQWLov4NUCoOvyKGRZ3rZXIBKBbr/614vZI4
SCy+bbuel5mIsZ+iekRx5J9h+aUkwvpi23WHiNNfV0UpMEpgCqJ4PeQay7+G9sEvgriJAGL+u8qK
YYIf+X7Gy1ZxNgMuQApblrB+ZKEgV4WX8P63e7peT5zr26XEari8FBJpHe96bDnqDNTEOhrbKnHj
nk5xmsA95GIZCRiqju79ShQxaIeWlgHcDeoCbAgg1UvFfNlxrXI5h6h9qbTsvq7+sTsRvLdumUZe
iqLWt9OJ1f+8W1wCpsXfdxksLMHQicgqO5jgreD35odkuVlRsxIwaGeQSq9emGaXdZHDEJVEdbE6
S2F8GB7EVrHheqaZeQ2SE8uZRXpDlK5HIhgGxP56jC3B/eoyldEkIklaCaYciRVcr4xrsfPz+gCE
rzqI/WjhJqRAmcAARmTAoiTIZnSW7g2ShGKDfp8Z4BOVPGsOvg2MN4+ak0WSa2O10rSbo5EZQM5N
2AuD4lJE1yjH5nkBc2GC+HdRbCWueNTjINyKNbEQB4p619U/Tik2it2i4vU4sQ3sIsRVzLg3VTAD
J+mz4hPkEvYjfn2clxiYnKcMXg2LnH3avtuiZVsWWjPSqBeiaQchSqiGsDR4o7p1UZ0aDoMTjQfd
8k2sLuQl9HgDquJR8AgvND7BbEKQu86aaS+oXIJCJErXhdiWmxrZK5VIveCOXXiWWYUVjVRrLzoG
c/QTCkH2utK2QTiMBz9gkZpKtYlm5THKRsJs9mL56Pf+I4jW+wbND7es2xZ35wWGwqDZE6vocK70
ll+h9h0j5SWqF6sDMAGkoAo36WOGbEuApFxYIFZd4fmJVmq7sFeV7tnQ+g/Nxqcna4LqGOVdeXQa
iAOwiukhZM3fjMrMNAHoWtnJO+G6CCkXz8fFsViUGrvWgeJBSV7Q1naEoqSxJOGmBecvjESbcjH7
FMXrxgijaQ1SxoXqd+UeitJ1AdRC2Swm0YKyJhbJwgSwcmXvWCnQo9CUccYMbiu5BS1am6UnlQOf
wITvMiGgBhdFGcZs3d0hyArkcnlZtWVxff2u25jpoMIEEspLLRmlzSJFQZKvANdUfnPtDKiT/nNd
lCq1G7mYU09kVgCVWQC2ElRr+AtrJQ1eThQtEuuhza6xQhkhGVQi5LrV6msAT5U3yagKdPYgKQuK
EtVkUYRB4XSNugfFh2lOrR/IT5HmLDHlDQI+wDB3Li6bwmqz6vb6ADDM7GL7QHDFPjSLMXJk5zXA
HI34KvjZBrUyOBVeOK41PuSRmTAjmp0y3TfxZvoBWk8L982P8d0Ot6T7bTD4TKuf0530uwixWCVy
4GL6zauY/Iqg+pN83JbBK2mqcvRqeTd1r+ufWnlTISPV7DA3Bkzcj6q7RpR8TZrBwChhgoht4wp3
E8h3RLMr/VfnfyByyqnjGhUAVyHTOnrtM/YTtbSWw49MOzEpyVO8nY+dje76BpXy2PHMAin+fTZ/
AT+IjWFVhodo2BjBvjddGf19dBIStyfYTzDN1He6sde0IzBY6wso8AQ0AwRat66VXR2fC/M5xFU0
PfnhGn2NbDrqCYZ051rel/LOrmEPr4seP+YtmMq5a71S2zY8ThVjZBocnduKzgr4F2cv2QhpudLv
sQTohXDL0L0yCwc8wBn98hakakYaC2pgh632A1KZQ/eSSUAdgruy/WX22/pAPC7xmJrZ/daIcCx3
CTTl6T6UDHdRye4OLUxvUlbpigCiL98E/cEkk4vHIhDEjwEEBNhtbEHKZK8mWJbv+woXqZsQYBng
X56v9hhpzzNiaHfAo0B9NM52oTz+VjFWf62fbekwyjvtN0FShfHarXLOGuAQOx8LqnAd+TAWtymA
gef4ODrr4TaIPOWpPUeehrgvDvU+kCygm7Bv9viGl+Ee6KFRf7U4sqTHoDjbCd7siPRszPlkq5/x
zDjyALYWwfGT7NzjqVGYW7vehvOhtu7IRsURBBS+C9DSZCzi5HcRPOvNOeA9OqJqwfOO5xUymYi6
paTIfiOuwSSYNkziNR3Dw5J2Yx7MH7DfzuXR+M03qxu/whmMp1chAtEelN9FfZ+jvjW7mrw8MJ6T
RNzPbxEr9FQLWaN9LEHFdbXKNUFygMVHLvxokM4kzZxvptYFnG0gnRKfcYBB0mIgumsf5XYHRkE+
lQ9o8Sn6o5MeZnmnwwDfk3rya2/JQmLJOq+HmqHDyQJ3iAZaaQJEWenkvqfVenwfAVqt0AVxSNXc
t+p+CAGi9Sej3Uz42JLJWwWo4RopyZ39MKMhulK+4nfU2EzUJYZmi4XNoD4M2QkfH/lRlTxdepPz
c2TdRq/GSGxta/YHxWQE7mZvjnZo+BSCbabclWiwytHDPAJR0wmYyHd1vJdBLS/+zPoGLikobHI6
w3BUA683VuBda5jdgadgG7LoIK1a6RTXn222xeBnFSuPnX3bLhAJwr2reXLNXwTPnSc8a4y1dgN2
i0CLRd/sEBI8hP66xGfmjagJtON4WnX5ZvEmBEf8SpjdoeEsVxqiKiTZYeZJ2zh0wbjxzBGSda2z
c6Mds22+w+1GajdgR+xuBSV/1fDANJcMCncSSRCx1337xMQJsnZ57F4N7bUCYY6j6q57UH/5RPVw
zOS+cEok85/auABuuSdMBezsRJ7XxNzFDZ5wJse4NNpqzjE9yh3Ruk2h/sh9F7y0Q1OsDKd+OJny
JvzsopvZQfZoL4GGy1FeA4sHVCi66cFZoXQYu9FT/pKdweTcIpSzbueHMNrM4BqqdySOEYbr8FZD
7cZQ1rif9tVWS89Ibkj6GcEYgK1Z+TQVyACuwSo56X0fovrjZvdgMxV9h4wKWO4JHNKd80JY3/lZ
PFtAmnbjDjGeH0TpSxjV98BhiPop6/HFaVybhG3uDQmClKuMb1ny4ldZO+CpGOVYPzo7RIl5MdC0
B/2YYFnGKJiv71RKjwaIyflRnw/TdD8wKW0+8FdoazoGEKpkTvgjo8iyMuJNULto9ujFj8cufJxm
uMDGqm2JjR7wt7XMbd79COLfw/TWEyNkPrmKwpeM3EDfntXgtg+x+mNF3mjwzNJtaj+QsEMQMPFP
5rjraVmiQynjofMxlCdFOjbJlidEUr+2QfmsohHkNtAgOJ4EGlczZaCTv3A0i1e34WukHzl7cmRC
E2orjZguoMxH0622wwP+4EQVsWsn9wKHfPHb9rQKf4hV+4nUU7ENazAi3iNG5qZrHlQXN6GN5fKp
/8SLonzBDwzQxrre6/daspk3sZcfpzuzXmvvOFDGLtFla82bRuBrcOVf4DdxlnqMib/9sIB2rLlz
hQzAKnwZAXX4sP1XwZN+Z/+C7XcOzl/1C+Bs4yZG1g4DCNSEclfijWUFiVAXusBD4xF63aFNt8JX
z0XEcmM8/Fx9kRP62WxMb49Uk3qn3eQ79W6iUWAA8KQjGQb6/SV+kbVFx6x+MR56H9UtdLC8sVz7
yHkRrFuH6ZmqQ7Fp+r3ZeslWKzz/zrfWvfqURhsbZHuDHahrwJiwVgGe6YhUkGPx2n4TDOt9yhsX
7nDUKd6bbXkLnYBYPq7vzQPTJcAw0EyCejOtQe97vYv1tmoQ2N70+c18IHWSKd6ns6rceRfjk6xu
lJe9jij1u09M8YRa5Q69zeZG+ik/Y9HXQ4/+gI+8RlvgHhOBe/kpOCRnJ6ZLWGWoJMU3fbsqnort
wrrYRvf2G6FX9ikvWQKPw50/Le56jTkKSldhsS9IormhzbDNZVu0ir3onkyZ0SL9tTJe4CDznrFB
flIeifP2P9Tn5ib38k1/Z5zw8AVgdDRdwsTzatNhps5Dc3EGOjU3/V2997fvEnbqp/lU3WhIpLmY
LLDqhOsznzeyTFCB5tMIhvex9ekzVhskRFZT/oMaAN9XzHROxiZ8a/egIJqPaY0C2uG9+RhP2c3o
gZO1t4w+TuohP4UgTzY4A7tQi9ep56yyVbeKz+h1rajiFed042xUN75r9yZacI/JTfkovUYPo9d9
xI/YFj8iefa7eh7WeFStSg99gfYteME0BznURwQGET0yYo9l1q5qT9nQa7zQkvHq8IQxlUnJibm8
seSracOHu/mhPi0CdfvkRtqBFj4Zj6UHxcXNt84d3sMb6w1ROwnDy7OJktAb9oMukqQuLZTsootl
vknarnBtOpc3NGndbbBlULJPj7wOz/Fjexp+JzfoW52qD/RbgAhbr/Lv1+wmegCq8Tt8y39lO5kn
QRtD7uBIDBqFIlAeP/If3TlX3U33Lj9F92A+SU3xWvFRRatH+QtLcgmXVBfzDqj4q0fnE/qIyl82
OVb3+IJ86E/123RDQ0gDqX/Ub/FP3R1u4sAbfyTH5Kg+QYi6q+71p2QtuzzUrXpm6eJuygU+kfqk
9dngj+4RKzRO1o7E0iF8XV66nfQyYhKNIi3iDsC434G+dmdS0GwkRH+v7PJbusRD9cW7Wjyh0LSf
j/GmeZqPAW1M+1Kg3HWmd0q+xHvfvsS3IZkRehe+Im88Zvy9sDpARsg8gP6MECmTV36OiNcq+oKu
0b6wj4+JlBzmozZzFB4NaUs6LB4TTH/6jM/5M/4h+Wicu4DdlX6jkGLC2kRekTuUn6RP+Uy7DL5j
M+4ln083vzMPaODvcd3bTTfjr/oNW1XE7De870h+MiT/iXwbYpPP0u28UTbBrqBHipUdQsLy86C9
Jlt5j4/5fkRkaNVDPlprB+msnVuEoa2H7GtiaNfAVPiFTmhFdgLEPir7yYtNTtXZhPfTg7y1budT
N90n5/rIkALXL74V+a1wSeLu/Luv6B6Yagech9wWkHKGyof4NrqfX0bRAIpWwmd0S0cEtvCp+AKj
SqMirxDg4kBENUln0n7QDX4OZ1gi+nO7z71xjxu7/dHeVgfnM0vRUHCHBwiR9gel+i18NU79LWlE
7nrGp8JtHnqcZmt3gTz/sF7kp/o2IQ01b7P7ZXzwrnxW79xiXHp4zUHTn07zCx0iUHP+jGSi8qUx
pmFjiDCcAQB401paqdiDH6b1Z79jhMdc80G7wchkRSbeDd1gXd/SltJNvs/ZeZi2zRPmHHStt8OZ
55rsZLdaS0eS8sqteiAZumII5Crv8j5Fg/vkrO09Hz7ak45brisv35H/8cwtULOtfFPs2tYzHoOX
elN6UKnoumjGnoPdZ+iVawNpMvq08d48kXaiw4tvue+xWis0khggbJiNvYBoCD6tX/NbO7jGL+XN
uLXpu+MN6rkv5REXiGPYuM6DGq8Ha93FIOzpBxkOEofhpX0i0U7zXO8Ht/ako/LD3lZbRqiceXuH
Bt8DY4rhC5JN9R4c+mOxRUnsq6ed2GU7MIMu3J9N/CO6T+6NY74ZHhCAdpUXlVeA5LTkqU89X+Y9
36z/TGyRP6D+pZGVi9by8/QxfZR39WPykN20p5xW0Prp3IaP1g/ltoaLt0f5bZvd2PfyGofOt8/Y
kx7GY8/nrO2Wf+a4CocVYtLms/qR3kkGypqrAY818p+9K73K6Q6sTMIQykUy8NUOz/Q08nPjn+x2
w7j4YB5w0tguOc8984X7eKPcMMzkrVWfHGWVQqCB4bgfH4ODviePl8cb2Pyz9SWTL7eDexwK+CvO
rWc9to8AQYKDyXtU88UWD84LN/EZbBngL1hzIYiU9Ays0Owh/Q/v9iLmJaSVhKqSWIhQHFLGK81W
TWIFqITYS0JBlJQlRCVKl2iUjalvMcT3zEII4wqNLbEQKljXVVEKFikEldQ4hqWg0cX92HKK2SuI
18FSfsAXG/chAsuVP5R7DdU4pW2svTIwFuyjYyO9w58NFZD4i5RZ1avRbpKL4GDzVQ8Iq0TSsMPu
uNjJMshXYvLbenFIEgumLgi0m/ugApNfL6E8UWoard7N2uCpiyBMEy9RfSRlYA8IARFRhKkZ0QsM
NJcgFGCeI2McAd2N7afAxpl+DjQiJDmC7fOC0c01JrxzTD5p0qq7Wic2GJlEHJRl0wi1Fuys0uBk
k3wqrUn0Bee8OGREXaLruSnGcRmUZ+6YpGf8dBkGLXdMVIuMgBxjDW4kwL1bv4xQ1ytuVE2jwa2k
WwK1+JPUKQ0n96QFWr0yipextywUsacMN92FE2Et6RFR7EaTkEaEvlYmQroi0CviuqJkiWTdUFXH
zA+ybbzorojFJGR10Ma4rIptpdRFuzoMNkE+oVbRCWGXReKlXxZiVSzkksBVPzADE3FQsSglVD7X
omj6/n3bZWBLlzDtJVYLBQWhiQp7d1jJprSLyrRcyRZaO+MSKZ/+WYIWWVy2iR3fVkU9cVgilaRR
snx6V+yCQHfzlcjNFyZCLrlVGoCk41OV6WdapTgqraoi0nOTtiW/ayRICYIVHZRK0cZtXMygSvZD
F8TgG7QFvUxUXAD+xobMniiBnToi0J14ADruCtnEOtKviDKix2j1R0XrbnErUja9ZAKIVUHFVkTV
iZGaz5Zqd/vLmtjhyDbMzICY/R8bxXGXdVEEhODkVnnU8FA8GDT4F4SgAAI2hhGSGxNlsVksBFwQ
c+7icF297q0an4hrvzjJ/l1D7LycRevqenavu8whv7fR6d8UlQVnSo4Ut19sayKHLOhKbSYscols
+qMO+FLhG/QFQ0bv4V8r41uRGvW2QMnguk+UgkUAxp4XLRhxgGZWjQzZlBOIRQX1CUxakxarouxV
0FzUFwcRvYa8rixpOlFzRJR8RvJxOdV162VdHCAOFVVja9EEEsXr+S41xcbr4ddjLqf/Xh352HxT
14sg8d/3ca0yWHXtDjUx7etprvW+39kf6//2zq7nrYwk3apOTOb5nz/2j7v/49ddiuJIiAx/P+M/
rnQpigqXH+h0zDNRGoeGsTxpcSf/8ZmIH2M1i5iWqP3Hla+/89uPERX/2x1cLzG/z63+RJrurVl6
EiHgMy80J7H4tu3b6r+rUghO1LfTKIKWda0uStc64rSFENG71rnu/nfbvl9GnOLbaS91LG1+aMm3
bYQakS1ysYguF9uqiQ9CnEgIEV21iq6rlshw0j7nl4r2RVxq6Z4vRXF4QaxJtY1u++9OIWqIxfU0
l4suT/tyN//xuOud/L9PI+pdq4jzXbeNSxbs/7BH/0NFIAe4zn/GHt0m+BoU2b8aLYHi4aC/8EeO
/g9dUxQL6JECzsdw/sAfyRpQItMERqTKiAMtijx/4Y8EyMi0kASykf3RLRNQ0N/4I+0fAJmQWzOx
M16O/V+pAqngof5VRoYNmuWoiAMtZlDaojL0L7pAdZ/gKEr2F7VaYrAFCZlhApZvJY4HV/R5oJsq
x1kCyzwilC/9SGxFQ++atEKYZKscWY8jHTsQRUlPUQ5O2kNFBliOdUbdviQdZJ3+VNcPOUMsjfjX
Phzy6AgAuZSNxNV6n+BC3X6OlcwcsQHgkKG9q9mzp0/Kzgkd0IUm0s+zljkHmM29F4cAqtWCrE1p
Gs8lPEe3bkAF1AxSURcdrYMoXReS7o4qGXYkqz3DcqSd2KXCpiRashxUDYV1SLKg2RRS8uxARSbp
Gvy1CJpSPfg1tJ7EAJcqVoHRp26KLBHh/r8rix1iES1HiJI4iyhNOWFix8jXCkNVXJN+h83AaMnO
UDeS0+woFrLSYXQwgwMwCBWa0zKCwkvvcCm1hZeh202EGhxCoFjt3qdHjmfSWuCnSKE5jnTfVZG1
KfyTbs8K6k3okNoaXiPXRaz0kYt+KXoIiR9nKx+lD693FqaToZbHyIxOiFLM6+YmMw0cbho13uY4
VEG/yO7Uwf5plgyne6jTa1NOX9MZYkoYle+23ccrZ7Lu/SGuyb2aJHBjOwcQnMOgCSzPtqW3ziZU
o/Xppq8k0nDOOO+wHDhpthFBe+ksTx8r9Ry0qnIeh0mfyOOhWOEE5CxiUjZyOCWkOAlDq00wwppS
wpM0/dZyJT/3DowK7uY8NPkOTMmxjrXu5E/dOm7Vz2CYe1JlJtoUCHid8VHtXaVufU8zCiCptbEk
DJhjRWn/Y4IpOybORMwe18baaKCmSUZ4BorB29nO6WbAwXs36NquKfPsRg/xqg6zut9qQwBOWUmI
0Bo1oQa9krajzjDKlsNgpWbDCZ8gHVt1Irjw/44YnRgnOY3MrWXPz2KfA34AkX55nflqD9aVCmZs
2nu1lrYKP/0MUlA7K8tdt0343EuLFH2EoN+yb14WZpTdTqpheaE8P5lBjG4NIvSrKcnnUz3wswYz
4nkYKS4G0k9rboPNPIESHpQ53hpTdzbF0LRZ8Esx0P9NYzb/sm2o3+owuYnaYHbTJMyOkuqQfpfq
jZqjowfBosUPXibDK4pi43WRhxYGJkz2aBpJui1TK0XnynE7HcWamE4mcr7QEi1076GDLxLG66q+
n43gaYzAqPNuqEdEVhDVqQ/GyMdSaeZdGiieJnfTgZmOtEmC/kZLHBANxkz0pq117zIZMuHv4Ql+
l6Drc1hIrKSUsncxdx9w+tkVDuwDIaIupsaXYglKqcZIeCf7Jdnnn6md9rAHAe+AwQDBk37oBn85
20GdIoczeMCqiGfRo2WOj+NObHJqUrqgUvt1rSFJRZOAAv3idxTBsEQZg9gyc/JsXVdJi35q1dQH
bO2gqZjxz2Ts+3X4r1NJMYEU20aS9XGS4rurSCQiffiFMxifrEWyvOwd0v8lQVfLdz602iE2GyAZ
KW5pzoIPJarJsYkn2cEPLmyU7hGGrOHxEYtFyXc3ORaeV8asgNdGzcfJAcyPvNiA80P0DRHwd7UA
oXFLQB9lGOUHAchp5Qp3bH8jSHt4KcvI62sZYR2sgoxgF+XVFmPUcJNJ5rTp4/ZJmydaY4T9N2qB
GYvPQ4/6RRZEGhoXv6MBTWM5R1sDpwOz1RxvgBSMtjLIDauZfTjbp6avSB3BAcoXm74IUbouJ+5s
kLFehmCmGONdoyhCu1rEUwD/E7eJCDIVkhziuYNMuXgBrkLfTVE8tHJXboTYu9CHN42I7kqoxvvd
0nlhrIuNW4yontVOXhTjryLVCdjanGy1ltajF7TahECs+lO1LHltdD426XNzL1iZ1dBouAITPn4z
mq9gEQNFPmBCgnSRtbRcbPmUQ+5gLzoqoUZex/wd2XG9FjXTQkc2HfG+S21c7qDn+KQG/bhbW1lc
7uyBwI+htZt62lfY28C5HwBy0ByubchynjTrL2r6MKDisv/228Vqf9Fhn4Pz1IT25TE0MV4HMhJt
4qGIhUCeGaN5StXpc8iRz5hjU0M4VcvXBiwkkhmOjAYB+M+4Ct1Ung9NsrygiQHteCLIUauwS/0K
Q9dQ6rEWvhktDVl48FgNshuErerTYBTJFoEL5FZM2IMdLmCer4CCECEj7A4s9IEOsVKPBxmu4QiY
ZVpwdnIf/pBbGoguK4O1Ew+IM4xWh7R/711jKzNS0UD2Fo1ey0BQ2HFNOLL7sEcsY1FNRfUOKEjk
71KTvqCsS6RHmFQLuNt1IbY1c3cvB3W7Ec2bWGhLs3ddhSpTHrJIgicVWLUXFgF9a1fuxNcfyAqt
gSiKhe0A88h8a9F8aU+4rcIgkhU8mkZ/gMLKolVQZFEJP4g2KJtp0kOcnvLcIQuk9rcLjBpJLvld
XFe0t+Jevq3OvixtczPbiNCWRVAcZ6y9n5RkzvpqWhKHKYgDuMeCZisWjZTqXpPxRAo50E+KVVVb
tcWOkPEXTmRSeFR1yZvzctyp+aPkmwmu8subGerBulB7viXxbV68I/RFqspuo/aiHD/4FTIexiru
kcZQB0yEqgSduGAd2SjTN5ZKw1xpyREbv2QrYHzCviCbF/Tv1cngCvAT2xQi4V2n7UWg9XqUKMW+
Xu6t/l1b4prWEBu7waetW9ZEqC9eYOjX1UtJM5O9NtC0V2agrMW2P6CfpWEWBMGrYov/grHV+MW5
mgP/jFP5FPcW+VBwXH2JoUtgZSSV6/wrynrloEiacqhKhIkVx0Fj7G+EoyjFS6w5jxbSqiiKjdc6
/26b1YyDW0gB+pvLua6LLLfqHWYs3nXTt+PFDnOJbItSN1aSK0kQt8SnV5ZZNNyKYlUTtUMzjzit
WkCmGmnQO+bmFVTz3agVNIv/7EKvq6LUzzpoNbFbrItu9rqa4faX9fN0aMcafJ4igypcAuzq0vkg
KEisVqwPy3dkIG3YZ82A5/MiDCwWtjw2mCW2gPr6anAHrexOYjFihOlN9MhuakYoCilAFX28IuiR
aaLBkHT9wUdIr9lhlehvJ8Qju2qnTzwNswwWhudSHJ1FVloEB7/v+qNW1MWDvB4RAjyIWvkaoaxy
P1u0PmsREbmGYMQqLhbNX3vKxERVXGxl1oL8zDWCooRmke1EeGQSWvHXs6jwbN3SGvsFC0ds9RKG
uQRsLif/c8v1lP4Cub4GXMZGtfedBdyGzd9qhTjCTJc9l6K4+uVGRFWxHlUWtcT65YrXU8lxXrlQ
Zdr8aFkTDcSSoRDX/nYXl9u+7r6e/X+wrciOsVXJdb9hIrSf/QmrrsSNAtwJTa9aN6U27+QBgl6O
/MyMSLo3KtWNHstkkUlZwFzIn+MIv8vCKZ+TEsiP4czGJq9lfav41l2TjOUrU+HfDNE/Wius1jOK
zV41SzmwLKorhR64GTo9btSET6ORy14XJ2TNwJXpmLyuMh9vzaaBy5pGTrtpi/ZRKyJ6GhuviZke
BRxg/zgPWNZ1lfyC4TmSm4qCh5h1DHLYvWEETkcFDAhnr9/oqP1OQ9dsUomOz7Q27TABGWF86o4t
8Fe7bfG0afLQ7Ymjb8u8/UKskVzZiN1hKPdvajvCljRf7bjFtquMESVfEAI12JdRedeklKTupi9Q
z1ArqHmzKWl7qzNhzs/FLmkS5LB5bmmjH4ui7Wj6orfQbvObMPw1TJ+p45MryUGJxBKpmzx8aaGS
g2QO93rFhDQvxkOgaVutLW+VEqRnFFQAYIPul+mnXik7xlb1iUjgwQaOi5lbV7cv2Mv+MiSvNpcA
RjbRt3Io6IPpIRn9DVAno0YarSkzydVTE6SQ9ol0wL1DaOK5zz4R41h3DLlupw4fKHKjeEKhwRPJ
dxVy5MiUaOqKUu1CgWXGoXcgE833GbKZp+dOsy8S5OvkVA/2sTaSxoV2OtawFbF5hbeMJwbiJM7W
sdsPeW5Cb6yDZ8Q342MC6Z2kygL1Zfq4zpV+K+nAvcbMWI9wZjdRGeYuQs8fMW/6IaandhFonpF9
jR7nUXnyrYXZrEo4azIAzUCc54apbMfWPwwyANUQnY7dEJAvBtwNdq/Yh1mlP0S6/cMu0xvczpi9
B4AwcG3FLAGEVDUO3qxKa4dwBqqXfrqNTGcrDTiUBll3yqPY/yX1zYn/2F8mSeY2Q124yEjJ6wbi
F0RRmskIgwNcmr24QDXY0FGAmeVbJwLpnARtfZCt/2LvTHYjV7Ys+yuFnPOBRpqxKWTWwPtGLpdc
XSgmhBSSaOz79utzMV4WqjIHhfqAnFy8B8SNK3ljPLbP3mvHd2Y/TVd/MsjEGinsHvoCGz6vQiD0
SyCWfVVtaFlptljO+XACqdmNlourABqcFcu1BGt1atr2828fgWe643Eo3wzpcawSOU/tst7EEuIk
QCBmolZdSJgt8FpNnymo/DMFZLixe/eWr+14MndGKoJ9rpJfla0+VaNuki7iX2VTvJUcUeupJ8vm
VZ25HhaOjjUP/cU0LxE8XqzT5FKkVWAr7CFYpMSaYUrcF/lGOhAUhkRgz+mahyn/oRjiqZgaEtQW
LpNRc/Y9u3eV6Se3uiwgbo8SAcv4msnx5lGwS7U++CVEVSf26A0OnXafUI/OPb+J1nnffMF5U5tA
+k/KrZpDde7iRu6lLAALsgRaRd0IftlIcR/JgK+bOs2oWjCZPBD6C2mOJucG+hFQwu6bIZce7ZFl
b8DhVGQ9LK403kcdie2s8U8ZEFcwRPF9FYh264TJb+ppeAaAZ240eV7wqkBoK4bQFt3HKvOamH3w
lgV9TFUqRhu8w3own0rXCE5pm1AzhEG+reQ5MWndNkYJc0sMCR7a5mto/WYfcEbRq5zBoGmXsOHI
LbrFikPpY9jbDmxTiqS956GD4uzTnQdcy/yKHOusJptGrCH6mId0aYA210shwgpebrDL/f4SWPWr
XePoB6iKr7rnhbZe+z79KSOCJZ5fuwcwobky+PiWH8gU/E49dkQpknc/GA8w9p6FhrZDEp5Cadgb
xazTfUzDw0pLG0Kk4+18/AaeEB34wrvGpgChKdJbP4kcJht9lEPYYv4to2LnTxAAYzqC2d2X22j8
6MLh94jPzp+HlzZMT+hXbFcbECVR/wIujv2sBfer0efJGK+55XwCXG7Bba0jF6haD6OxgiFQuIO3
Gc2fQbM9H0T/44n8kBCNRJTDP0hd7tklOcI6vZzvQbBze/B0sktDMi8jzi0vkbSA0PrNhrzMCSTk
FHsxH20gk3yWw9ZLCxDOXb8H50Q3QkWLI6iig8ejCl+s311S2/S2th9G1K7Kam3m4mvK4X7F0S8p
qbhWtBATNus/u4bctumXfC8Sjd+W/T+1FRvrd+9CrwvKxD2gQ5XkI0AsyPuwiRZKAfjhafJoOF87
LdltP3MSLMP6XarLnAX3Y0l3oB6oCZNB9y7t5FRwG97VAzY6x3Huxd/0RZFDb6ecGhzQPXqzt4sz
etTDEPhBhzxMfrB8BKdw4ClME18rd7Eb2Vsrnt/A11DIFrcO6X8r32iGxhU12iXZqQSi7MI3R2O3
9fghLUglMe9I06SvIMxHZkbr2yoeQoUMJYtp2IySoInx6iTWufkodfwiZ+Oj9SM6XAKsVJg6kiPX
1Xuw1lgkQ321e3GRWuR7VV6zXDx4MxWmuR9X7MrH7ey3uL3aUIAo5zDWkAu63n5pK8rQO81zGQHh
Jg37xQ04IJOoNB/LMO/2dR7byDzGTRbkSTIwtX1PtKFrMyApBWD3MR5XlvbN/dw2DwnpHsuFqDl2
811kZg9jgZEn5i3LXODoIdUigYSlJVz3bOShPhZFqQ6yTndBvAZqnlyZ/Np16LovZVKfu1w/uFHV
nItefi4YF1HWQPmiaB21MEVHvGEjrpKt0+EeC4SZg2EL/gg9Pnczr6MBIwDyJVBVnmMLA4YyJJ9M
RddbN6Hskwrj+xl7vWXYLakfikjLBr8j8OsNhSCfKaXvO1XVA35xWiR9gizwdj6CuMd/ZDEC2n5z
NacaJ2rJ8t4mK+DBXVRF+M2dAxVfhp3/Vhv5zS/DfiVkNCEJlw9mdBoIywy5m4KWws/VmxQMJ5a9
K7vhxi2XBzXfuloAsZakuYcJF8JIFTzYnOmZy94TLPDkbojEdoBRkhn5yGnuX/RyDZmzmyJLvklI
oAkvmS+TXT6KyBRnAx4IWJFzE7d059ZUcJquBcYOIMOj39dozZ5YrDnDeg5LECBVcUYSh/uUMN26
3PmMXwaYBjAaYw1RFWZrkXg71Kb8IYx89zpBiG0L/zfHUbWyGeZ3sBfIjnQjDq06OdemeYIg22wj
EY48aXPwD2nEBmbYupOyj4U13Uo5jQ+ubWZbE3z/Bg08WndRCYEDZfIgHSp3RHewQqSvPCvOU5P8
wFiLgFCwRTC7/E8Ry6/IYNZKXQCTMA9RjVNzvA7jgIf9OWck3FtF6WydtDuWg6nXBV2BB5ujgQPR
Nx+HdrzTSUWvq6eOjkTbTQd/y5hkQNpI4DwEPPtUc59IXXP3GodV0SNQ+i6MSsNson3fRps4knjz
RB3vbQdTXEu1xJ48lQM9aN1akbMr2Nzw7PjsnKzEm8WpHFngXxU2txgkDIOW/omaS5wTk+T5yhgZ
HFRW3mznyfWFeA5qsRnCodn5HrEVO9moqnpveoTzrrVepcVw77v2IwUfbxA0Nwh4j8JzwL5S9bgl
X4mpt/EDmGbzrbCMHgg2yEGTV3zSMC0pkMVhVXaHFOdelwDkdE3E5PEG8I4QGUC2jTue3E5jDMys
h5ZFJ2ETmndzb9r03gCYhmbXtRHgkzXr+dVzl3tBYG1h1QGfATpEErihV5jNnCgXL15pMsKwFwM2
lXXYJ/OJp83Qps9TVo9rN8q+7NwVmwzOMvcxr9mIiDRJUVmnqvq2dNZSsB6Q4Es6ktH+oajp6qhd
toMJcC2ajWGexS7dTymlqNxyMIx28Y7d4iV1+C+nhaI0sQFdNdhXExILU1eyhagWUzMhaJyPut8d
Z//a7qj10onzXrdxx4HnQS+DIC3q7sMZ22dQhI+yQlWvZjQGgMTrYIYBScWWPY0fU57x21n+W5/B
LTZdEyJXRZZ6XmIVesr4ZA9bhLSzu3RAsGJC0kcAyjz/SG3B8ltaq1DF16Dcuz1Q6ibrT8W5j6JP
BXtz1S8UR2W9Uhf2U9PAABxc7Zyw/5YTrqtkeQPJIPKecW2TOfGpetoNfvHiQVAmueq/JXASSrf/
7rLxxdLhEXzUnrH+I0iIPIY+w3LuOzezyS/aGJ+TOMDdZxAOxhORF2ra5DM1lyZhCkjNq4L6201v
j5ciHE5FQGnu6H5YM6zAcgj97VzCGI1ow3gFmEi6JSzEXWdaJSvKajy38p7VULhx5oQww5y9mEnA
67R0eNsZ5t90unJ3QQlSBgTybcsp7CPXmG33OgNRv+eWYgFCJdrHS1ZO2LlzghmTbv+wt/3RHSnp
ZkZ4DC0+2o584ZT4qliekfKy96IPK74Y5A5an1M7UN6G5zNYcqPnIRp6xEB5ocOW1YKv+q1vVK9O
aPa7TWyE3o1vz6DKhFsKkLDJY6GXRl/mrHHVZ+odcE4z0RudJ4278aNPt1aIfnwmG5dg2ci6ehX1
ZNvyOdoYAjGxqYsfCk6StdYTjMLpU+R49qs+PgbB8gOYfX4Quu6w0q+TyvjVhUtTJMR+ZoQ3u7Wf
apCydm48eiK6+jHvUhaHSKkZQDd/3lctzycu8lVHNjeK9EvoEqUrqV63w8Q76aldylA0N2QdPvhW
QVFZRhCWWygTQNqJLU0oORM4rHOamOEBE3XAsGin/kQchum9G3NekIBHpDTpUy9UC1KQ3Y2eKCo3
J8JkkSfFXYLCECmoB6k7fNhV8+51xjoDRMWOjHaLdIhfqUrRlngPM+BHbaNooJh4OtMlE/WiuRce
/RYGi5LRuVi2q84lkTMwW8EKOwX0RPOM+kTzCG25YF/N6r5PR0L43Us0qeBSD0trGM9hy/osOlmD
zeq7ncE1nv813KbS3YnWNLd9kvz4NftpoyIm71LO2NiaTkM3Zda0B+BXE7yWDB/kZprcTUqYe9ep
G1iVl2748TWqtyNeBlV169Tzfi9EJNfhKWf3GTOfewhSbovsiSC6cAK4If/9OiVtxfLrqEv3XpUm
eaIiFHe4RvlDTKpVTIDDAlg3FmW0FiC3gAASPvKaB22wFKwSyfEQP/gaH3dnfoowqPeQeyuw45x8
/Mza9optxc5cMI7WvnlZ7qgw5YOVCEgXOw6/0miObx0VvSvHFLvYsCzSRYrx26nsVUntBn7frTGk
m84Py62Y/ReA1j9tVpCZY+GRRdc+L8SKm0rAe9xU0auG17bBE7xOopTp3PhFAQQVBkDJL270R6bZ
g8pmdQSqREqDuRMk7oSp1b6YjfFCsQJbYoeqmj4wV+I1Ixw+chXgMJ7zjWj1H6MPo11F8xq3ewiC
5TMPzYtdzo9uyMcTs+/yPlE8RF62X6K1VLCs+4pAwRzyaTE1fe9uZG1DXTKb+Td7EO9FvBBssb/Y
zrGMHYJZtvukEaBXnrwkCotBGoDlCPUDehztAENCWQrrU2wWVTM8O1P8HPXzbRyjxzCajlFb3rdN
hsvxXiXWe8GvEPTh2q3+lJrLxmA8NLBjG9u4GxfOYz67u+ViCm9ixReXgTYUVzsJP6zAfoH+K0jT
Yk2Lq59YuzW4VNrzstbbKePF86dDqcxL32GPryPCKbTBRGtVOTQQ9I8W75YdSMJtdOTJJzyEz5Uc
Sf2+s1SA50XvZkuoNe6zXZvxiallTnhJ1Zt29reRWf+eXfe3k1VICOJiiuyna/zfdtd95vnn0ASA
G1lwZGbwwhrpsTIqkET5j8UPm87lTwh0L1XFM2XQM9V5xHVE7n76fJ73TdK95wzYqzniSIqrKVnZ
bfGRxvWxrt2nPGJFJFOEgvEop3yTWuWTUvG5bsw3VzRPg5vtNLivTeEFj95IpQA+jp/ESx798HWQ
3dVqjDvdxkc6Of+UJlulesHrG6CUZgpHKP2Su7oHEKAavPaWqN5AI5Vz9J60zXcW3ttNjZWpLMEh
tt6lAAtcdPoaCAwLhg2+V/0okTXrUC5ilWXf970FhKF0UJGYtGFeApM7Be2bDbRAh6T1Q4No9vRo
BFwFXejrKfnnaP/fhr7/H0OfLaT4f1b8PQEu1f9j/VEXKb1U/wkr9s9/9T9sfa73D8VfhTGPg045
QMD+N1XMs/9hY8qjjw2pzLMAhP0fV5/6h2UqAdTapmMDCw5WO6wKrf63f7EBjiEbKlchw/4TU/a/
/vXP+D/D7+I/iuya//L//3OxnfVfXH2SUkGwZ9LlL3VsYZv81v93218XWUlex1FxqIs2ZB/Ru3dR
1T1n0vJQJd/qoW9uKLVItRhLqL0Q6i6ezj3iCBg8YFlXN/MLmPpBdo8AF6DLbfyZQaEwxMkuwnEj
dRBsA2KC9PAeOBv/xHHqrmAIEqGkSmNtA8NbRRFb/cEZi01472Vp/OQn5tasc/tlguuyyUbb2Im5
Czaj027VlNj7Fu1mo+hwWKf0Je8k2ifaHPK/6QKdVnkeHyzonOzz/R3PXXX2oeo6xMkSS9C9yw+6
qltdbP26zI9FEMHtAHZbk0qAWBb6+7yMtskk/V3QhvhFBue+QeFpmjJ9cgWJrwzx8FAl8yEy+oJG
I1GeTeKrdjV4x4wZYW/p8cXXHoIYJ9CdofaQ1KMztRR0YPtDQ6ZzHJnW7H0YxxQgpJG8D9rFZ8fn
5YTL/6tOaO/JC8whfWGJ5XhTwBlHQL+OsrYyan4BPryDeqRfF+hiHEdY5iJgPRC9aWlSLvttV5zS
wf6sGWXWXlNRWRoe3UioZ0xDsF/pBMwtBt0809ldyI2xQ+PEZsVzJdhmxTh9zCj1mQ2FRPln2yjE
Ng6Gm83i7TCnNCfj7PM4u1ZhD+nSd7Ib7QFqnRiNvGK9yo7UTjERaaybQQirRnXGmThVetIJLQNx
749b5vCXHtvBzu6majMDo7tLS1DzWqMDIC0HDbCbgYGcK86wq3OJu6sQbzkw1Duzdl9HusrXtiKz
PgWmexsSKs97WsWCqpsWAjQX7a6Pt9OAf8RB0OLhoF4D5pWWByEKRnjjwLV3VUplW1XqbZXlDya3
adpvKmYkK0q44TrzeUowh42teqwp2b3xgm4M3znMA0/q0vDTdeObLXcxxva0j53NXGISTJICI1IS
2uyZvkCTQmN1HfdBMkasCvu9zET5MbE7uEuDPn80+mWPbTZg3a3eeaOs5zDEkzrkJTyDwk2vLsoJ
EIAy5HPv4PmrpkumXZ77/TP3ifKsx+zm5dY26ton6YM/nzB4ezrU51IQUGwCe4lvqQPBEdyXJd4L
KwuhaIWHTlb1XTQiTdittIH5iGOcVt22hZa4Hpu2xtvSNefWmB+rok8Os59U5/krNor55EZmwwco
e+I+C80imh6LMPjKOm/hkWCosTtYBWzfwMlUZPDiDBa+iJZqjAGZXFoUUpX5cDAEgpMVnIXx2538
5yqqK/rkuHxUas8bpYfO20yxd2f4TKyFwGsJ4gi2EPh7MwPLQCPF3ZTm178UPY/Mz2iN6TXfh/dM
zOeCpsoz0GVC1SFjuYwtIlOez12s6fdMuhB5CqIyY9ntoVHpbTNa9ZWoHP6+aufbuX6urVekIMZk
BOHcFNE9Dhyxjn3uL8JwH4hTPHMEuQ/D0GHZtcuVm0P8jYqsgBs7OXfLMi3rAe/6XYcOakpnH1fc
wbykYEHnVPdjGLl3RctyM/UoGZsiGDIUCxkX6XW3rKyGUxw5euMNIBGGsLO3aJXcbEs/4vWxfgsX
KAo+Fxg5uvtqnITmx9DaG2GaHGIbA2Er62+3m5ZKGCpdWtPQ2yH2sgfKgRL6Q2rjJaVfbBfZSbum
PoXwpoMMAe58XunQeJh1PG3nUS/mQu9H+sFrbWuQSiInYGo4cl+80Twd3U8eWNS4CgJ+7vHKS8tm
b8puVf6dpW33UjN4ctNnsebTQgHjeiupBhVsAUdvWLdh3B9rYWVbA4jaalDmuGGlQjSVhwArYPpo
p++gzBn2KhcahgDN1TbVWwwhjmtdDWGFP+Pn+a86ATnmuej7zKYvuUsrC/R3lzbS4I7VgLVmu/ln
9qpTV4h2QzHXn0yE2dqCB9TVcY++iFRVpOmWOl4seqnYCxOsRcfyeh1By2B9taT7p501RXwptfla
TixuCzvpV9HMAiLEgrnjRz+Mvj5WtDbewb4dHzyhjdUwH+H+m6dugTlDcmu3LJJqrJVDxjHPum2W
GHoa401G4cvUcNVVpW8fJ+gmtDd8qpGWTMf2xr3vNNnRnqt3K5w/PZ0Gj3V9dEbZ3xoWCVOiHj1T
RoitQgD87iH1OLHaTGzz1o2MHum/4oib+GrWmR1uutnY5omkWm5Uqz53fQoUw3KNB3VtYJA9paJF
VpV+s53TrN2wu/R6NV9bmknXYZlDoMrjzxnvLbooUsMstwYn3b4wvWHlVhNOd5XfU7qzXLDIquE8
yLaZg+pNqwmJyTxW2wkBAVRLtcXROR38RLKNsWt0CYdK3TYSTPvUa8VD/oE2gxvBj4/znMBecWaa
MtTIp4QPWFpZHLB0Hh6L8sFxYszAmXGA1YuzIpwPzSy/wIzryxxrm10rrk/R/kyZJ57z5mAW2S/h
DuUtg8JVVPMfwqbhllUFG4mJXEChmivdiSmehXhJFZNcEF397jlJdajScNjgzO43NIDFWE1Bwfju
nD0Jqz0mAfysiPN7UR6tpTOEScMTj77jbOPciH7hWY8pJTiAV0+2livMnczpSVZO2L4lPTetaHxs
cqF/9Zagrwo9pIw79QwS+4VjCdlKt9xkwi8t+2btJElz70YdLlwmGPY4hXmAY1pskrZLn2Q0FOjU
rHuo+uj2ZmUDNtNN8Gt0pt/W1Lb3Isrlxo/v6M2RH72JijW4Q3BuHXHvVfT4adawoO5b90Np71dQ
Bh84uYejKTP5DKGPSHXIzlKjKz73bv3WS1IbeAT6nedV4U05/gAOUmM+otR5C4pfLmajBA/2eJNZ
31/svs431myUB2cpzQz0N1dBbslOHT/hvOj2PXtRgg22usYDr4eSFCmDJNIHu9LHkgZh8FsxR2N6
h1n7W3vmnavd8shaZ+ndFTuWGOF+0JASUGyDfc1S9QTSlm9+1945+S3JKGWrNFh3IqnPfsuHWPl2
/2cEEYCMcYs8bGFo+80RvXCbFsUTL5WJRy5CM23tbucEM4mFtA7PXhV/0EjhsNbyOt4UtSlqQe/1
GIHliR+WOavP6H1JA2dP1Y9iDVm98OzdUT1Fd2cFhKKjWKYrG4IVx6CoqfYM0MoahJOn2W3srUbH
uESMq5zVxAhSFEMZBSjAsOxkC6qszG2wG8sHJ6m9eJsUoYFikbl87SCoNVQ16FZiBM/NB08zJTVv
clD1l93574FVRr9MIKkETUsecLEEmwQf2NZQscLidfTiZsNKFtOLoaJtk8UANtSs34OH3I4uAcUd
32FZnLXU8/vU2E+Gqz4bOL43nNfsFrsL5xEnCGTCfSqrO2fwoqvgY0l7xdDuneGXGlDrMsVUCqai
3BazqL+DlveRzKNz9Xp5Bi4Ohc/4oRVTnyuPlqTYjCEpOCxxRnIJrA8T9FwDRksKeBK5NIgeHLnJ
wsh49Tp5Yo7DWe+V5rUIDE0ePvkqvSShT1VMMODGtwo2V1UaE30Ds/+e9PUlqPjxY6zZB8UOc4zk
a+B5LS2l1s+w7H+Ze9hTdBDu7CjJd1wTWElQBuRY3TlvetTMRXK0rOj1r5OVqwdCUgHGTS3/zt9/
cZB1d9IyY2WU8WeZ0J9K9iCbuUiAku1RmOZzY+rX3CzctezHL/Ix5FhYV3EGtlRVecErkXxzxeBB
B3GIsv73H5zPcJLKR6OFuEYHbHzS0ZGdi7ezYue+EH2/ZwC7jBY9uEGJufqvn/LvP/4iSCM6yURR
ATJnMweJTvl8NyTlDzV7bMyaSQj4I+0tKE0h0lY+0U5pum2FOqnxWpP8yTdJWdp0icZvgpzSrmur
e6Nxo71QY77WMNjWkUVIe2i6c+jSeai0hD6IBvXP5Ibl0Ug8MFvSEzAsY7PzycYW8l0Xu2St2CdA
gn6uxineNF7EnW4mOW+RXqZusgcMoB8rBWSOykPvyHgyV+6t6DG/608n6ZO79kv3fsj9Ib5mqlPr
Nhr8dSBYK49pSImUkrCKThOFpvukdfxjWEp9EUagd3kSY6j04qvnYkqLAWsiQLsAOV3/0s/pa6EX
dEwio1sypHtRgcjpfAZkncQ3kbn7UlXfPnrikxEHeGoA+27THKYbGSxSAnMPKshAY5pzk+CK9yu3
2AYX7SD3lMx0A1/JJm70CfgshGa7fZpjqv9YM7zHY3GY6l4fYM/+6lL3XcbOvi0FJD/9qZXPNiCT
b0Z90TDwUfm5iFYCw37MQ4t+9GtHE2eb+LsZtJg5pCHXD8PehE5A5JWTTZvTsls4cjE5J3kMpuI+
jcDssXKl928jlTntqRfc17rvD/noD4fOsPbN5AXI4qyv0W4Zd7kDguWLnUNXlesUFgH7WJPyOqJ6
AYCYbJAnu6s++njuWPKqm9EMuHbMknREkCXnSL8mg8dizX7gu/uQd8lbYJfOyYdESRPbvQQEvmGw
//sXFdjfDlWZHCoAfrIpeXCUNuQAE6iDO79ZYWadg4Lvsa49roV9G6yHAmaRWoJDXZIN3IKQD7Sf
0tToW8egZr24dHlNmX2gKsA5EaJK90liXHtqTFpFj6Q/ZdXWXWokQnqRTqxfZ1AYVr+JfDaU5tQ9
cfA8Rh3xhzhjiCTbxU6MYmBMywP6+pBdI4nLYWnMnq7lGIsj3TjGqaNh7VyrMDga7Re4ZSAv/sJy
7zqDS2B9742YVqKEhfKUYS/6+/tnBlwR9df65KmTtCt1IiKoTr4mcqn4+8oS85sMFbTNJSw0LWea
3w1Pcs7eU6e9Wh1++24Ypk1hMEcxyzyLCjsxqRNiOySHQCSGf5iGqGkI8e9IrfampV6GMbA3fm/c
AA7GorsJj0LApAW417uQPrz03pzxMoYztSk8Xl9NB+uU4egLPsivzAOp5NE0S7HEnm4JTLgJuJVh
qZh2ZVKekm7cyx7uCq1tL+4Q6U0npu8hf2+qMXuyrG9n9l+zMQqptsUo0QMcSjobqXjyrH2qr9nE
hoM8LXYag26+tNkEehQ4gOHjVWCnNCPTbLn7lr6jOBS/O7Fp8k5BajPfWzTAU+ER6luiKW3XxQeS
PnPQ0B4d293GFh8+isRKVS0kuUlt2ddwi5mqcR1a39Cw/ct9N/n+bwulDLNe1WULqB+erheenWZx
ljescSoL+oOaTHZioSQltFCy7OHajpp2FjO2diqAhhZl8Z3FqE9FbhNuzZQ9d9/Qqyq3rFdWuMhx
PSnxNYxA2tN6uQOgjPC5dM6BEWLoWpwphS2qK8XfX7EqXsyypa4erFCVqXlDcl7hS+zHdYoTbGtI
/ERuw/bUs6m46zur27A0gMtTFDZcHjBXPjfgio/1oU7HbTmnD0le0fxbfFfcdXHlkPNye29tpOO1
fNFuux9GtH9dv/oGC7ZUpw/N4gVpot+WXgg/KsXDNid7lbkvILzfZYEUMlv3fK93lAyeyGV9ly0f
B8uuzhIiyJqsJZvoHoBYkFCVO21m/P8gm/IPE+9XVTlPFc1va00rbhLYRBEkyxoKk1nEQ2Uks73y
7QYczFJ+wzXOdRS4zvnisj0sxoKZxcbzyP0jkl9erL/QDX0dP1EK3m0TYJi4YH4lTvI+OEvxxFHW
vHOiopDU7fYqUI+4cZBZ+/Sj0OLSjwDIcnimlCRsaFY9um1wCM38y6ur41iMMGRbdQpy4m4xEFis
XvQamfBe+9Y8Stg1d1yqzmZsPJRFsELtuYb1slAqnzxdRssJv4uZbxiObnxH2rB8zKP+27GA4DbC
eQt73KcOLw4SRR2XNwSmU2QZn1EA1gg/Fp1s8cn0qBiTHPO4xA4B9l1RZbATkVZtaT/UrYOTeeTE
7aVman2b/frPPMjveG5eMjrQ53Dcxt4AqcmhH3n8EwUJjt16uhiR/WmM1dM8ZOs+jr56U9zcediY
fn9kwf/ep0Ac4wL9SCVY7LBcjwb4Nn8Yv0RbEMJo+frwPnBRuZcWsinXhKMfOcVKheLFdug/ADoc
RiShG2iQZfteVOp54BYwFPEu5TBP6V5qeomNjRY0beyxkVA6SE0oopwm9wdp1caTkpQihmRjf3na
36COYqsnTIZsk76S3uFnDBqaduO9SQwaKJxRsXVqNpNXfiIDP+ijzL4KFqJGXV/seuDBatLjNg8U
e6dyuhRt9dla8hyoiZAdIMB4zF8hnbDLE6y5Euay1kT3LNLvSR5zI+ATTgEjdgrwcnKP6+WrDoZ3
2ROijQXzY5FjfCvzawVd2LAfcNUBh3jN+d2LpH3w+UzRZJgBbQ+IUhLc5o1N6PFUBDOXLSeV6xy3
PQ6IBvuiQ/yFhTnQNUybzVI3OKy0MoCycgsKYvma2C8JlgBfoX/AmWctl6xbQDaIoeNPiUsdUoD/
UhtsxzNvxuFP87QK7PloxyZMPdQWf9A/TW7ftwqHQ4Wq3Xnd1mq7eGPr3LxUxTdtY6DwMLzagLHz
zjMOTner5kwesZXQFMnWMksmvBXLO9LdGn8kju/RF9/6+hJQq8CtPN2lcwBGOYqueJkZTBFz8ioq
d5HB0SuUcEgIDfu6py9W6B5CYzB+hon+nS8tXZE+u3pZLQaIKiIb4M/WJxIO3RkefaoPsqz6fW+C
FqyCcBNn+L2MGllKlnzrjA6LsRkT0qA4cOs13DFrzcI2mjqkqqCY7gy+VlZa4faiJzNOhVo3Lsxb
KQgUjFnH4IkZxsjjDweo13E0MX5kfoQvquLLMWIf8Fwi81aknLsRnunorfDmGwjmGQK/S5bQYwYC
XN716iWEhVwN944SH3n6h3C//eJpNgQ1KRIrMOMza3RBgZkajnEBbycNzZTjusaG1NMpH1nMGNRD
k+/aaqpkNnkf27vGYi0ZdwVyuWxBgyF+VlHPTT00tjog5V+r8lD3dXevrnP3xywxvA1zAV6Q81kq
TYDPmIrNQIBlskx/ZRi3uWQD31BJyJ0CPKjG35Hk/rLYGVZ0XmETAkGx57koD9bYAZFuk2bjq8X2
FuSv2J0f6jB8Lv1UAWeL3pJ26aIY5LXn0PJFZe0JLDyYlcSezQ7ZotMLLifunihMbZqh1A3PZ32c
aPTddUn/WevwucV+B00+5NwJ0VULq96aTfPkpZAgu9Z3wX2mFZR1MR1b7Musw/lexSVPiBKhflfP
fDs938e+I2k8t23tP8i82SnBtDbhLmr5HNzV/oxZtLUOSUvo3fK8nzz2s3XOWeXMAOn7iraGqiAK
GL9RSVA+SGiSouZj2Obh4pxstmaGQ5xwQ+Sb+Kj+nb3zWI4dybLtv9T4oQzKIQY9Ca0Z1GICI3l5
oaVDf/1bALOS2dnVz/rNewIDEIwgGVDu5+y9tl4t7cIGg01NhBFI8tnkir7I9Uc/tst97DIJE26K
wM0fCVFLLc5rtFJtQFpWUj5iLZUbQ+BzFAPugKwj1CD13ouGON9OIyO8NVz0owPSKqTKi7hlvl22
4AGZnXekC8vh0BspKn1iWXSQkaNivZpWdjOSFkwIOXpPA29JO75kMg4Xlpvd9zZ/lHrr2HgTeqr6
lcA+aL7pdndPhCx0Vg0PSSEoKPjoFcgKLDfMKkrsRmnRWyuzIXCx8hFeVIMK4SzcRGaW7LRe7jRQ
bKtYUUipGDRiHAEe33uUdEKEeUCumcCpMADSzqPdbt9Lw7thWEDpH0UDZUyguJGxsid8qNQ75poR
zbCYggJ9iLuBnNCVa1NLlyqQGH44Nv3f6fBLDNXZVj0dQSNtPyMs7vRwrbmwFXxzmw7RpUirt6qr
OWOTV8Fw1+p7EtWJQ+mpuysEmwnLJlfYgLw7zQ0MRC9Dcq7TZ6unc4jokDGXWn5NID8X+gJpZh13
yVhtbvW+e6a7uE6lsap0+6C4ze+Rr6QVU0xnAlii4FM6f5dy7oXGu+HJtR6nvyAU9z7o+wFSp4b2
zna7k67CY6+8ep221m0Fz36URHP4MRhs/1yG8k3a8brK5ROjPHMTNs6l6e2zYkUrH0eRi4Y0eWib
+qUQ3mH6rErE5ywHYU2NrwZw7lZLOhZMtvqDxrM1NLutF2ZHP70p7ezF1Ydrp1p3hFCsam9rje2L
rtsnjiQxGCt9QNs+Z4bajFO4+xjAFDSSpjA494xMqlysE25SVT3NT9SRFIqRqU5BzmnBrTJM8T0N
40Mos5eeQkdtRKvebk+pBf2tAztrPvCtrbhK9+ha1g39kKp3b0TX3EzHq8GaFKXRDb/yohI8nFu3
BBG9dQVVrTFCVoMPgcIRLIDJkKd4O6/rdsYAJV9PwJ5XKU9Gk9p6YVSIIYfyFgXyc+lUfN2SJ4B+
p1sO2GDEedZ4tTD3V0a+oZ39GglDLvKovJXubaZZl3II9pUzbCz8JRnD4kVXiqcQwrRFCrLXZOey
apBlxQoeRsyCbncbRVSqFAQ6izxAk5wk0VOv9L/oKiIDlfWyqP2r0cR3qgO0pUjaXV9XRzOhbyAV
4plj6PNFa96Uur+JmuBXntBwDcrCoUz2RO054E5YoUfTkSZaqn5jXTzzjcLWMRlgy2U9RWsCp1XX
32adviOkjIH+quP2aDZX3+rXNecIKdPn0NQIFQj2hHU96BEDb8XYjPWwjWWx8zwFdWlFoCNdlyI7
eEVPVwnrv0NCUiKae48icD3R+d1s25t4dbgpnnRIummY3U8nfq1E73lC1YNnWt5eOvTraL9WqGZf
wJkcK8W9JLFYy9p5pNH+0sXY1QRo4R53lVWqz1oHFV4dfmcGWaV9Km8HLvmFBjAPBXgHAFfLCFTw
TmVr7nW12pIFgwnMe9CpPhSMX/JUv/RhiFepeKd9/Sp7Z6dFNb1xPd3a3Wdmgt+m7WkqI0GH2Urh
jurUyseoyV9NSmq47jzCV2HWlVi/stp6GGIL8K6+t+ryiT7m28hYsfHeVOHd4vD4HZfBY5bFm1jE
t/Sc9106LuOBRiv6CjeLblTMhXn5YAWknvdcym7yoav0gS3jPvMnOWbzSRlmhzp7aOL3SlHvqkS+
plz1Slac0BG/6EX32tWoLn0AFC2OHJxk15EWLGmwlDd1dKUxDyAQy4CKDoEdrXjGkF/vP+qGds05
Jobj/JrcKGUXLAMJyhCpL500WDaLUkuvUf9Af+nLG5xL6esXmcRvSUEzzo52SeCfwrG/OBgEDCU7
jwboH6P4CskEr+L2KJTmxeCissCxWIOWrkJ6prF6m8jwFR32IamISYmY4Daw37nAnoUiTkA9wGrj
TbLLBXCjS2C7O6OlmaLW3Y0xFjedXh3q0bgoqUb5meel4x+kF59gdT5QXLqveKYsRjoiOQnM/gBu
IefU5u4pQCqjBj54yOUbwkm8u0x0ygKnC2CSpdXURwyBzL6qap2ALrVvxKCjR8WsyER7CJbTyeLp
6dXzr5pXbQKMTIuQ+hX3GYVSicRk4GUUrZA1eqkxoJ4oSO6Dr+3fmG2yc+vsARLZujUwJ+bCWNT4
tGq1uEnqYd3Y90bU7XHIIU6gwu/rL2LIjG3aUwKyh3vbmqoxXUMlrboZW/McDfoV2fOH0Qc7n0yK
IB1PHl1UOU5Cc/mWNuFdnj64QQAS17afB+eNyOB9L/rPXCnopGg62sf4zoMr2T92GrkIzaat5KmT
8iUwh1cbZXEau0/BFMSQEX1hyvpz0MOzSRWctggMsZwups5wyqjyfV/r5Gn4O6JqU1pjdDbQxaDE
PHYutTjSU/o4P0fBuPVixkjcMdaWwWHq0FXaPeB3NDcQ+rVsQ1J4QUjSvaYMxIrY2iPdrbOLPB51
wIE5zi40kyez5bLvRp9PH48q5QcMFrtMqzj9KDwJ88qY92vgdU9z1q47EGd1Y5XpA9HAxBnd9mP4
jEX23hICOSlDdbWhXI4NpcDkExUbRQkoUGODtDTz9/R748G6Vcn2CMrgDMJAAElBqjP9wtTU7lGV
hyu0s6feb+7cYIINcqYE4aOe6pu6JWBjWWnjWWiQqKCIMg8J2m0iHFzi9J+nH+rT8rmxYQgH4Zcu
AwICUush14vbJtiAHcP8meTZvYOkxGzGVZy6HzBGMPgYAkbzyJPcXY1M4GBVRlSGMZtLa3ya1KiR
kJtCkVuJzNcyKYqAiorpyhc1jisKzDJWzlj88wWpdCuMNLvKbm9cj7AD1dx7nbwZFPs8+Mbexz8d
jcbefGkbitjDQ4s8vg9Jv3KaGzN89adSZpd/RZ3zQbV1b2FbmzS8lm9/lGiRLX3ne8mXZzpnL8Bn
Nljl3lHlO8S1Oy+FsN0EeyejgtMQHaPRylFkshpGbpFFGm8p4S2bwX7L6KatSJO+SZL8oMUdX2Xc
mOuRp9bSzmxlZdNWXUY1vv4W2QAdqGyJxZCxbaq/TrdMX/YvCGWzJd0fvGnyxnJqY+lGakmm1s7F
KuuhmjiLIdjVjCcOmbL4X/nn/1T+iebyv+c5fss/V+9xXv8X8Sdv/EP86Vr/NE0HOR40LyFMa0Im
TqW9//gHaqYpU9Z0DHNqjOmWANyYkeOHxNMU/3RNU6Uh5OgYL2wD3OMf6k9T/6fpCKrPluFqFJN5
19/Unv8v9adm2JO6M08GP8/2v/7jH0J1+QxdVTXN0txJckqy7V/Vny7enBqrjXKMIKfh0vCKdcY1
smx0ane9jPfS55ascJdlxjrglfUOSBRexlS5JoNn09DGvT2RkcwWToTeEuSg7YBFDInJM9zvrn5D
SF044i8vYCMSazSq3mIwMprRZpJs8skMoUWUq10xLBoXF1Oe3mHQfYF0tfVRFFBYAvzQZ9uydK7a
dHVgQRN7o9IY2TXeVH1+VZF3uxiT6F9cOrP/ZLjHEM/kNjlFpGWMivBbu3F2ErHWULq1z1D7DELi
4ru8Dj+MaASuyKNMsRalSlgL/R+sA6G9LpoA+53IKYEm60TvxUljRit56DspXptWyX4TcrolNvqI
B5sI0fUomytZe+QfJXLf9mSyeXgaIFlCDAwLRFgmxg5yLJv4SbEpLiJYJ/sC0XvcSYSN1PZicEDM
n/TPUTPXQ92hWC31uzKJD44l7uuOkrRRUDmOGnflVMpbLdqHoszea5RSdbqSQ7TXIoDHugHMKM7H
tdJXj5pKno3aMTnjASIQRJK32C0b3zorNvEuWv+kRu25zctmoXTpWZDQkMR8C5LZOpqb9orehYgM
nSluEQa7WN0T131XUxZ3RoTCWhOfRsa+ZJR4CUmr4TtTDoIlh5CynxMz/r/Gvrih23pvNv7G4jM2
cVPQuAjDisgvdaUboAT81ifSQVEu3oSFCEX/UaXxSYEGwhCWAB53vEPkXlifKqadrkggWPElDEXe
3w09CtihjdfuhxOHR6Wo1GXReA+iH68Bx1r3QvyzYbsXKrAKpy/tvWbGDAli7H0a1psgCR4bo3N2
QVWf4wLCJc62h9wxJbCPZqeNIt60NiN7IeVGcjDBxOExGyLydJLewJIz92nik5WXWE6rJaiBWxlQ
XxAyuBitRgAYwZ3LoM1eUqd4iVGewJh8Mu34uYiLZInCp12g+nmKs+xzaM+qm511ItOdmL5PaY46
MwcbUVe/Ker8Pu+suzF19jlh8ouh6A6Vr66kRfa54XtXC7upnl1sZcq8o0862jnRGvlOjBgchVE1
a5VHqpHHx7rvtCW2r/j8s5BWaK7ybDIKO77LQyvOuKC74YUmJfFR9Eid+ouWE1oGJ9MWY4JQdijT
x6LgECFdXdPuw21uvpZTAagO0J1lyFpWBZEL+DZuk7o1aWWQpBVSOi/bihCpoV25FaNcUdOIUgEA
GiEC1s72SEaa1n72KSWTUtoif8bqzgG68+aMopxuxuvedF7mXY05ReOSZYoO+a/ryliIVdpgM/t+
7S8fl/IsNgvMZ4VOpEDf1dqOE/N7K674mtZaSC/e0HNQqL1Hk6RMbVwroibshMHSwWnCT1tlmlo0
alntpI+0Z6AUnELMsUPP3QXRNNqnFQhWcoJg+iMcyHmtM4rrMMTUyP/cNe+PKv0S9hBbf36eucwf
7xx4lqxGgftTyWGF6w7MuIKsvHS09W0V6jDW533q9ML8I/Mi8z2x9+miTm/6eef8U+FMZg9z6ieq
qdHo4Z3fn1TPnzfvaMPozscHvnEqzm7R5vcSavkmzkLzoUuV4zBsiy6O3pn22/Q9uN04xitlE2+k
N+OWobMtc7u8atPgsKt784jua9uUdXQEgfDQDdTHGj3Qd5aWXWaIGCIRn3ZNFu4jUoMYdqFvGt/R
pN6h0qaOSpmQutjGSJnX9iVO/RSIaj+0DyDz8nXW5tbCswmE08fEIbNRL3e6nz/KSW6Lg/ykFAWS
56iwwShF6zqoj81I3YeygzMAyfPGFwbsTP+U19Fw8OIq1bjt+6i+5LHcx7pKfu0o30up2TslY4if
DvmH2ZNNUouSWDDZOo+hSwyVZcc7FG/WugDrC6bWfy2H5isLGnlnqV5+1bETGXRfbaVuHsasCQ9j
nl0br8dNh1+e8l68TofgLo0Cb6NIwteKwJocoepLWzNpif3SOcQuD1ypNavgV1MAfdCD24qza9Ol
E5hlIB1XyxDHDFlTrjyfEEpKiVzGRbdofVThZk+0h4Uee6bdRQLGK4m2Zbabt512GU3UzL5z1HQ3
y5fmBeL6m7al/T/nnfQzBBJYVEdvw5wqTC1Qe1NKrkjbbrV9EsEhdKcqg0PYxNiEFpo4F5HQREic
F94USxAB2/lj57w9FKq+LZphG/T0lXBwVuDcpkVNoxyqG2dodbDkAPcCK6ilEAZU0IYhjDQoD9Wf
a/O+n017LJ7gIiAjm8hwMxNuyHi6E0LWYVvT452W2B4lJiyr86tmkZMPpeODTesQN5qlyUWRDeE+
mWB/80JAXkKNN23PGEDHEM+W1TrrYUr4EIwKCCXHlFGCw6UIUB/on3Bg/tzUAjqgOCdadOdWS5N8
gnt+rzKxqw7zttIBio3i4tP0RwnulOl9xPfJGTkhYT3cdMsECNWuG51lPcmvYIU4ZFu1Yjkf1zGd
bo5zmowoQMyUREXNRzmIxhXfcLFrJ7L9z1GeKag/PNT5hWSIv5AkIIj5E4c6g0D/Fnwz7xuxZizr
AtP+fNxnCOi8mEGp874itRm9eJXlb1KrfJzPBVObkhPmVY1xA+USRb7QABdrNHgFaZ8fM67WUz0E
in5GI3X+HqevbIai1hg31k1Go2benBfz9+1HUtuKnphTRa0OPwtF5Sv+2ZzX5n2j9VrmUb136inD
ef5O59NtXkM3aqHWwpg0n28/i59z8OdEtBM6lVNUdKuok5M3cW7iDHLjnAb0EwkkZl7uvN2FE5Qg
LL+6Ccb4fey+r1Ec6PTr5zD6rObWFmMc+vPA2XNEwb87hkg8GcHDNf0LuPX7yoUBASZIRMWnHZGL
PB+Yn0M0H7G/7bMBI8H6zaioTZfwfLV+Q07nYzdvz69AY8X3SKN1Tv/5vngryTcwb39nBOFrT/cM
+4h3Rk61mC+Z+VIKJrrxvPazT/O1rS11ut4+QGKsLoyjCR21Zb+VU1SOSczCYX7t+wemfbkPf74V
cEDmjHAcEZBzVe6M89rf9ilV6a+UiXtsOg7E15CZw8ZOQiq7AXhFF8yDPt84WmY681rmBtBR3Opt
jnGaU51+jmhqetzT5u0izKydjJTvS3C+JHMZBOra9zXulCJ21rQZ/V2lORyO7/vsxe3K6PuSNCzb
oLoU0bOaAiksSa1Hk5Bo58vUolr4x5tQt90iua8IkwKTmJWw3Rfz1TovPIdn/qIqPU7eht78TCp2
hcm75yP9l23pWDRVE6y96GI4576P8J/57eq8M21JOo/raPM3WOy8OVNk58V86Od9HrAjLyvd3c/t
MvHGKadHEPnzvQom9zVzfawZsTQ37sSUTKd/xhpihGfO/C/0M8jy+zWwLxCIpp/oNcZHu3l1folx
2B/vnTd9XUVioFvKR1sUQfDh1XG69ad/qZ0icOa1n8W/25cpWG0WPz/jp9NX8+8+omeusk7H4Pf8
Mcn8PvApRyGMcPuXt/279/5tXxyMWM2kwek4/a3zq2piv9ud6NbzVt7XS0tC5QFi/0vrpsdRpnH5
ABr6Y9FKnk4/+zqMX4wXVWWj0hnc9l1yTJUmBUszHYv5bf4AN516Ih8zv3ne+bePmTf/8h6A/2sR
GWAI+OeDynjWAkLW5p/6/rjvn22LHkyZw7ehGW28nV+fF9b0936/2o7mQk05URRzStqiNMpwV1Oh
RiEJ7/bSKoZ1C+mg2rUaIROWYstDGDgMC7JsC9oPjvy06OeHe2FE3HXqXIsP430+jQ2UiFFCOY8S
oKNyCL30BVSngBUwhWEFtbdxio6mDXBnDwcdfbrQy06D4lULbjJ/RMIgrMkO86Yz33nnbbr1GrcL
usPhNKD6Xsy37Xm1qA1OIWeobzHr1hvUzb9Ss6jW/N3FYfa12RNKd9405ydClD06toE2kwkeACru
PDg1Mr42D50f/8u8a/6H5oUfaWAR02Rbu6IvdnIaDIAarQ7h9Gh0XDol7vQI9KexhcKDYZLDsooo
Ll4C5hjgiIfc+4JplILbS0LIZU3WaXBoOBGnG6hI1FfR4f1pplwyOYeTTQsNajae1WZXT7fefvrR
ea2yTOrNUMHJFuMPmW7tcadzCmrTHXve7kzYaYg/cDIINd+F03DKnm4KMFFN7pLeS92OU0jGNFgE
cMYkZ14DHQ9JFNGsQTZ0NP2fTgkqf17DuIEAbmzOUSmo5etTE4MLaPrH54XV0OXKPNEsCpSsByq5
/N/qNKDImctj/AiUEQciYR8RJpgDQeebgArgFjKTjxp5uhoHxb+WIu8384njarA1kW1zP51XPQSk
U7fvVLr+uJ+htSr1rGE5rzZz5hI1722GiNSYHurd9Cyf1zhGPBd+dgIqV1ZNRWZAPP0TP4vUiezt
KG2K6P/aL6YzqPaRoNQSLlVhimrTK8rt/GntNKSY134W/nSm1pp8blKfCOrpg5L52TWvWn3KF28C
ZjSqVuxqk8nYESxFswvolIppDD4vyvlUE8HKiLDEqbHCAZ5fUHJkC05dvnvToZnPNsdNsYPN22im
WQ1w03BwjXdY+MdsptzPJ9+8CKkRwtfK/N8U+8q1TpmTj8b/NaLh2pcFxGzX7/qDqpowX3+2afB2
uxiGlzdB96MI+mnuTA5crUTOxdCTvSHI/rUjss8sK2E5u0N78D0W8+Z/2QcZV8HYvSS9o9Wz/KZE
Zn1pPHgkUl8zrqFQRGgznjZvM6YQr2pLuW8dvBeh6tmbQLespePm2dbO0GYVY1puBlqL60p1xquW
3oF0sXcmaImkKO8LOTpHJP0Po0mItgwRB9aG9QrtLThNTucqH9Vr02j5KfF3heecGW5H52ZQjWOv
IWqLbC6ISamkDTV0NZyjDtonqrlPDgLzfdzCakTIeRehf6EKUxuLVrUPXUyhso9ab1d5423sDSEh
nHZ9LLr21BqWt+vKabTQiQ0u234F1/fc2Ew/BhmVO8tGuqJ0yGrdXtKakcklA8O/xtCbbU0wrvTM
rWaPanoH7ZG2XCnExQdzDktLoRQ8PHeGayw7u4N2ZHcEeSsAwnWsXPta726obJVHolzoR09rTVx+
AcxsN6KUxckI5kFuamBN74OVT51zORaT3K2p2slKR1aCbwv4YygcRWKGlyQBU6QxG99AI8fqjk7F
MPNdRBd5l6GoB/lBIwnzN4AvZzPoSbrU7Il9mqnd1k8Q6tOjWgaksVAG8eVK0LRZVna/GQy/OelO
pi7bogEIaOrEquch+jjHORtZlW1sGtnQFpGUR4gtnOJWEE2fkBeydWwEQjWF1NSg1R7mR8PVuzWl
1m1DxhDiCBb4otKV0btr02t/gdDJ8gGwOq3LVekZDwL5x5lcy2hniuGxV3WcDVFW47TCA1AEowOL
s3nLzb7CvqSBHaayPkTqhyUp4mbtLxRr0J5GlQq/uxuJWFkaVnPOpIlqxOj0TWWoVIKT6K60tGqL
E6/eeJMZOhO9eitNHpZdlqxGFQpoOshy4/CkAENFlm4NJzNxBdye3F/2JVYRoUA5UNCR2wLeZ64O
xiZOc9KBB598VYb+G2NIu30x6sMyJcN17FAKJ7uaUB0jngrSSvSlahBJG4Z9eBiyqZVZLKSd5mfD
UCJKTfziQsCxSwYtuKAhHhjL2hhJjdxZ1Q3NDAIDvmoxjTcN+pwxE0xMxfmqgVbETNTnaV4Dn9R7
AtaNut75iIs8nOgrI8f04oFbBE3lrmg3d8tMOjeemh5dxYpPpVPv1KRIycIsPwrUJ8tcM+rV/3bv
/kfdO+gtcFb+++7dw1f/Lv8Ts+X7Hf9q2xn/FKoD2uCbsAL86y9tO+ufloGCTIXXMmNb/mzbGTT7
XMt0HWgvrjb35v7VttPFP6nsEB5gqpRiHVf9/2rbCVNo/7ltp2kMbHTHtXXQMha3iAnq8vl+F2a+
/I9/aP9HrRWlLfMcoX9UtTtLtvdlK3kE+CkXim2dLRe5gu7hYQbetXDHATOAi3uMy2vgR/SEWyKs
ddSdAJ+c6g458DsukQwepU0ix7iB4v7gQioGHRXcFsK5pwp+Qi23gjwr4E4FxAWP5mOsEBofq7o8
0VR4zxCjKxBWyF6l2Y6qS7ORNRJIEWF5awqeGk6ywcv3PGZYts0gO/H8jXjSi9sSXwUuSge2Jgz5
xu3DhVKiUG+wbmZy3HYOBPa+PupN7a/8cVxWyifONlpJsW6TCGbT1aMcbGs6yDjwjBgE1qO9R52t
Eu+iFWu4pttGa54mINVIL55/LNsqSvggXSvgoWIuOkRklIw6KJJhr29Vf6CBlG4cT76VjrZpKvPU
zJJ3PdhjDwI2bHR2e9CoIwDgO4RJmR7zTuEP0Gl/FK2vn3GDqUc7cr63KKnq53m/VlkGYeH4521T
u4wD33OWhzjlQYXwX5jyRKu2P0rFsKAWkM+mW65yk4GJvaKP9685cWFZ3o2ncTCidZXUPfLmUr36
o2C8kiK2njeb3CuvxK/EagieTx8CJFqU5u1W6ofcJoBMpG1A08979r1MuUFuV2waP2yXtuJ4N/MC
1aByU+j5fWt8pG4PcG60azw+iYVwx88xsqaUYs2UfWpFPDo+8F0UKhHOiRQP1hjLfE5OQwaoa3BI
MjJrbU7vJXhv5wTP1j5VAzJspS+Oou3tE6qMCgyeR647oPVrX9nhJQTAnQLWdyi1Nc2yUvV+C0f/
6mJtPVsxrjk5hMF28EnhaGxR32eVMG819UKFGmBR9agqOQv1zTdG737e0Bn2ml3eQlyjWtJF1mOb
TnnxuPCZPydHQ22pSlsyehkLFJ4E7OLRl8ZLn8vhwTPqp5ZB/UfU0WnoR9O8bZEoHUCl9mja1W7Z
o9E5DpzTdOCUr9JSOIH74tKWmrloE+h5pGdnBxff2INuGRfXoolgqR3MjUq/x3c2/HLKdO93BWnz
OUkHGva317zjEk/cbRWbiLyc3roL6K68wdxjjqPlDg9qAWNftYON7Cx34WTtSIkda07Jcb7F40Cy
XeyIN2f09wWRJB+tXi896N9uX3eP0s7HXRD0ysaRhnyJx3yNH12/gZLaLNQOUFGvCOBOQ+c/4evA
AYRsde300NHS2GAuL3wVDDmvup2+1ejKLSPTdhhjN8OzLbXnIVbyqzQNKmYVygLHE0iZpWx/pe+K
Vnh3MYUMKCDlMUlb9yJ7XGq+RnRA0ocOzA49XCKJLx4CC2FQxK9OJKPHMhpbCAiVPFit/ujq5pmi
gP+eKthiK98cr7mmDucgDnhKp73J7FqLj2Vh2Ice2jU3Cre/z5Wuv890fdcIQD7EArYb0H39PTni
6PHCQVvPP4FmzsWpQJuXacKS4uRwGzOiuxVm3Z2zMDz87OJYxgxZQ1ISLSgJfVY8Y2xIt6OTK5g5
2RwGAHDoLfirUqybXZs8wzC58Wgl3YqxiR8HGEhW3L1ZpTOeGdJnDzJLLmEm/Zt5q/c74OYBw/uY
a4KakvPAHQiyTDr4pyGM1edU9REICPEw9F1zhRv6xFgZzZGVIDbUk9uauUbWSUgBFlZE5vjp2az6
5KzELRwTaLcOZsCYzCsjPHr6g6kbTJFCh9RI2xP3BZlLiyHxyq/AZSQVMQMobX1lKYXLeDnOzhkT
uhuOH6GIbRtsbajjKHrzJ99U5L2Saemx4XG5Sj2cNjat411hGTe+2oa/HEe7cRJV+ew3jWbtE9sf
iGUgeKBxp17GtLnK24CcvabU95U00eNyViWBFj+bEPOP9igQfaWp84LiDoMcpxdAddg7SNLzF5Az
hl29MG/0jhTSy6VW1L8BnlvoqbWbokvbJwJJqH+FWrqvWg/VnSsZ2fuKh5paTKYxA75UbRNV2Zbm
tRpktoTsX1/KjCzLBsAp/sfK21lmUDzZaLeWRLyFxz7MLl5euHCFmnQZ+LZ/4E+OHm1B3HqQDC+6
5+KlMf3wPlXz5tZpU9TuanBfdib3as8inyjPk5Me1ae4dNordleFyzxqniuhbGC4Uf0FwfPYSwDk
BK1DpihDdH3EBNLA4j+aX4WnbMcKI4J03Pu+CvDUsqvxKqzmVvNH3PbzvmkT/06+LlL1CQRAfXam
xbzWZfw9XSuCdd0jnO1tvUVHwBpuVn8JJwvscuBhWfZ5+vYZtye1ktbKARe7CHW9WEXIfhcpkItr
onU7ohp+U77Ttm7b4Po2cX1QW+MxaCWHMPP8jQYRjtG9aXL+ODvDT90lJz72sPLVsLRuH4f+LkjU
Zp/mISLbiAc7RN2FXtneqUCPAgE3uuhkxVfXVKnTW4W77KLx6bIr1pc2MiAyeShsU3UkR1SX5bGd
9BhWqN53XhgttcjTdqPhWSvbqdxNHhd7wyhffTfdwjOBKd/G3Y5Mxw9uwiPAWMW98QdgBehzn0v6
6OfWBN9fIg5oIKiD40N4E1v2shjuwxb3lE6yLdytml8LRwKMU30w7E8b/OcYAZ8a4mWnBBqouP5W
E1hPZVX+ZmqxBK+qrkpLreGra1elBhdg6O0vox/2pAdOuYJaiMBdlIvcZP5NLYi5rYl4y51Sd4Ea
VGqib2yrLzddWHgQ16JV4RafPkE/WGCyJ6wFI1rVtSuMDBdSunZD98ko9U8tVc61rV4U1euXjfnq
FMG205zbJqesEyUdnCkbW2CJGiUMrUe/kU+xTeakBd+kbDClFcNXXEhrIRKFXID+WXjFJ935lrQK
/8hQw4afih1eXWGZXXRBcOuPgH/FRu1UmK2t95YD7lpkv+gYczLXzRKKH3KxxmuXaqXhzYb10SGC
FomQyzb0P/W4iigai9vCheyffIZR9TKahF8m7TYboCF3YQrPNjmUk8Z3FNpzXqv3no1ArHFdepBc
T4RgQNTohidvMNaFHq8KXyCxVg5+W994o3KokBFxNuFrRU7WXnvpLJ0qpa0QKHetobxPEi/VV/eo
QEE/W7vBJu2IO/HC0fsHWJDgTZQCX+dE6UUMQOt6XEJQxDmV3FHxeNDDMV2NEKSoopUrrn5ErI71
aWFy3zg6l2QV7UtdyMVkoOw7CI2WYZ3KGEyDWWJRgHnn8qyHAleUN6WP3KgK5InxEx7qfGEHHoxc
rUc41JHobHZyRW2EOoSOi8grtwHAfsim6KcN6i+Zd9RL1qZhd4jrcJ36L3gJskvitq8QDo4AaT4z
BONbqQwPKtfjqq466O+2sUv18dQVpYcPngsRiSKtc2EvM3e4agNUISMi1Kh2YP7hLIEY0dwPcXpM
VXx+maMSkWMgSoNnv+FUZ3bvQEUbffVJzY1LrNrZoneNcF2K6HUs4W7LhP9bOvCWEXWMro7nWLZP
MjVeKUxQ49HEq18lF6PxgK6hHVsMoIZMrhFDKT/bIuwWklyjpfVop+6b7WgfkfOLJ8DVqwA+GAXu
Z7BETO5/O+nwYVr6Sa8xyKhZWkE+a66xnCJiEmsVKlB+DAcstfnV4gAfwvJkFl8Sx98yzdMTYRV7
gRJ68vB+BiK8hYhA/ooo3jUEOsCLBh5fA7Y1nkUtOcoI8PA8ls7WEf0uD4IzA+YXrWuf/UagoLQu
TuH+X77OY7l1ZcmiX4QIeDMlQStR3k8QsvC2CvbrexVP99Xr0zd6oqAoeoGFrMy997qFq3mDAV+l
N0yv2LVPNeNNG70npRFGiy75ooNPUBoHIG6jiFx7sR36jFjjxr3uchcFzAyfAlEB40ioLbUvbqIq
50vZVRwkC/1xy+I3bbzRjOwma+w3RydwjPOvq5FBUk9LvR1Ej5TZ3mPoI1mPyDE9C7OuvBmGqNn1
i0dIDC6EriyvY7dnyUrIOCb8QuuTOMTnETb+m50jC2mX5bv3R7zGNPiEi6ciw/wZRWuKBnyti5vv
rTG9FoVJapAx3PhkoKGhx0rQH2rNy7b2QDx1gX6vmtJT3w4YiaRh7NwUgofdgiZucfNo9Tsk6v5g
exPdMyKNrtjvY4CGBtX1sGttV5EVfT6DgDi8k02qPcFsyY3XRQ9pTWLwLBAJEU9Mh34boQ/+jO+y
e7+37rEwpg95bT1HEad28FhwVKPxODikOlNliYMTcEhVQQ8cyKyu7VYyJbPJryIPEnvtjDOHNKMu
xBmb7ANtPIk20++04iFlrLcyncYOCwvBaj8QYtSSDDGzmmDkn8M2SOEGJgS6uX60Jgze2WmTn7B2
u0+JTOuN41fXXj5n20EZ6ehHX+T81y403qmQyWG2hnjT6MW1poG3ax3/ehx9gYYP5mcWIHe0uyBE
MreEPks/9prpze28/sA+8eBg6iDVA086zr7XNKvNY1eyi6+Ejlu/A6paaISLBWj68EFkFMTzlqS5
9kUwqpYdWhk2/vd5mQ4kabjvpgVuJK5Z+95oENprP7GXvfTZN7v881etpSNvSr3bZAZWFZHd3Xb+
HVNwNhOd9aSbLqfLrkCxj0oD58c1mXS3c8QCT6P6JHoi+6ss8unSEYmoI/MN5NHHwbmqmpkcceYz
YGbTsAvSF6dAwIwF9TRW+g8a04JTWVrtG/jwG6O12VjHwVb0DOU6l3kjrWM1rfzn9/OVVuA+5+bi
bc7XjyWDPpQk//d25z9nYGDYjbW78107Yk/qlGbEXw95/qMeURHak355fsjzVSOgTmSvSpDLiTZS
sHdm3gJLEzImTJXCcg6A2K6ymUZSNX4nJcWsnPWXyWRtOQiN4B9Tk4dayGtbdvghTOLsIMRUvfvi
pMNH3izfXjZ/txaimH6OQkFmoTWO30uO5qaukwdOYhdlsm4DSR5OqUZAJGyQE2h+Q/lhT5mEXWOc
6jnFaPe1LLW3LUi/QKJhXLYN/t20wgrRW/raw76/Fn5jsHJKiRmCH8PMsPd8aSnINhnGlnD/Hl1L
P+oIYfjj+UciZbkl2uCxzdF6DUiVy4SsHnIj98Not2xXvVUx9RPRr0BvspqcOh2QTmhUpTi2wEU5
XftMPs+/N+zxj1BPwHDf1ji2diIj4KcSpL5EdJNmDE3H3C0IqXKozhazfC7sJdkuHnK3doHFWyXZ
2+LTWh6s2MQbZBl/fpj/XHLp/1FKxXyJJyKO/MHMD/NIR93M7guVJCQwl3nOl+nSg9PvpRk/MYK8
EHkZkpd4Cpzuk1y/Ry+doEHwgU9XpRuOeXnJJGZjatXRNsjSy5aTZYw1AcnmZay1GwL2V2avh2k9
7PBAs58JC2LhIo4NNilKnk42EkNE0ZgbEh1zdK2354yxGQWl621koL21RsyZwasQrgZfjWJICzKj
KREcXP2rLgq9oLjtDefCq/DItbf4kU5NRQwY2TyIMpi+IG4n/ITeHyV+u3GwaLZ98mYs+slqQR2L
JR6UyJtuSidpNug3fhW0YXJX5Wa0t/rxKpjw7Gk2hVSxXYR9QfqgS+RmrjWXtp7hV0P/27cG533z
2oyy61wlsExZ70LHGHcDG2qI8jlv0+MIrtrioe5pXNbQCNlF+bBmZpuNoRk9G9qww1fH/oJxo3lt
ex0RSIX8iHzmWl0WOSGSCaiDB0uXxsq2mp+8IUqu0I7+7IsLU/bEPNIR8JGtDVNQXzUs/KuJqsXx
6wPYX/BEzdAccOFvJr8hdqa/bMvosW5cPWSyeZ21HjOE5nq2K3/X2a9zFN2TRqwc6cmxzm56B8OV
FI23TpzEoW400FvKXVkt1Jci2451+Rz1PqQfy1kXaUKHFUJkY+/60kMkhXGaJhXDD58siKYjmYVE
Pj/Avtu5uBhAGD4y/mYdGTpUUu1rQtvBX0jx9EnK7sQnrIqjtHNQb2n2mdWlH9K4pTMJtcwcT3Ze
vClE2dESHJwVrCZ7bPZkfiYk0doR+IHka56t/iq1qR4ZJ005p7HCD56z3CF5ou8fMjIlPLdnFl2N
L22RYqsqvkdXPBv2DPF++ZSkYq9wZMPnMj1Whmg8lMt9YXbw6PQeKuZEeooO/MDLAzLLkbvOvYn5
xLnQU/zP6V1Jxn6MXbiS8+0QN9rBkBDoxF6Tzz3J/BYJ/WPfHoB43mUVVmHdM65GhIqE8qZiTVLq
T0fOv0bePwaB6xrgFBX6qUCjC6NmtuihYFcdvtsFe1p2Q/DSM5j2Jqwa7Ih65Vrb0WVFcxy5Hcbk
Mhii+LVv6k/DBSINmWCCUBDFgJPSW6Iz4RaQkdFAMjCCKQhjShHkqfet0J9tmAdk7N3HJmaRYuQc
nV8s0I4Eo76SXAviIt9zBU/QFUahVkAFCVkhsYNk1yz2R5S5uCCxxa9LOAxgx+7LpflJWCjMpf0h
xGqtR/K2UOlbnnFJnqlHC/NjSaePiEXBgPfgB8ZJ9s2RDNa3OWveelIUWKdCoUARmDmwVhh1uR3J
9PXyJUfbtDJfO4WYCGBNCN+4L9q1Hdn4ELTHWh9vFRqlUYgKoWAVo8JWeHTNSHTfB/NjX4K1iGew
16pUJT34R2pyp5uI0C1YGB2ngB42hq0gGTrhKwbUjBp6BionEnxA2HPq29Jtuy0MPPHOp8kprIG+
wRH8ahlXPdWbO1dXNemncopvSay4c22KsoVOMaoYH6aHC9vDrseRt6JdT6TRCcciuM4+pQoHklre
fasAId18cHBP0vH16U4br6Me3CWMLGMoVxuP2lBXMTxjC3bEUwASkhv5tBWUxFR4kgKgJgXPUk+3
6iMGW/8QFAGEJFaE3E22puKcKODJrNAnFW8hec0W4nKZwBOJCCJFZMGjORmn0eUXKGebbkG+4Cqw
igNhxU8/B+HMJzsFveI42ksBi8XCrMnWCjPSkj91MarG8XFU8BYXisv5iyQLDv3mh+LjsUwJUYqn
IswUAAZHV+uSfzTOAd12BYnx8OTTO9NWsz49ewokYyqkjEa+BR0pTpPg6UyDfREzVMZjPBaYPYsj
hjM6wA6Fqkl6/SOCXWPkyU06Gh+F57PIB+1NbIC5MUkPnxX4Bk5Juu5g4fhqu10Tq6YrTI6rgDlG
Hlzx3z8MVQWLQ0F1tEnHRW7TNlJS9Nh39jPnjjVGPQxeziOxlG+Tg6jAMx6jhAbHMP5Q4z71xT1m
q3qbzuhMRsJ3ObaQtlhEzDF24ryS+ih3iD6jjpzxxxH4wKbvxxldfQNIYJtP813c8PxE4ffbprc5
oZrmBwrwFt3bkXT46OT0/eMIm6hUkKJF4YqkAhcJ/QLMPWn0LhttsjCgpM0OLVfqUkHzSfdXyQAG
CSbPkrb1NgGHwvc0zujQGa+L8V6O2dPMCGZV5gBGArVCtkALpuHdtRAu+WNCrvlgXPoFdWjh44vn
UOlWU+1I1lEZThHn1kHBnEyTqFqSBWfOP966JTWdsdfW7XGidQ6ErkFhoWhw4xkijzxsZEKoA/Qo
T2GkUgWUshVaSib+diw8yC5pQow4snsBh6qTwfOCTMoa5Wff+jCA7WXmOxdfe0VwK0y6pNK6l+30
3FjB1RAzyyigXtGxdfSKhNmkrvalRosSgDXnWU5oKcysFHZWqiBabPN+FnepVt3AnpU533pWyC2p
4FsjFC7668EhSj9o23t8hRAz2ITLWuarUN0UThtfE0Qvu/T4xyV5DsVsPcSGd7dyhRzQ/NRPid1v
askLGBIdY3lHV3kJ+g0u5xhoBHQ+hRQzFFzMVJixFt5Yaw/OVhrBJ+XNY7ywyxWYWmIFKSMV9WeC
WlYCdZCpR+0aAMiLDJcNZLTVFerMkP2TEbB/6sX1RAB3Hl0QUdYSIzZea3Vihf3AIFj0waro8kfv
DFQLKZZgpnoKtTboBL8UMfi1RIHYMoVk0xWcrVWYNiZsJQ3yd3txiRQayLGNhlOl0G62grxJGAWr
RWxZnufQUem+zKBwoAf4KqYHPW9OXsyap9BxWg5Ezguad9tknARdTkKZY2z57Tc6CU3sm4zMXKHt
fSQeZt6mrU4XHlad4zaHSsHragPoSC2+K611sMlYW5s+v9E8GZK5NDoPmnlp+tFcTAIsng8fTyOY
wMmu3ZIMinz2v3vh0/9nrqfAepqmVoDSZgQNF1LB98q27FbDUCKYrhT8kAiZygxw5/CJd/HwXvVz
ihxnEyisn7R6fc3EfiOEd8uG9iGJxncSKL3VLP2NRVTwTurWa1d68y6Sfbwepu5NFPS3jJS8s0Th
BY0e991skC9DDHmkk6zvs/JZGoEROO+GKYF8xTGZM03ZmApgSMmOylNBDZsOvGFa+HscSseZkO2w
HEijcN2v0dbZwXhQsXqwj2SiuGHmEhc/iOyrZWS2HqvswSPvc2XSCVh3BLitCETreGaTiUA4KCTj
BJvRUZDGSeEayTTaBB4ARwOSY6yBdCx71Jujwjy6CvjYQ37sPa5yCLfwCQYBHX+MmbyENMa4droD
EUgSd4LMIAFYGICqIPwKyKUPalIxJxV8slEYSlrud7MCU84KUYkPVm5MH2zlmOpKVEAx6TxHnnVr
TzGBFyldQt/wiWOqXus4BQ3y1GckPyU1yKtiiIwLq9shFGq3xAZS2z54jemFAwvMsVzQq0n4CIz1
iauBRbVm8mTtM08DyxLb+jYi+GPbT5xkGrebOf8Y3ymbv3UCKCsJnG1Xk4ycKX9tccjn+TIZxbgv
iwWrre0eRtgYrIbdgVr6tu4Z9mRjciJ3vzmkBflCOdoovdAPcQF8FNLop+kCfPDwP02QPXZaD9Ez
s9JtJSgR7G7a+migOcHIbp1BFOVLp73UQFlTRWdtmlAAayWkdQJcRUNFBdFv7BksxlAMBLfm5JcO
dSC2s5w/EKoupwI6LNOzItTLu1RhY1uyFqI+nxjS8sVA9FrXWX5ZRel91I8UHijNac8q6ypAWka1
+xRCbcZ0ciW7/o597LbXgdgaZ5ytAttCfNst6VGY1Y1TMVho2GevNL+4G4c4eI4Q2YKjaBzti+4c
efzujoDptaFguiAJriOF19UyQLs833syNKyaRBVKj0i+CavW1oLPS1RmWCtg75KA7jUUxHemI2JD
9XUq88gp9K7x3MOABDN0ZJ9wNiFqLHOpNyPXxrzr9TTbvE/0P9Xe6UsQFQkwYUNBD2tUnrUZMXSg
4zMyj4w946PSYnHRN9p1S2pv4nmPvoIVRwpbrGXkkRbbhre0j2vAxmxLLjDFExChoMdIIw4Yv9dI
jsAh6+XNDB/ZUqBkhjsrXYqbsssZdeDCNbCbcHbAhesho2O4xI6p85YNGIp7y6+sdRuTb4H9nOg0
hWp2NOuxhd08KIhzr3DOw2A9pvCdF1vJCBk6HvAr43oPRgztQbPVBbyHqFpuCu3K1iQaVZOGQa5d
ISpA+aHshQouPSvMdB+kiH4hT7cQqP0XGvoXhfY02vPBUpDqMXbctRlw6tG/rZEwFCkKLM/4XOgF
MXHo33U2X26DQgh5w+2gYNhBzn9ysSYqV790N7ZL/CvT6OfB9Bm/VdZ2XpoWccuCBby5HRRyO1Hw
7bwk58OqAXJj771KAgVw0qn2TKjdZVd4V1rukaXsIIKC7O1E/StYhHQ3k5XDYR7RqDhhBXqlO8hO
ROHBXXOdmz1Z9NInqgO6DpMP+6oY+vVIZgK+mL1XlnAiGC5r69YdyCRTMHJOtxdoq411A6fcVcBy
R6HLreGFtb1hPml8GcJvAc5meK4tgOdl0J/KnR8N4dgl+NIqwZ6X+hfM5C4oiOJpKWMhqEcKpd5a
yCmZWQKFN5mNKoXxxshZsR3E091A4xvcAufnCAqXVZFNkMXlxdQYAMv7loTIttzbnviJjYw2V/5j
150PL4AabwAC77bpkbhwdBEoUxP7Y07H68DRjqaRQfXCMuTDk5d1dp+R58C/LMMnOz7OvBtzkG9z
+i4diWENHcom0c0wcb0KrEVVbOpZ51AfRvVvyu6khfOwRP+jYPfkaUOfIU3Stsr73J4kklOiy4ba
Q7Ze519mwpRHd+uHiFwHZBOvPeN3fOosREFLSkuW7KmkdW/x9kWM5pq8wB8GVU/LQHw5uzubru0q
ivsnz5hOKoN8G82068ah1ElTLIkWL97d2TJZOc0LBOVfkVtR0VL7U9/6D4O7S5A7b+tsxKzdXgWB
ChlKE7IQ4n4T0cQlKdwUOz8XXzmB3mw+qYALHT5a39oXKEyDTSnzbetp0bEwzHuUowSP5gwKdSS/
SfTMYKrb0qzgfyPJlaxJeslF0+ECnUObjsY6nco31/ckLAROS34yse4Hx4zzOJTVbNeUg0BYvWCD
Zj/ZgEDBMi++GcWRjmshvCK0cDXQp4OaXGB4sJQPF18Ywy46mvbaHTjgeGhWhkzYu+7C9Vo6HXZw
ryUF9IpBfCHtYhNVEIhgurPczZZFRr8gqN4xtV2dUmwaxtOia18daOSjaOpDpwf5nX9JRNSUVBci
Jn27zlz6nfG9a327RSZu6my5jXGAr8EPRVMyXU3Liq8IOy5Bkps1OgBZ3YUckvYEXGMgIZcIMN9q
9HWKZ2jVupKYVVE/O76uv7jCuess56N28pe4JNzXzmZ9y6o2eHcODdadha8YzzmJuWz9mYZV0jm5
JQtkTvA5bSZiED2yMmPHP0zNcy6W6XB2MOpO+1GLoT2WQNz7qL+RjSVZGCgxawV3ajqNLD4JPjV2
dolEIjmLJt60rb2qtOIqQut+MIZ5vjY80F+xxPeQdiRqLPo1jQN62Nmy68iSa1mMgTm12CoMUFIp
4ZaSDv2aQAbk8aOgwB7FZZ1m0VdSMmKb2maTucFOc8EZR8yXQt3UNn07jSqKezc50RVmM85ZFoeB
P2RX8+zeG3Vk3dlFfQhG4hin2LhPmUXtJ8WrmiU+Isc1CA3E/8tg/wgzi8QQEw74ZDwadAgde1i2
eaRr67wajaNp+e8ZsN81qZfFdi6JOHdydwVRgl0LEbeG3ZOtXTYV+WR0swM9fTIWkRDKJ98FKvsd
ZNx15WplOHd0yGDk7MiZEGujsNGs5QUJwVUgDuhAdJaSNzJeGvwWlbZl9k7kBnYhsj09YhNT/Ua0
Zc6um8RaAqIHpzWuyandjOVHpDv5UxEVt2lhfTgFeRVNqdGMHWq60pu8DbZ9Mt4VHAooamVHcq3a
/Wpk0blfspPPWtsDMnWrbeThFylq04GWQWHUdF9uXFKYBp5gH0j4mzQ5Uw7HsW7I5mzjA+sUo/0q
eYbrwOprIe0rAX5Nasf5lfqyurLT9LWpOS+XtKtTrapWhciPJQf13vLto44y6WC11NZjrfIrNx7E
P7QZy5vFZphsyrXbZPlGr5lipPIlMrt0E+TyVZhdtI5o4a2pkL/HrgFMIIijCHDng5WmaddWFMj9
SHaP521LjeN1GXsSaBGSFHrHizWrYB2nKSTmKmMM4V00LDaeSq4cWv1Zp7oPPUJ69ZgEyVa1ie06
bcK+lqQvBBJMlzvTc3Ks0En6eeWxOA1ZHh1nh5AskBWPlenA36pttLOmBQNv0aqtjjsNSWfSbmJr
fu9k+SPhJyGU8m5qPHk7N1icbQHbZI1w5SlPKQHHpXrqRz432yJ8rPDIq9VberwmMDd8ew/6MCx7
QOAGUHCLa9pIOECm8uiQBPHEG7WTi7MhVnec8ni+RD8Fsabytf//15ns3v/bUnu+4awe4fcuDaXQ
2sUSUV0YWdUC+eERz7dpfr249PF9zPH/PGMEATanRuIVpHPCn853+I+Lv4//5y8Oi43pH35f7l+v
4s+L/POMnO/EsvnPa2KsXaHX4rq6cOG7/XmN52f/80LOz2biiyz3v0/caDklxPkZ29xVZmj1zv48
+Pni+cfve9K9CVvuwEF6CIa3mKS3o1+K+oA3xTxI5bc1VN7I+RJcPWU/+1/XQRzG/f97mwyRFV21
f255vhQrC+DvdYKY4olU8v35+j+PcP7rnzv/Ptfv/f56GEdTsh585mvDpY8OZdEwqBvi698X0poa
E4jzY/3HxVpwrOIe5fWcHxyPD/CJyXmEIcLWfMj1eev3+jXfQv7J6kemrH6J+vHXdb+/ni9V0rv0
iL4mqfx/7nq+dL7/+dL5QX5/XahC2ftg+Pm32/113fnXgkYWHXj1+H891vm6f7sLyEQcZsJJ1nRA
dr9P/uft/r43KGHZsv7rYf7c6N8e9vz0+RIcA9E3O1eF54iKsszACsvui1+9KGWMpn789as+SSzS
f/151PF/+tssUB0XHc7S+U6/P/66DjIT2ZST7ax/n+Gvp/m9719P9W+3MwLQZKg6/+fVoi8knOS4
nK8+38FuML7+eWe/D/Aff//rSc6//v1nLSib/Qxl8V8/gt+H/X0d//ow5xv+dZvzdQkKss3oWd99
2ttrdL7ICM8xBdUoGX0YpdXJm1iO6fbPcjFaT5ojMPOfErN5PK8LtbLnk4hUH8g+9Mh2UN2Hkrjp
XKOlyJbNtTR1EiO7wzDeJa6DHdPf7mJGhnThqEt06zqbLbbbbHB8Ozve8xXpF8lK98sHHS7PHgzH
Lp+GB9LnaTlqeQWds2KMSPIs6oV420TDtTDqE/5clGU9NbMo55u5Gb6wVwIEQE9gZZK9B3NYeoBk
vRbzHOo+ltvK1KNdaehfQTE9GE2QgzlFFFFONeKizlnNRpRuzJIqKc5PpWJmdale455pkksym8tT
rOYwNYHN41xelQZaAIbYZJm7FYIASmGm6M3GzmV027Q9Cf+zR7TqouMRJ6VyIcnFctmuTt4zpQlb
G0mo2SgodExfxFsIPVRizMCHkq0+n2lYs1dhp3dtmwYgYmPWNpFGSL3qx2BqQei/PFp2caia5oRK
t1mnghyvkdCYei5U0D8sSs7tVCiXScxEipDUOGTHXkPBIRK/v6QrwR4jow2o6bUIY1KZdYspQCTt
dDu2fHaOtPaRnyQPxN3iwsQap0XQjxo25sKfr0HK/AiPD8Yfgldm6oxHhwDTX07YTsHjVJl+NJpm
2jE7uzQHPUH0lLFv6ZLndvjJIgpIXacimKBw7SLS27VG7qXJ+Fvr/F1qu3zSNu30Roz2htr4iVpy
2opWr8nJF19eelPGDO3RBXJfl1byztLm+c5U8Q79qFGZF8uadJo3MQAfYHxf7gkOzBEikIvvL8a4
s2Wx9dFobEybNx6ja9zn/u2UBt3eF7zoaUHzGWMFwNTPP5rAKmKDSccyLJIPfJ2xAd8labKzT7Qf
GRF93U0ndQSZmStPIIa/GWFTJgvGA639Rp5ydFWb/WdbmtPa5Ou3RgY4rKYZqVySgD2wdZh9Ee4a
xhRj2OENIYRpCgvkW5ada7slB+TgSsCyNGSZ4ZjyOUpzxPxkm6FZG1APQq33eS4XJVlYyWUgDmCY
j13voKPTtmUsotvZkKul9T+IebNXsR6/z4O2BXqigq6pywzrRD8huUhImHaC5IscpQJ9YEJfe1pe
ghaekWvvDe3bC8gxNVMrPViGXqq409tFQh+05gIWExgIw8efFlz2PtV3rdF5hca3arX8M29BWi0t
hTGNR4Jx/adEVdBOhqG6K8AOELZEL0SrLxeFMxwlzIDUMK5jQrw2JdPXXn93WpuyB0jcpu/uRd4+
IqYv1gGdSjdoXg05XDFDA/dhyS05dk+1HllEWmV0xjF30qQZ2G/AGlsFMdgdOTPuyLxk79gKwtca
dy5gFAKaWhvbWlGwRxJlq4ckfB8t3wDTZPR7w0JwWRTzM9lq71HcdkyN669seVnMnKAy1KF6isdX
mI9+mzwOuA8uqlQa2/EiMLa6OwTvEjtvSLsKtCsRnaSOrtzI/CEICuyv+5qNzhW6zOehIDrc5Gal
MZ4sHf2dXOxsMyBpkY24JKWNYMiKMPUkcWHaVsl+/nBhmUTFQ171b0ZfJaEu5xsS9sizxDPo0knE
JMHabTMIa0nLMKqeBms3hjHHBKb0HnVc9k7YLfqfBiEMNotDM2HBwqYFFZY9YqJTs3v4fQTu5mbb
lWSTo0aRmzEKMnzB3iORA6FV9SwEGh2HongBhlyERgCSTnS0I4QonxuCt9YO5PRiytMwzscldDud
hgxh+zoq+43Qiic3M2+HSTWnnweXqW+bwtEQCCJS86vW8q8yNT9Fa9Hl6FC561jse6/EMdNTrgGQ
WqcGQhpfoQaTOX4xUClMJbpOYuLv9ay9agW25Gq+JATw2xI0rEwC7nGEbwOB9U6XIEImzVWBqM01
cysCheBjWF7MvjWeDqRVJ/xHqtwllrsFGuFINwaXdiBt5BquLOahoiY7m8aW5R1AV72LFDLmZN8k
flGGtl7sE8ODHBZJGfakcm5dfzxKJuuxC9i15ay76a0MXfs45KGrMbtB3Dejb6imMLK0T79lwBcN
086C9WPPIxolYLZMvR/I4dp5soT4bJs7ZxlPeVI9VpO+tY0CIXqCPGRui9cU+36t1S+BXpNUtI4T
f+U07R0a4IfSKZ7mBVIzIIMHELGf9eQ+mzW6GlrD5H1t3Xg6LX7oEcS8NgRSVsN1T3WDjKbGeE1z
zQtdm8y9CIVK6pLrqeEuQan2ytT+DeT8g9v0l5MLGUEfEbgWe2EXr/nEMZFJsTV7agNruEwWREQz
Pje9o6lF5udNqnWh1fH9BPviFIQbIOQbCmZ96egisa+BtcfO2yynt1gwE/QKJKE+wBlCEV9FmX+O
XvpotdMruKfvjCHtEFu7ZUgPvV0+MF9lIqfXdw2u0j7VmI7nGP35PCDqIUipl3TY5AaYuBLDqx3E
78IXh7jHlkN3k1hekMmj9L6FLRZQFwzOe4mEobIZP+nILTT4S20FKj5SHiFZ3ebgeVYGwogNpqjd
5AaH11KAk2gZa9YTY3pMaiQyzHZNkDfnZs0E1dizX44QtNueuVc66raJqhWMmAvpfOolxiN9fOl5
UQe9eQaz0670uXgKSDlg5btPu6hZ9b3HRx9fGQBca8fcyWzcT3W0FXtBC1nwsbBIIJVIsVytRsaE
b8nMYLD3mqvUV+oFCaZGzG44BZfA4+6LnpB0hkKYVPj2QjT9LorpWOejswYU8Ywq5NIM5E3vF2uv
H28bGb85xIEwh6ANlY3FqxcE6A8we67FQlPLsukNLxwbOdBQUg4oGzoDwKqcNr4KgcReaPfzciDM
IarLK7wBqG0wA+GZ4evSP7uSthwBkqTXx/V1QRzyCpcPn6aNntMq4wewaXDnMK6UshiRXvePKY34
fZcwVUHQ4+FawGOA7ryKhwukW8kKDeMbNpiQJRcmB8EfnhhOVhecJIH95DagpS9SPF+M1i0oX0zu
n8scdSrkTVBrCwHvg8WH7PExeh4OghKVVdibHtmteNjpszBZLe/RU0N4yREzoaFeOaJL7+SwkZEr
HzjBUUneBl/61PeXZIKsSYJx9j4IVc2e2c0F/Rua39U8ayl22f6tE8E2HnymGunMX5HMAR7bdExF
ACG3IbJ5vjwUYS2awDZmfMasD0Fqme/LZfAPBKg9k2VB4BDSnKFBB05tPI98PeuBk2EK0qLeDfF4
PQUZh0ub3hksP6Ho+a5FUc6YsL0E3/YD/5f2uMG4PLceI+FfITj5MCZUKUsnKL0xCUXEczDuPfVx
e+FSLMY02UC7XlGCrLLOOZlp/kSt/eS7VrN2YhBuizl90pVi2OIDwfMDTjXuHOZ+/x4Dzss891Yj
MXBVuy3SbaBOzbh2O3q3zlAybXKhEpIQ561duBdZnP7AurLlhVMbRGo4RHga0/jo1OPGMJ2JworM
6dRjH+z2N9hQGfZq+Y1Fb5yZ6wctsWrHmO26BcZGQUsQP7pci5jf0PCrRxREH+yU27WTt8heDSb+
HgeN9mNG5nta54fIZTqYJgS02Fdlo9vrIEFMXJQUoosTI7jL/XWAKSdbnFPXBw8EfX0z2rEC+zKd
og2S93DGKb3CarSRQ3yTDbaNiKR9nbrs2FfL3WLRnBmat9bWUKsGiMZIs3psbCSjUxM9+iMC2laP
qTsx5aOVxQDuo+XQiRBAnMJ4ZdkP7kzAn/Oe9SXEKLJdgFaZW9uaH0wd81LGNzDhEwaYGyvJ2beD
oCQspLdij5gQZ5W6cEymI3OfR4LG9VVZju2mVPx5e7Sv4qk8zViZ1SbJpBwTJ5E7zxoZA8Sj8GMA
FyQuYNK5+sQYAHydXdtbQGAYJzTE1cS04wOdn3zl3R2J5clzFjbNurAS8Tok1geRcfM2Mod7otFJ
6wYHOMdFsU47KkKS3zMsXXOwoTCJ+YbkFFSQNFIkfXVu/ViMK0h07b8Zap/XzVXaOuaapKvbFHX9
Kmm9MA+Y3Wtkhqw8x3x3fP87Zb6EVbA+WOZIMqcZMHkw7lonQDplBIiKLaxzOWF63GGTpo4MEWDt
Jz9nME5SioEo0jMGnzoga9ZGgIQHccdLZrQHIE4XGgLFtkb0J4rmMSuqU6K7x6FrQU4rbJcEnIR5
uF25hbL8ZeGqFssVrYCXxv6akSQ15ZKFDKzwiYn+1qvGV0+Mn2kpAb2DCzeNN/SdTtgACQXC3UKY
6LD1LSMDAQ6exr6HCnPbMwwlWbs8DTiWNGaUwIyC18xBf4L+6SGSd70NjCZg676qOp9gLi8KGSqd
CrjMtsHkM4/lxiWfJux077ph1zEQLBEmTAUCe3w0B+1RD0Cexsl8h8ON7OnJuy2jgEF4Fh3Yar34
wR0ph0TWmiXRzsyR15Jc4sCgwFRBRiGM7XAenSOysRXwup30EvRDuJ6LxxYHKJFp0Z5jct01ibWZ
MqJhkdtxUzOFNGi6dJ6PhMkgchf4/GJipoIe72nl/Rdl57Uju7Jl11/RD8QVfZCCoIf0PstX7Xoh
ytK7YNB+vUbue9XqbkCCBBwUUPuUSyYZsWKtOcdcD43xJvL84KvO2objtK3GcFP1OaaXhkjfqNdf
cUOGpGvvqS/whFNgkCzhUlVy+hquRranknb34qY86ZMAhUxPClzrran3Bb6P4K1sbDR4fvo9yfgt
1vF6mjAki54wi5Q8rb2cXisnydchgbhgSBZlXxaLFleLlzLac7q3rGTCHjLtXBFKjcTMU2hhAqIP
FWEbgdzxZelNfOVlz+N4izipELTWAyVH7+klFHFo0THR3YEMDk71XYeSEN64vugo3tiZC0V8Go91
Zn0CgiCaJCWnmCY4zZCvZJieM1RsG1EFAeju2yYiJGdD8mrwZraXctoEYManKYnQemrYxlnEKLQK
yXcN107e1wuAbQwGQMyvkuS7CvOTIdE0cQRzOda7NTmV7S4egXv71NkLVVnfg42pI3+Gv15uEb69
S9Qsch7pnwQQfOz6u2IGtJFV/g3d7IOKetg0VnyZI4SqDR+W7W1+b8xXFQc7eTeym/IoXnAqfyRW
CMOq/wXJcgmBpxP92J5NqdZFL18CczxOSqDkaDjFV7a69spBV8b0TzK9ygJrK26t8LieTrlraLiw
ZbdJEDB6DJsXdT288IyiBjFrRC4DkasqmrZ8H3FaXbTKSM6CS/aMB1WsEqZ/L46FdmRownsdfwfj
a+Pbr+hnnmTRUW1CXXHRWSzbMEwWiDpQJKGllJwWKHh5NtHsVs22Ud7G/mN4Fv4P+2UsOsEFVQ8V
F29RDva9yOHSasd+6+F+mNHQr+A2IZHMg+iEheApmj1AyxToBAq3lMKAihGM+JxhMSni7+oIV9IV
rseeSKE4uq9/WHjDCDFfY5+gz93nDic1T1nodoYGCYHxBl/XWkxWdXHz4WlEp7CZ4uQuJcgNoBjx
VsxkHcawKw6BpwGb9zjZj+YHUuoPiXO5NbgxM/dFxt6j5ZUr/PnnOICyrbGgEELfKp6WCOu0P+5a
23jrtPspJJIQXtceU9UGNy7NmJT9X86JvTCsft90l6zxzi0LQODAOlPa/BPeDq++iE6zQqsBuS2z
PFLh+varbsabVuAl7xq0DDFyrQGgjmEQ7FmE3C1UMV1ZweMycFO5TJCrUH+WTn9fxx2QwtTlTNM9
gho+IrIgwkdgYoGPvPSZWPKHCWCuRfpDAWAylLE0mXPVV1zEu9TNgL7HGyNzv2Nf0adSqgb8akab
MdlaU33JvGxcqibf1/2In8So103lfmRmC72bSWzgJoCp8d+m2v6Mw/JeJe6aP+HYkRUNDaGdh1Mp
oN9kHtKNBPzFYD+EWuDOCH/nUjxZN88ajp0nkb33aBzc2SLM3qipuSy0nUW9srX5JTu9t4LkESJO
tK/K7FuHt4sd5++T2b9mJVaV0sZp3Fa85mS4TNlwrtLkEQvFByXEh3GTOcsKVlw9vXc1wUa+ccv1
LYJsGc+Vs5wtiby5+9upHLcjS+bKnmjNGol1QLVONyF+D7AE3WaqpyKPjqigHwp/cBbSABYfDSej
Ic4sINCBJRwoylZXFRKDwUJVA39vSN6SXDnL38atv1w7/wzrOqSAr+4L0SyQsLG4eLhjSEfYeADu
AJKH2F49Onp5ZtZHOyfZnClIKdGQlKhfpgELU2yGr2mKKtbtIL/MgzwmM7FrRo2YXlTR1mvKYWks
9TwS1iWTbDNH8khy04fnNO9Ix699EfrrhPuUJ+QVtwMp390qKKszIY7R1lLpkoyvaC1FuSRC5SLC
8lDm/bxtXHsNVdlm/4HQQn68b/F0oaLsd26Pwvympx59LHa3F1XbwcMoad6AaeJUTkXHXVye7fwF
ggypHNWdivVb3KN9vd2C89RYi5LyaBN53Cj08i/Y/bZ0xN9CqS90bq8hYEtOCdbA6mQCna2PuVM8
6tj6U4yew0Evpqwd6q0fzOvY0WyMZfKIeoF92Ljlthp2veM09qin4o3I8y9Ov0+Dr/Ve4gchuSZc
QRB4c+uTqsM/lAfdPo4pUUIa9SfhO8SJYL9HbA9RtbB25BvT1ksnm5KhiU7FJE6VrMWFs+brWNDb
nTtJaGNSrlBaDJzpEeJgqKEz7uQZqEGyMAUDAn4ADCvxxbl3MXX9k5OE/m6cxaXmVL6PiowmJtFy
fTJwaCQ2y55asaxTRPc1KL2pLUzCW9EyN0DRmURIDmp+bGyL0NxOU9DsXeEjx58Cf4kDrHgQU4um
BjIHKdJ8+s9/I9sv5blkfLMCfA3ju6wt9irtcowvqm0e+6uoHN98Jzkz+Ok2nsRT1ZDjVsmC+Etf
vnv0kU0M1Atpd2LH69nMJoVqBxJTFWax5GjzMueq3fZU6GpgD+sVDchEP8IF/ug0CKjEY/eZxbB3
zD7YyvBXygnYS85oqKFvPLcN2QQ4NpG+5n9EN2ksTJT23mD+4AbmoaHCLsLw004dsDlEN62gKjkB
FvnYuHHLPZYlH/DscCvZYoFo09/JUH7FgYX5xVmkE4tw2IV7e05OhkPHSgfWa5BdOqQIeITPze3X
JbcJjO2B2hzi9yHwX3wHIoZPfAL+m2U/pafZ8B6K+lqnYBhQ1pCgiMMdI9Ne1Q4tTXnFw7hQkgjv
0SW8NILk5eb36W10EIiCtuGojo4RDbggbJ4IMv/WnaEPXY/usYkAG1YTkjWEbjzW9r7snZ/AcDm9
wU9BJ95kMZ1QL+wWpqxb7iybxKIJ4x0IqatK+zfiKimHYH1uQ7v4HZK5PetMbyPa24bLSdmOAjbY
CQgLrqp1EBtvySTPQfSLCio9GurmReDAWSd+yfKYPhbDS2hjS+l9zmhxhDy2wvpNmgUqYbJp/CDl
7CyR5cGQ2aaJYb5mAat1poHUZbRYoEG5WzM5/mVcer1z4Yz95BnFa1v4+VooDAZk+L25ESnchU+E
800Kl6LI5E0kOF0aO4fOIU0qdJq0PTH+zjmzEizNNZhhoocvo5tlW5RBfJd1tJmFbQzf+5gxJBYD
rcqwZ7jSR3xXe2O86ZEznLAhLJXkfGeeByp57p9MguOZdzU4iyH9LGwaVm79naXNnQrKYZdPN3dR
jmfEcva60MT5RAym2pnmk5TZR0eTj92mEphN6ZjlVbyP0v5WQFt/XA//K93KaMtXqzujQLM0WMjb
bqOn8L2hw4JxSVC76hPGAUyDGCqjHJoexch9COYFyBzNzs4Qwba/9OKGoCm6eh2UrqLmZ+zh9YO/
7xo6fsncDczLuGECO8pgcKgV4jmS6VTW3TfE565at+WtGSpihdNz5MJV6OjbjDly5IG2JrVUvU/7
Wxw5O0LcOGAHusQ4a8buOEpZxKQl8dgk59IxrkHt2FvH6JpNP1X7uUkxaBA6FN9yC+eIzSGKnPY4
0G/PfCwNaTa+eCU+UEM/MzXj/S9nYHN0ZMOkTQ95RVudc2uB8ZWQaLvflIatlkNTJictmZ825G0D
GxjFUXEXwwADFqiRe3KAeCMNdl26t/qz0u5xJjAqYyXNk+ql9GZ7h+csZQmrpoPT3mZCyhCLzizw
bclMUdeSKV51tNWcmNuCZA7ryLyx0DxoHLM896XIsY1JswyXvrMsLSgR7lDjm+URbWv/9khe85Ff
kU08wnau3KXjODYquuaEv/ZVe1zb0NQelL0MDQ2P/aoYX5THK25cfqWVYTAbI49ljZGM5/evbuAS
Q4Dh26cpeYyqe4MWCncUg27elXWctVAeQSKsQ363WU8bu2EJNW9VlmTWs/Z8lOBp1O8cDu4LQxRi
bXVOuWVYbMduuQmQYcYxGd5d80HinX4orHDdp9MrOIZT3cseakJaoafEWkEwKTZ4AAKQY/ki8esU
YLRdN/qs4ciupN8dImaoNA4DK1AALGibe/W3pXMu0ZTe9Tenrh/6L3nc+zt8SuShNzWxamhQV1bT
7LryqEruZDfENcWDBJmlPjuTZrkZS2svLZydlBUu95xTm99j5H4Y1m8/zt9d2dwHdbp23eZubj3j
0CYYy9vwA+0e3+1YHobupxCy1GqsWTJzKh5PDP1lYMbs4Z9K437dxuJPoIhN7UxlLFnvkBQ4gjyh
2f+KM2IfY8ZeoGipdDjnOIuJipVz7daqWCuLccpWbNv71A6ng4cVZ5Fw9HHKjmI2giMuarHN6+RR
i9zYKP/OcgSFoTG99COAqtagKzyqZ90zEfEGfHdRSYbfEIDXGfOZvz46x63+k3uMyOxfq0/ufE77
HILZFft+fHUsjgMdfrVFHAhq9p2q3PgaVbgSKpuxwS2CuUXPW/V/gEeg6Q7PYHbJyuq+B5+Gfp3S
gu8j8aRpClRWHhDoW3o0P+znHioxu5wuiK8fPgRHdxXLCXJY4uyLNL2H5A+ExoVuQwpPtagC+tdm
z5kPahzN/7r8MezhU/cGFYs37EzWni05KbA+808c5SHfi7lE+JyMLakeeEUpdxW+IlW7+Ta2wXjO
zSoT6a4wYAup0L6Dy5seKnTJS0DlEReZFLXgyH1ULs0Gr02sh+FSY81yFEKWEXRW3H1MU3Vlh02p
gu0FppIEJmqJDqTeTGnVnnCW0fUP0vrOmOvvtEULouP00TJIfYobWq9x5ULoa2icYKDrrqW3TArx
Ra99eCeNlukrMnbhXPqWMds8ll9SwgeVDkcj1V6amzMnNY15G0G1uya3Dy7dt0IE8vD3n/CpfPUu
nYc683i1rf8EuGAkd8yHeYAEggYReXIigCyo+mlVN6zDYW0+pV2Sch8Yr20dDyvTsghotne+h2fM
mYPXKImByih62lVbDGsVcpAB+04ttFBj1eybsX3qZT1vLQxI6x6Y0kjEPbNjpnOwQJotDw8uYh+L
kiZdHo/ByEBGsMZ6qOw5eWXV2lZtd+lr/yEvuaDljF+1NtVFB7peZAlISr4fAbzQjDeaIb2qcKLJ
T5sRR+Hn0JkwSSVj+bQzX2yvkag73uumDImIwmBdgS5T8lowEVthYUdOjHI+rMWmZ8Rq5qJdVUDL
UkxboddjDYehr7pxUxQN8LDwApTsHHmcVTiWoYOt4cWKjH6MiR46qGuKnPGHJRcYm7xFVKr7psto
w3iQOCbmnw77UpRrTgJ4M8P+Lg1xjSeu3a80MPuNyMG/Nab/K90e76F+GTVKM4eYnKWcUNi2E+uz
PX87BDorGzpr+is9btC5yL+aEZKGIW+RzPCsCZ+KjoNdP6sMMYXm5rLapzFrj4FC4YNPc43O/NnM
4BrIwPlyeoVP3jZBywWWvQwtebLgW+fMX9Z95O0DJD+HOh2fzRkLX1QLpu0VF0A633ADtl0sljhF
8s0Y+umK2JAnCBHMTSVOfmTkyOmma28zPXCd8E98hwKFVWUZkgXWWXolenUGPJZvkWXspz681i0D
YkkvIjNHpDqSn4kN6rUo3R81j2cHvAFV6ioO4yOGZCLZPE8gCGo3mYNPK7tVZ8xRrl4aY+nOWgyb
vb1rXL03ISZ1xfgoptk8d2iBrNplG0h2cCnITQ7sHyuzwRnDihAVqYjdnLEZcN2sZlk0iJ6UHx81
szR6bh+Wo/UJ/ServT9thNbBqoWjHDgxd0tyn1dw+SLW+kptW8fce33OVg4geZ2b9XvuJVjrRuxK
lviJ3O4jc7JPDVGZu9/aDg3vi0MqJz6obOPNLbhampBpWqyFSJmg2fj5rAokiIOLjQ4DE1uXy9yj
WUb4xAp7SHX6zPv/ID8VfskV+X78Pp+mfxsY+A45VrnRz9iOD60lf+pcv5Jr98gUAgppKiIuumbu
jLsMUjxHDvOm3mGOKvBcew54IyMO/EVXzA1HfoOpswztY92Yn2Y4gFkq0YndplmljhC+5D6wsLIm
AtU79uow2dNW8gSVqPcKFu7QE2+Q83+VhRMblvW4rQA1DyHuefVTyvY1qCO60bcUBWdjhuycrOnk
tAS7wunPI0AJvLMDw5N15ydI6gyn3kQUqk0t87V7s7mw+HxL64eBpr+O5+A8IklblabzRRTkPWbh
+ABD6DC6819D+bkGEEbhXpw8QIFZ2RRbPbnGGtmcS3UBsbH0tuYwRqdW180mapsHfGBrw614/DPn
oDiURroRGOVBDxRBo1nhMZKlPzHENUwLem+XgtcNTtHx6OJQ3nII86K1mAYsEHFwpLNB4m552wfh
xo+yfIprdWd39moE6sCfkawGfLQrn275UtHz8wDmLhrG5ctkgqEn7eyUes094WK3XMqaidXIEGMs
UppV+bbRAkBJfdWzYUJt7je4JsCrZRRldburyPHEuxIReg95R5PR48fzOYFfvQzjplwbNVmTfron
pwiFO4ojEwDjGn7Na8JhMR/xu/QtJYCO4MBR9AOA+I4Y6DVksiKFEslKTNaHp5urY+hdEeTTWpvU
u7nGHUJdLZZlXsHaHu50ZH/WzjGyWTXHZJCMw34DNA6V40Ks7IMfOekPml9O478wQdmOZcSsJDva
HErjiDJijKyrTMdrPCCpJibe6sx9HeXFxqQ94BXe3WhhhqM9pbZ1YxzgyoA2U9ZrO8K7aWiYugWY
FU1EblB6l3K2H0M7fXBYUza+7LYZoY9BbR5CdnLHT5ddxYDMA5mUpnQjscClWCSshkRYZJR8dktQ
ZQjEDgbP2NDFPqlAVffmRmpNVUKzMSAva1GL/OSM6jtM+++sZVaRziSRPORN1/HQTFhhqjd099/J
6P50fbUOIZ3bJAhsDTEyL5sAGTac2r34k5YsA3sMZDTPxNWu5qfYlS+pHHeGZe8xZTYroa1TMogb
XhaNTseG6LZ4bU+/aKnXjVGzYbRq2QfOxm3YYY3hE8n6XZ59OvYNcJDtaereYwkjsUFXr3MYrBTo
A6xO5nNQKdRIwR8CN7AtJPFJgElYILTrEM6OJ7fwH/Fa0eAu/GdD9acurK5/Uf7/9Wv8b9FPdffP
9Op/xlx/VfWkEsLc/9On/+OpKvjvv9++59++5m9Q9v/+7Jx8KZT3v/r/+lXbn+ryUfy0//mL/sNP
5rf/669bfeiP//DJ+m9ewX33o6aHn7bL9f+K67595f/r//wvP/9PqQeu7ZEU/n9OPXhJVMTj+x/z
yv/5Tf8KPpDuPyzH458sl/aJRcTBvwUf+PY/PKpN6QTSdX03sIky/1deuR38g2ePJAI6o55nmQZp
BP/KK7e9f/DTCEOVnvQtiwib/5+8cuvvb/n3eeUkKATSlpKfyZ9BmAIv+N8HH+BIrahKInOn5+be
C+ivOVmZruXJ1Qmcogh5E3PdrWyabT7Lo74JB3oIjwVjkUVhYyKf0qE7EHtj47e+VOT6mtbIiWIk
NaqqVbbrM+AF+P4w9yHuwj6FivV5NjmDAVpZBUEMbwbaSmcgLvT6VWiODzJB99j5h8ZoHz3refYZ
xbaUdlS259zErC7jS/Y7z+q1Dkfa1LWxsQMTxm40vg/tXfKiXCBQajiiABMLadXvaRt9jgmJZ0WM
6ar2HhLLOxG+bK6QqXBu3k+/SatWjvSAHLYlgBjyVKcd0RNLdLsE9RgRvkULtVNYeteqlNahrRxK
etmtMkjSBLkBeqeP4e+h17MCSzbRqIbJEUwks5flrywQaRR8c6OYTHOlh9XEAT8d8xANUfqgjJc8
+Lbd4ImS9JwmwTM9YuaKFqHEeYsZg7fvIQkJBybS4F85XoW7KETKBMyFO6IKLGYVUrKFowW5D/GM
6Nco2XBwTN/E46R4jsHBo2+6Upzp31IxRJs5TbZ6JqQnS/j7LdtmpMltT9nQvJFO0Tl5eZzwMo+B
rE914h3zhpdddB2GZbLkXebad1bH4uaGJWAJV9AAjftoQ6jgziZA4FoY+ps4o46DA+mnMWnNL5Mz
mcgV2UUmkhioHBbWUBBINoSwNuYIsSXjK/DK99gXLI5/DH+BUl77SYVoSfMWuEKnN1lwNwGUP3QC
bclszw4W6+d64koFEQZHLyaZHvb3sSd8wqRrTvD96CP3HAXf1+fb6kYlYzPl5n/Hc4rG/pZQVbTW
i5uUMfoVwK7JqMjk9XYJ7YIlBPVoRYD3dkrzH3cInga4OkNUfc+++ET6WG0G9MRrI5z8hXLWaU5k
WVsvp9K1t6VfnhDFKVzeJfSi2D/4lkFTsCUzm5e16MuMia5JIE+EuECguWEz8hEUOtUe6MMRP0ZL
6z43l5VXPNZz2m6gsXyOI3FFf+PXgq4/RR4Jf/L2qLmjM6wAGtJRuiWd/f2gCmTcs+Dg9zfvTkST
tYoYi8IGA+Wobx8cZstgitwd7YLyMCI5VcEfxwDkrJD/oI9zCv2V+f420ggVU4VZqHWIyi4UDeVS
gYhB5PlbJGn3z1s2aVEqVViPoVZ957J4VYWBNTxfY0lu1yNEYXiQ0tgP4Q2IS6rg3w+hyPfJNA9b
95Z21t6CzgjBmjHPjUVYraTwyNmNheCMwoQ4qCXTWC6MKJozYZzPWap3Kdh9OF5uu057bz78tTiE
GF3WQ4n6p0pgSFRGe686D+lb6l18L/U2zKQvTeOKrRfkK1Gnd7JR9ErcuEXYDmknigYwFCBHLCdZ
5zqf97oKNjoy9H7yumucBgDiLJBWPUm8dKIKY50P1HEAcHeyE2rptQ7nXwdnVNr79kb1Bjq0AaGy
hwdOdmAJblaMMHEf2aIHztJ430oDNakNCy5sRrGOh/jDj9tuQ0DZ49/QRVVkBBEnzXL+NrJgPFi3
D+GM8WF4yAat4SgYJHvBUML8DAbdv9SR5NJ65RJbdLEf8Wy2I2HG5u1GaYSZEyCAcqjr6gMG5mgr
BYdbUX4MBU2fbjLvItjmhM8kHuOq9pOucwJyQ060Ky2Xe6m5dzlerITkXUIALg+U0RyzrHR6YBhz
gigYr1yalFvAp5Gn7hzLty+EXtM1ljM+zrXHzbvxR8gqcx09qXgstzlZqYtwGCQrgr9Kh4mxm4NZ
NQbZZbngCwjJWHuw2iAgTdURAEZy47hv4glf+G0jGpVzbiPqySkqh9M4Zo8lUudt2Gb3GWOTy2gi
I1aIeiNTqZdJVaxbwLn+foZqIt3gCp4Zjb8OpWXCS2udy+wmimReEW2JujR3lPrRErY+Vz0Enx0F
BqnomemczMb60X18KFSl7m8RLY6TLHtfzx9WXF1ildUo7G4ZboOCFtQE9iuXliDESR8nox5JFdCQ
UzN97uLE3pSz1SEDqGnR5nYyYkMwIw65A8fZCMaDP1mMYVEVckbW3HVjCBbYETd0JsKfFrUCMDtP
YjPxWmTzN8YD84+7KP50wtk9Vs1NygEydg1i507Ns8+S3yTcdtTLpAnl52qksxwSwOOMMPoz09+7
LiRKCz3dTbl1UsQ5bfEnVKtyzF5b7RgnQK3QopgunCqd9nQD2mzlM9JcCawm65BIFHS/SJStNn3x
JkYTqY2VZgAecmBPx1hM4x81YvzqoUI+RR2d1DqBApXVg7cbAY0edEU3ZuwD/ehCcwhz2DVlfYV5
Ve0ZWnkIS6x+SbKruQxNbLBF/l3a7CJI72bOa/5xSJxubxbBEzNKYzdQkbFOdNURMry7ywUudhMv
99ngZ63+/g8uYbmWdbdlUWLKnWR3cWLdpXPXP5Y259qqjR46EWIKTfV0gVJdnmt6rzQE04e8M5IN
sYxPEVNEIewXknHD99blSJyAHDkrk95xmpEPNB9M6fQHf5y7FRJcqF4y0R+Mb3NjEId4bou1zeh4
m3KUIhEj77C9M+QyVHrUvYOuuK+98WEAgy2luEuHKrh3Bh+5ZN+oIz0sO+Kw1TOsHaXNgXXiXZ07
RRlnBjvG808V3V/O67D1/Sn/EF3wYAuvuGaI0zq3Ry/sS0Iv6hMyF5vGemgdOjmepe69Vaw46lSR
c50RK27QoXSjHe19B+g1sAisCB51WR0Of7rZj+5M+Del1QRrV/vLsuaWDXv7kbfoMMfeiepUMz6v
Gb6Y4q1PCjrZQVk8w5U452m6jbJUncIhwzA0tjOT0sd4VgJfyIAKKcT+gteqOlqt8+gayBuTQolr
bEzxWXgsrf77VEbRHUWEATCZ3m7nxNs0peFeZ2Rm1EJ2z/1NUdSpFBt1m3TPnZ+5rJloTea5QQbG
0zb5VfNcmG8zY4pdNPD2VKDDYiXPZuXS2CH0CTuIdLCIMStFBzQ/6iQxT/gNsq02Kus1scBudN4x
0IyzTTm6p5qEExFYbL6dLk4pQGHyhsShbqHF9eilNvTVFA8Gf4It4npbO4l9GvqYCAWE/sZoYH7B
GfjccH8tg8Cd1rEXfSgOI9ckHdAK0srfpREdsdYemD4RmbhH14GvrlfXIMU7QtT20xzD929QF5wz
opcO8SZVIj/WKWRzq07lM7Pyd5a+hV0n+jkZ9cZmxsRL546jCmMMOEYNnyb5STbFV5pWApg5fYo5
7dw3fGtZ9M6Erae50ONsag0AtcrBg8wOeZ06+yGY6Myy4COVgTO1qt3Y2xAGq7fUzWorWhQN0xw5
h+jmvxBI6ncmbavVnDF9tNrJfKxqflxWYqdDgfiqW+ZlRiTrZzKv+MN6J/52e0yZdMqf1QzCDmGF
GKV6LtGXMUEaWdWbuf7TpkQbkLwSHfHaWMCkPOII++pTFooMU3Du+IpLF2hM84zoAZB2/JkO6upW
xQq2QHVBweutwqmmWZ+gvCFjAXJjjopw1Bx0Uq97iYvM2IfghFauW5NjMRtbMpoFyxRKqxCuACqh
n7bwSP8cJMVTzHZO5wCbjsfdwXUVAh49KQnhPlSvE4qtkxNFHOVAsG8YTtt7t5gc6LoM9tKYMW4w
Z6uoKLEqdNJ/i4vwmOSeez9NPboRX+EVaUnwCkg3zmQzXqog/eCnhEeCzn1sEejSkP1bVzsGjZME
AwKmEbpVOJpvTG3JFogeohGU8Qz0c1cVMc4Bw2j3psl1TyNnXTM5vmM4wVicDCb8EljwDMgTmzyW
5tbN9e9oV/FjljEqQj3wWqp+WIGpy/c4BBHYRc5+nu0z6R0acqDDbewGCySC4V2fh/dd7Lo8OeK3
JJB674k9aF9G/3BGyiJTOyZE84YbjQAvLdCvRIOz86eaZNdWnC3CfFK2z5bFns4XFpzUR+KEbig/
xknRrFquaAI55Ez1daU9yMnIypyFwl7EJkHidVcl+9J1P+NhNjdtilLTCEj47qJWbpMeVwkB4NV5
zL37pNNPQ1BnO8pfYNF9jfHDi051Q5CutqyKn4z9REXBrp35ybKxf92QrlljGWoVOGV6Zbmh3qjN
9kGlaCgmRsfLItWA4AIsF/iaQji9sl7JqOgxBjfBygujy1j43SX8QwsChUjQKijQHoK+0UDUUDA8
15O8T1qhd+NIzCfMJxzeHhMLp88wQ+Xn2UW1w86EVq9DVBHG8m2y422hZP5chsZV4DMvi7jAE9Z0
vD+I5eeUOSjvWspcc6XdsV9VQwmFPGMiKcmgO5QQ9ETU86gPbPlDAZF2Bh7SZTMXGeqxSNFKCMmN
mZrrpGQIYNf6Z+6c5gjEnb++9D5UBMpncPpmJQlLOYgZ1hUklQA+ULqMUpQYqvW6e6AnfwhMn5aM
fyOqPhQ/ZuXkW5FGw7qf+hiOIGa3LLV30w2x4qPH3LkGkq5mKu4ShuXrGo3yLf5BH2qG0XoKqqNL
gDKNbVDurkmPrsmGkwyHK6ZlLP1zcB/kaXfuq+xJFA+u3cWPno/2tXHMO0NE86HuqwehKmxIQUSW
D0K3MwbIU5FS6MUOZuPYC66xi4uCQDXCnpLtpB3nKOS3UenpaKHRX8i04b0kz9uoHoeutQ9Zz/8K
rWjdeXm0L/A97X0LSHhjwbSPhLeZWjt8cuhW4pmu1uNcv+uCzOXUvCuVjP/0GLuJB9mMsXVpe8i1
ZqXKC/P1dGkbqtgELjIN3EECrbfpsWIW446QA7zfUXc/ypa7d0iNHcRlBjiIZeGVwRVSHeJltBx9
5etjmtgrk7jWE2EoT1MwoUHQDMg8MMororgJE0eZuy6hHG20jfWQ0VGq3fSdrdrCmVIy2+8GPPMR
wsHWWTHgUXtEcc8ogWgvTxVdagv+IMoS6+A9k5A0jhWVS0PaxBgQjgVq1gPyFr+AdaSsyXmeLK73
hi1gUX/i6Rvv8b4XRBD13ybQg5gOLwh0d2cP5JtMifPTGMGPm48W3ILiC2m92uOw3aB+8M4chhlM
eLimEXJbL7azj80AKHRQEl+E5HAOZopXs0am0dFS8ZqzRlvLSZuZQGfCVGAMUKOqbR+5Em8O8+J9
lRwpBeP7ct7h3qRCJKH7LdaXxiqn1zCCLc0zZ6+mxikeCht0TRVNe+JaTn3fveBkz9cm+jxyRCrG
3QKLChkkC6XMEtGO799XGOgYYO4jt9VffFjNdbbMGAQ9xqmNULHfiCGm/pWKO74nn1tZjM8ol65J
0lpYwqcEQBtkHtFuM4crOuELx/Kl/njA/BbINqL1zTYV4dJ6ICDycewpPZHlh9vujWTrnuN7txmU
Wa/4t3RNo61dihJootj8T/bOpLdy5OzSf6VR62aDDEZwWHhz50m6mqXUhpAyU5xnMjj8+n4oG3C5
bHxG73uTyCpJKV4yGMP7nvMcOn4DakvSlcKuYnbrMHqAoD9EsPHWOcWVDe5+WI+Y72CQol6ggO+v
tfVRz3m5vRPu+KoHFGXuWLIU9qI59LO55pFPt/3gyTumfnWX5Q6sy4yF0umr+6AtPYxu6IyF4bEj
A/VaIy/9ISJ95ECVvUPg3MrF8dDHNRhE347Zqbd4FMYavk0d2dxbKjHtCB/YMqm/eHysjRMFv0iC
z9Zz4+Rr2UxUUsnfOeqkuy9Q7Ny1hg1o0oPcNdqUPUy/7Q9zwod2YsPcjGpq2dZY0aFhyGEwomtN
YJVd/c5DTv0WZGNLthq3pB/dybAf9kPWdKz+KOhAGKsb3yHE1cXPvu088ZHNNFXq8CYrUAtOLOi9
Ylb2gNo5Ii+BfwSXGKvtOfEKck36/ElBLLBNJ971vXyMB6+kcSbOTdwjoVJPZY2oNz+NKfe/jh70
8kfkFO81Nud7lTNAOfU5pKNmw9iB8kep2bfW1Tc2bn9qE/ISxxpbZhila+CTN4KcixyROS14i/TH
RTwDzHgjHB+lf1MhozAYYUDIPw2N59GvXy3gynU/fYAOfm/Cft8ECsljU1ybAT9wRazO7Hf0c7T9
zF3WaNn6qxLVjzGQB9o9+4ze88w6yD4H8Ebh2ZBMYGzZ6SfaUdbOZzDVd5UXPTlisFdEeFB9Dp32
S8YOfq4y2nqgYFcZO55VMYnr+M25VPt+6M+UrRusFxjOC6jevMfP4TBhc6qfo0yGmzI2nhF9+2w7
+4jSLVzpOYp45fofhBqEG61uUPpjr0XkTg3AwbPkIwMdk/x1EGyswwpaH7URg/2GGvJ9PdETKpAC
oAIg/6ucf4j4LorYKVTZG2PyXeYIOnRhA21x2h9dJHEiWMGLHyQ/U2Qne/yt52rqB3xD7npgARAS
bzTIvA054XIlEutBTRROqVEgPwGNlwLEdJfBKyPKK8aDa9HzUoPtnim+vYQTamVyNAhiGCXAtVzs
JUIhaBjJsyzbo8gyIH1q5JBZGvNGciM3lkFbuoWpVlKzLBsen1kkP3rqg3iOnYAtpr1GXUSLOZ+/
CD+6pOG8ESPrpDVuveriQJTFBUXLk2gZt8V/TP3ys/fGT1gmlI0pHwD7ZO80mYcmN9TZsratFZJP
2LX+GjUOR8v6txMH77ODV7wZU55TdtsnnrsFxnhmz4C67uT69cGS6ixwf6zlnF76UCA1nYimzy0A
a6hWGWqID3U3HLxBkbJWtu8BKBPXQvZlzpzeLb89T7RDLDc9SJ/0PJ1uS8osHKahKyfEZbXxuamq
n6HLRm7GZt7AhUA0fvaH+dPMcgP5defvyCM8qyH+DOXQHunsr6nf3SXmZB2tGkZ2jT5J9sxRnmtf
HL6EtBrzGdicNTmCv0mQHq4zjfvcCn8OQuo3dirk/WH7VbG7H4LhxWXPDcMvBNkasLMrbW5tU41I
16u+fgdgiPDDcNNrN1FyqA3AUB6fbeWjHOwUFe/J5w3gwekNKrkjqWYCrAgwmyH0bKzf4hZNPfRj
+h2G3b8AT0CYcXTrPn8neDPZ5MaXkYj+1M+MuGypLiib3AMjiTdml09MVLj8Zshg6GItIIe6f478
cUTP0N75LtLxWGSXzja8k8hAu5SanVnWMRBob9RPii3taBmsHAWnWTgJd1IDkEhb1M6YTbt9IetX
jmTNj8SpOLeO2jgEagbFZ7RIBAMwRig3cDLrsT8YKcouPyfw01YXv6ju2d0RNnlHBoO/EcZQ7y2X
KkxrLu1930NLFtXHljCDYtTFLZ7hB2fs6Awgn0GxLsj5kvfOgISSnq05Q2vOffCFYSYJPR08xKQG
Ffa6NO4WNn3LxCtQAPZ9eZ2H7GE2gccmZCKsk9u8yYEHCVtCfkSSA3PlGtbolFo9vwfC/OwFPuEG
9dSac8wn041FJObeMDPCvtvPcLCynSbJSvfLoq6nnRsqWJotnJ4M5MYW0UuzI5XB3beMvyQLs0th
ZsWxYH/g9fjd5fAaTeQRZW241f1Mls8wxesOAyqmIwDMTUAs5/w1peRBk7Tb41wb79OekyQRQjh/
qFqRtIv3AQsDbw8UDtUYT279PlYsDCR7vkUkIjstXKqaqE8QuttWIJpoQnXOY+OuSFsCRoBpZKbV
bSRqBiuo7VtfVJ+MiBwtO3l6qF2NOV8MTOkNSXJEVERWCG2qex40TkEg0t3FzqojTl5E7B4ekbie
N3nZvCR+9+DUJV67mqZc3gEfUTY7dCf7KDIgxlTmX6YSS9o419amjyex083kXNwKpFznPkNQslZp
UGK8Bfx0aGJU9MQGsNbhYTf8T7/Mh7fMfC8jrdEYR+1hqnEr1pOBeHXWEVNTGxzqY+8MHHOGnUjd
V7vOn1xqztvAb8fXAav6ONPiDOL9nIv3oQzUGjLws6XBaiWWkR4a120xQIrw3SI5DlRMfnXz8EBb
csWD8KCKRociftNsK28IrltPBjXY2cnO1ODzdUAZYc7NY0UQxdqvJux1dr+tbbqEcCf4DeLBYI7k
fIhmMghYj6riFAbOaYpq0ij9sdlV5IPVkt9U9ZOzxrXyu1Cy35WA9iuCZokzgkBOEDYlUrb+dX7t
a+4Y4BU7FPTvIC/k9JIOBA2GcPD7tannkcsgbqgr+4dOmHjaEm8XaJcerjv8yp2oORm5Od07nXuv
W+atmkBX2WBkVc6i9DOG5jaz3LU3ncFp9vcYISlVIWZM+L4mPWKvmw+y8I6U1MHkkN0d0ntbD2E+
kUdZ7apE5yeYD69+k3grKV6I7CbKY3Sf9Fw+k1z16CTuNkZEFKbOIcwHgsu1md5VGpJBwrbwpEz/
May0efYkdbnI0bdqEWTbjnGl9+VUsLi78qI7FlnTjY9uhOltQvp/Ro9QvBUGE5PF5J223t1IZjBb
7XozRPYRs6QFwttM93HFWpXHL6myxSWnatKQj3DHO8wGuGbdYqFZt7Jid1FmoADG5UBP2qVqMMfj
gdgMJrVyVd16xUA6M6duFtapGo8Iau+1bbIvlPVbj40dCxtWg3c09fG+MMl2NYl4gZHAfYtNtAgj
0Vxak9pBGdIrKVFYDm3seZsOaAXqyef0M+fFKschFqhJ3DdE9CJMCze+hsUgc733DB5Pe3AC/wny
dX+zcI3ypjd3QxBQd8iqE7aphd3DmpCgYGtd2v5oerKK9kgdyefQBw5b9cwZqX1OXLZe5nSZDTqi
NRplyrojyDE323cWU12klkOHnyLGxJbRhvfIyZjbIS7tASLczL5oyKwRzE50AWgfsIdnYEbdZ1JZ
1saNSEoaByL8iORBD9sOt4P/qSsc1wnpRxhW2BTbAwwdDpUyFb+ziW1sOtOejAznRSVffWL/Hubm
AnVfbkcQ9VsvLFBHVxT1vBirxIwvqB4s994N3SNoBZzLVGj9+oX6Wn7q7O7FrSyNjk9dY06l9Fpy
++rnSCqH4FfqLm7WQhnH2nDR0Q04bEAmbWv1YFnMoy2CQ2/2HsiqAcmC+++CifconEFyMtbUPpvy
59wnHB3mNDxowl+xbHT7aiCMK2C7i6wyggM6fmhSMyxdQWBwP0a3p96efUDDgLpQ+zjAZiwfpTlu
cNij44xnZO49gCrbhoRQGsmtJlHKF6BYG331zIAkvXDnBMGdikS91yl08D7YNMOMmjO0CuT8XrrJ
pu7OCJfOlUKJqol5QnElaIcNR2u2QTuX7h4/xW8jfa0rFmcXkXrj2LdzOsbbfi43aD7oudj31H7f
gG+R08XhssVlOEJT8mFCHLS6I5ckehvnZtg6Gp5PlzU0qjnV773CBBymxl0XV7cJ/gmjhEhkTgPo
LJAtJv6+fYTt2ywe/PsZmdszDS9s/F5143TqVtFCnFJSYj3JgVYFwUOaux7FznK7tPZWUVJT9Enr
PcPnxqmbK91avPxd9GDF4Y1XA3ax7BEbmiJXDnMSW9hkK2I/O/Zx+xp43pY+x4ALjAc0LxwTBBB7
SCUz9GL68xHBSGUwYyZwKWRAlQb4FnLwHx3iMJldy6zdovL1ttSAFuKLR3WsGQ7GQL73JOqrLqM3
Wn7EE8XvZUrEfVC41yxQ97UlLoZpP/Q1rHgqdDeKxCEkRtSCetBA/vgzz8kdqSaBLgMkrZVxAnRM
3W1IAi0AePC+FSxHxrTuO7t6I2hGnRdtE3tXaOx9O+gtIFJcAhOAeEbEvjHNfmPXfbWJ3MHajx52
aydysGi6g0Yd7wDRJoGKoom34bSXXoJoemu97gYgRnau8/40houRvXNOYWwdEotjlxxHJChZebYc
cFl93AzgEOVtn/v0Deg/EZGIOS8q2vc+4vAUEZZMmsJzEzjHMUCXhHkJ1XTPqjn6QD2Kj+Wr8YCK
GxU+dIwzB68tpT1AlC8JV75gaiqHigSULSkR50TD/di1LyatzTkynspOD5esEk/mgVxLVvLmxrJp
VbSpXxz7pMWy5zz4cT4+BZmxtaIU7Tg+6F1dR7vQyzX2MaBEVaipD+iQymxnGWCGuEB3qm7mnkbA
sgUW7ncvL95wNEe77uCTzMOPmsP12p4QmTvxJusJi+hG/ThabJJCX0IuMDP0lqaDlL1VDRa8xN9W
EklTm4YQkwAb89iIOrCglG0pqsx3adjfuANF0SCOYugsjwrZx5aaeL0pg+ImiNqIfpGwCH0hfgv3
ukCqUWgEUkNaXs0loHDkeD+E2XwRwXhOeSZr5Q07L6SCbRfDxzDRdsZ5xC3yxvKoyZCk9r1Jbfws
NsBJaZAsYlvFoc1S3rPmYHipu8FRUm3DH0E6vvYklGyxyAIM8TofvtEpi8iyc4YzWISbaPKJICEw
fL+8tRjaOyRBEOPRwAbXDpiP2fIYVIwddzk0TAQOr8G8lJro6snUzrHZpjgsbh0Qc42JJNZrPkYr
NVec17MtqvjmLMzw2idUdpF9/5bTTHizOf4iY1Fqjmp2ov19FnJGtivd3zvGoUIkdSgFLIjEyg4J
TRhdNj2kiAJbACbI1LAH8rNNVEcT6EDtPphS7WN2XJsI9wvfXWmMPFa8nlV3RcwYH0UQs/kmcaFr
roVNXYw3/1HYS+kmKg52151729u3GU0FPUa8J4IA5rLIkm2CzQcdn5GeKO89JkFb7536uZ8x6y34
VlZecLRwPsx2evZz9ZwIyoVTApoWxKV2KRplGupW634QhBUd9Gc3OW8T3QcEu8h3hth6yHJMrGqi
LuLHzmfkZRYGnhp3Z1l/ISYajaV5W6BCzhRb9prTiFvmz+3IIpvcCI/oPYteXdiah96fj1nsbAva
y+y0ihmAQzJOW1DWJaHFBTbMbsS+E2L6KeB1lbxPoIuLtzRF+14kvwoo5w2O5bONCa/w2QSOLFct
dVCiqNIjSQnTy1TftM2k31WkYA6kJjLLI3sxn79rHMCqvKnN9CKpyVNhfiz88t7uRQvGDoZ3wweQ
ITZXP7Q5fPojZC8XV3bZM5zYdjUrm0DDj8aAhF82YquYvY5G7O97+yvxEnk2fxacTzd4B4kxrBBu
OrmIcF5lPZMAWi4CmCEBqeYS1SlbGesL+FW8ND6fLJKw94PjvvWy38e5Y91ZRm/dUZ2zVjqkMGzT
Fqa1N68DWnJYOBRQxwFK7ajVm0kkKc0P0yQUZIrQY8tB/cgt8lMycT/6t3FXiFfWCT534oykQBK4
oOaemgqpNqGLmiqN4YTJrobAjwu+5LlWKbVYq+05LflMZOjOSPhL7JdOvwe0DM8zKEMgjf09oyjf
6y7euG1wyYyGzam7FGtpNLXVXaxnh+w6OMU157tV2sSvAGYso8ufmzG/dtSJd8UQ7AqWmW1EO28N
bYEsPpy+uEMfUUbdTcEEwj7DXJ1nD5Pj3ei6+NG5WAAdAoJTJVCspPgIHEIpAB7RjpqWPIUqI2XS
tjFCILjKAzfduM3PNln81dOabfhJtXAjwYFQSZ2Nez2mbCErn2Z3lGJ6sXeqI9BJOiS8YpNmvMo2
2xepzwYrB+sZEJGKJizD18BZb/AJ6pxvMAZbB1NmEW9ezcAmu6mdSHB08/mYRwGbVaEoLvfMqRrB
4bpzy0/Ngn8itXyVGSCv+oTyrhTFa8q8SG07uKJGKVeDSU4gVYO2yQ/w74qDg6xyCXze1o4PWrxI
jhaU38jvrmbLO2HPi80QVNe9H+SkZjifeaTrfSqw2zS5Zl7mdtsN5SbBQX09uzjTqsiJEBAn7hIz
g2GgrSn+kd81eRUFlohXcCJHFHoRlAVfbULtMBMog2z4/HeQJPg8dmI0f+Ayojs3j2hpH1Q/6XPj
Nt3RyCxcnpr9fT6D3iQOK7ahG4e+J4lDc9CfbXSiS9AU2tqoYobflKjbqNOIGKmjsaRygCuQ5THs
ltTsiFybbEsLiNMY/pnzTN9sGpOHqsg5dxFDLdoPq8FwT1BHfYJx+01bAuwX0wGNJJuVqVIBvMka
7cSi+Svi+BjLDH55Yv2epzwlCGKRKicB0QnUqerJGY4AntUxbyIckjQIEXCTBtCYzVPmi2yXGRZB
bibj5buhphEQhmOQnsx63KSgLllBuph8qDo6Kr8DWFiBA8BhsTZqinNj9CLjR9eyZjrywYPdZ/Xu
W+JZ1IQgBq04KG+JjIaju/4WW7ISXOWMhMz30pNjC3i5fjziJ4xvKD1TXOmqp1aH5UkDiztEZot8
Yri6hPPug4AC+KrFIX9q4HaAKA6P35cTOC41Sf4TYtPj0JhowqZQbogK7AjGWdTfwCCqU6y7B4rd
NT5hogYMAe3R1AHZ53oe5jWkBrqpdDLSjaH6+z6opj0oDHtKUHbUHnnFmHJWbc5TdcAjrR3LpyTu
I0ALwRDiGsW6gyBgV5rxz8orD8PAy+EYuGCyCFubP7X11vd/6VbXu0kjGbecw0BU53FsE+I1GIht
nj/0rMPYuBZRKbk1/clwi4/SzAVRvpHKVlr6m5lkmm0YTD8WJQZtGvdpNnsit3LUnCQKhnLvqvLQ
R3m+JfbyHTBkT3uluO8sUraHHoQar+0NOvSEtqh4L2bfPNEv4o96KI8xppUqAkwuQ/YwpIJYq0Cm
bLwAgTjiITWx/CayoSWWcVZf/gCVceKFG/cz4ZqnIY3fnALJq2XeOl16JrqWtls4npLY2o2K1CwX
zUnI/9oieLziHXye3Q/bCzWqDiTDmS/3tkocJi51TC3xFRqa4KYMhknqB9ZaZqTToVkmB6qq4ZMj
cWKbmbKRDFLC6mDQrqRCtt1Zw4stLMJAmeR8VxfHhLr7KUgD74SJYwNKDrIV5s41NalFSxtNzmcm
xCJhJHskwnnO8u/AC++qD464r95ojespd29YAGO4h/10KjO6/F6ZyF3d1Q9Ip4dtnLsPPscBxYkE
LMY+D5cgbuKuORdlZyrPNXIn3j4oHNZjO5YvcyRLcFXGm9OOgrNvgN44+/hWDrvsPv6udZ4oopLO
5N9zcGDzNH2odDEHdHO64Oau+MXD02zuij68Ra29oMg6wtLYC4fhAnIICrJg80GeimIdEONzQna6
MxVvQs8STXvLIsKHUmalFIGxdvb4/VZZAdWQQZBfUJkRwXvBnc2/vf0elt+q5+8/5qaksx9A18EG
0Rn3LmHeGNq48rKq853wppfM8kFHjdQnXVzPLD3hblJRwBuIAi/ozf3QQt/pcfnSsIHCwI/1y9U2
JeqVehkpZmAmZwkKZGMm1MZHZ1hWh+lHZNntyahD/gmF5aXCTYBBniVmCOqrmjmu1GXwVtjGTeAk
8cFmTnJ0/pDhT9hZIaAeOlfY9Cod/oY+wjrXJOwxEDijGs132qGolgjj0NXL6E7kKQ25ZJNkBM7U
oTyIicO+Q/OHHAoKZmGwr2eJ8tLOj5DXNhTmSI8McMz5QbfxDzH9YaS64y8K5Kz7qqDFyIL+/QKG
NlOCIeBwewbF6jiUkAyXSU6kj73Vb8GwkXN021uqBwQJAoma2INOaaj6OguRf+xcxD4rv2p53WSJ
9spNOaP+yQ71D+PY/4KOd1fGRdf+7Y/F3vQv7iLftJWH9QbKlLTwveBx+rO7KPRhewtCgFCoJ79n
fMubRJF1XDg0kybgdKtEM36Fp+QJ4Ql8fNJxL5Pz4VPG2//P18IP/dvFSNvylJC2y1FEqOVif348
xEW4XPr/hnABL8Qk98k0kU+7SjY7qC5IjlLzRlT1IycS3NANiDjUV5SCooaGh11sWsub0S2X4Qvw
5JRX6wLbq7gsSmhKzQ8VMcS3DpWygnTCRE4R1SdYr0PkFRtXRMZVsp0kFIeyeBzbpy4j+RFjATx4
SZCgAD2ztpZQ0c5LppNXsHEa0pwsBpk+dJ0AMTvfVgACv+jcf5ra9A6WqCJ0uUiNWHJ6Xnj6sWYO
AKUzevk8qR2WgBDST2zeE2PL7D5odcxSugaqZG8vFfsf7PPVUygbIuMSQPcyM36UaHjt+lguVZSh
Nm7FSLMwj0B+epUZv84+W0snK7ZIR3CoEB+cAEMBxN0dSc51rjImRqoZ8ksYGeU5tjnYTEHxYFSN
d6IMga2g0daSrEeobBMzTRKEtcXOzoo5e/bVXPqLxRhcfIzTLxRRspCeOadue+ep5HZwXaowLV0J
JLf2PssCBG1l4h0xDM90tTN/L5hKtxR+uj3iB2tXGuZbpmbIW8p7kHU235QUozddJcW2jivNmE5a
cFdgU0fZfKZBAWUOtS8eCeCclsiMC5XDXywV1imduMw0oYg4WLl3loG9h7Y7XtyCSRAs1HiDUtBY
51JdzaEuP8lgCFfePatE8YHQIAbOGR3oWqoPH9HjxhPVSxyM6cWgS4mqTTLug/QSyZmFntJimQvx
JGDbs3VMfmA7ObhV5m1RtXUoBOX8mmMKXcdV9mVXRDmbOYMJP8qEfjptXny3e7cyC6yEphQ2TJl5
I50mP8ogv+uX/0ocqMBQ9flrwYC6saHB7GDSQFzzauASLlo1KoJ0+/F6Y8gLXTFuvn/y+2eYCqgY
TUX092+E9Qk7nvC9A6gHyMcM7ZPs4Dr3eNmIMBdsSRWZPHjn7WOkfLzyY9McpIXMbST4JPReiBEc
TgWN6AjkxLoM3RnNbPZYTmV9U/pgIMw0wW5fUUud2UmhAsHrzTtZPLbDGe1QfmfmbnioHMIDE2+6
+P5A1raDeCzqnKNj1c1OGM3v2ohIf3VbVoCSKgZuLyIEIPM+sN9EVQ0nqGbo932A7hdQ0o68CexQ
3NhrB+4fg0bq3ZhNkbATl/BhKRY+oD8vVzmsrWMARH7VB7j2dAFiv0qqa6q+6lAPzx5KGmV14bZN
qdKhzFTnODF3WYDxJfUIbXAyFL6uk1ALnNxPLyyJNRFaXgjUfGyNsLoZNVEFjjXuYjC/u65qsC32
M6W8ssk23LNmF0jQv4pCjoGmAivRvA1GZ0WrozxFhX2bOOZwsstym6Vlf04IJ15qTCTQanigYQmN
pBuH4ez6iEppTkO7c6sYvsD8SYm3WSP2y/bmVB68zIs3KqQs8z9Pzpb7b3OzqxwpPY+p3sQW+5eF
Im0sEThEyR5QFBAWgp8Q+HtyMkWeXNQAuC1M0t8N4xjHTIZkwItL9O9juvGVGRNaY1ytmoNSUWAi
odfyRTXxv1yiWJywf/dGH3/97Q8l8agqh3BgXLzSs8Vf1zKvcSjyoYE6jFZib9uwIRbIo4GH1otc
oaxlxOdQPwOmcpkCOukywe5U2cadToaNZd5nBaV3EsbLtZ69bq+b0b1Zsjfj0sOIP9gWhW76VdQM
q1XLhp5SZyn+yypoYR3+y6fwTNvzfceTpm/7yuHrf1oEKwMpvTmNJbKxor6RobrDgLdyOHxslKWK
mzY/VaW+hMyB1LDqfTwWko4mgjxmnwF9e/UsmziG7/xBOwnVXAmazRhyPGH/85CQ9n+4UilMkEmW
a/v/dr+xIRpBGTQo4RMHIVQN8bKtTOcgyEUswhqHDBzsMWzu685r3jrn50gCxsV1CDDtCowdXpCf
HRv4DYgYKMu5/1rU7pkAkfHiIeLeNoAHaFgSTqliIVZjkHNgKSp10hIPmaIBuqpy197roSHtMM/3
gjPFK9i333q+GpM33ldLQv2YEYEX+w5uWaT+Zkd5J3URRlDZhxs8HxqTTt73rfn/hvynqfr9tz8+
CIIpNnHbNfHP7o9/ePWXd1CYmEn/NIoWy/8/vrwwBf72xw3uJ8QTv/7DD/3TkG9KF6OWY0rc9b7J
+B9+t93f/jBcXPcQG3knlEnjUbB9/Kcf3xWc7ChSezbObGn904/v/h+iB2wLNyO9c8T99v+LH/8/
TIOm4+HCN4k/YsjLZQ7609tZmD0BZlE6HypwgZueOsOql+1pAr2Yog5dlzgB0deh0gAJodZ6HMg7
Tl0moRpRyuT88ulXIDe3QT8m2z/dyru/z3T/spnnU/5l6jBBBXgmWVhMIf+2me8yP+qM2ZkORotS
2ZWSyBeap6obrlMHRVPmDdZud7803a0ciRULcvtfZoXlKfz1IjyfpyHZpkpLCPNf71CnWlPXKhoP
U4f+3dQTIcXVgA6n4qa4wRN4MnpM9i1F7t+fCcCcrdI23b1XM+USs4BenI8pyKVvn3QShioqlcrM
3rPuXRoVRqmWazYo//+Xo5BQ6t8v3XJM4Xu29AQjzf/L+aPvJ7w6k9sdlA3j2+9fkZwQaWbbhywI
IW3BTl17eXymNmluQrNRG46z2Jd/xCafEkbd3TAOkFmXez2neslPaVbC6RYcMKpVVXobe8iftWU+
jQIRC5MS9UU8HnqyD0nend2CX9NF8X3n6+FQaXoqI8aM0OxxQvWYIUTtxQcAoyAFDyDT6daN9GJM
O6GZXyaw+7N0ZqdIUQx3FQyhhapEDlqUkJ3uwqIiKIgy5owZWa69Ir0Z42ZLiNew8fF0ry0kYq0n
6FxNJE6EqjjKvnoMQ+POGMOKzQzfg/R68adDA0wVJqNYHNKGD89eCZF8Vr27SNm6kc61q/N9kpPH
080K/KA/4AGIahxvy51cvhtV9cpJ7lCC0R+a+3jPuYIYgwoAZCsDYhvS8Fy59tYyTH8TtUhE7ewt
LNz4AHwYmG8gG8IFwi9ix5LjsORQ9TDx9iLo3+lMvJWw0qg1MFgCQV4CnHh2qP7CWUyq9yFe7H/p
GcfMz8wEj2gnCAwmI/RXkcKwQ15OJOnV14KmvIvoZZxjVAg2Hsc4eaEqWG9iF0WhP/FWlfbFTdCR
tnN1V6NmR3tL4d1LnH3hQ3ULcBms23er3diRd5USVUrdTvtuqBZPsbdWFdLktAsphFbit+MatN4R
CK4k2gvEd+bf31JDm+gp+SUev4TXIfTUU01mDLub4bV1kndVRLdkjVD3Sd8bEwFHbbvrAM9sb6OT
qyN0Yy6IgoaeF7oPlGg8mqmBnqadHQjRcTXayStE2PfvryArzdd6GCjwycep5pkvyrp+ziqavLPY
kg2z0hEhdKFjNFDu22dpErQ3JfKFvG2aAcRv6UIfUgn6ygNASMVl3rkVr3U9R19uFV7GJHsW8rui
Gq2jHpmSQxgS/ax4l3r+dhaiXbndNRuMadUQU7BuYnwPaVTfBhYDsRg4GqNY2HQSblZWmEc7KYhX
KlHq4RUk7phPEMKFIOV8epTDSCCXz0glAYcXExRkujz3WcsvhEoH2QwXOxmeBhhza3hOtJp5dGWK
Hbst9hZOWCp8bfowUEgMxs1oRO6xGIYerFezK+zepPJY3bX1KLY06tj0Bjc65l+YPAk/P63pUi4D
Q7vhFsvUCN0Sr1dKsCIyjflHokkCEqYo1mOkr3MMdKwd+X48QdMMK9NV1S6oybz0Dbr0c/aSsBU8
icH+FJZYHE9Tugvz8rlpsMno4XfYE6BZZQRnJ8PwUkyqXVeQ00C7qxWxd+hLyYxEjsbojSmTbYo4
f6bJRIhLxg+yAzs0BgBggJE8Uo6c3C/uXGki0W+Rke9MPNzoucsLu1i0npqhxGMmJGQgQJ3JDwL2
4mQT19B4kab3s19YNJn0LkihAYLCUuBAq/z+hUIY9K+EAvn3s6l6xkfpQ7GfzWBjePvSTvY1flry
onhJqFFxbAz5BdFSzrEq68a05Cf5cPk6zSax9Xh3+onzULLohZKrhmm8TmjRIcXi1f5+In3HxIwj
D+Mr0Tpj9NCMzBEwQBDmcNU0i/N1fPCsqscgxacrAhgPAg7liG4d/W66z/NgExU8o1IkX2X1PUzR
ywCVo1tZ5iDwwQGWz/MQ/ZKQDOchfbcoVG6/fxG7FN7o8aR6mzIHgx2zePwCf/uK71ghqeexszbQ
Dh3Ch1m0xJ3NvBq6JTrC/0iG6FTW4dv3EJkHZjOQJ1/4X3CXRwuuBG0PPjoEtw8RDO6VWxXvftak
lEXSL2GyAFUti0efjNjEBEY8bWVXpUhG0LHiyJRa2F25v7aTc72btPSvQar1Wi5a/dzc+MtaYeQI
BCzxM7RNdHBxtERDVnd2kDMRyKzkM3BDPfzNq7mDqTzI1zazRlaFgGw3xhf4FUZamH4Zi/nbwKk0
2WMKprb97GK8nIsCr9b94/cosn2mFRnOH3aUXhsUrm7AKmEKHie9L/tIuFGGlD+/TIIklr6OUny+
E3iGmQHbMLYpAJP04pTv4FlRCYTprtHOD9ArX75gUsmXKbpsEATT60bNBdC/Vh7XwNeqvKJAXP8s
MN6t6wSwoRW3wYm0JS9nKp7psJk+99Toln9IY6Io4hdn+c0TKWarPr3mdvGOWI8uK91USqlPxKER
CkjYPJp1LMmBz5Rs/l/Czms5ciTJol8EM2jxmlqSSTJJFvMFRlEJLQIa+Po9gZrZnumx3Xnoaopk
SiDg4X7vuRZXw1JeODwmSWBLJtQ7XHdiRoKaMj1qZo7/OY5/MMtzEJcCUYNsBRkVTBKUwsLi20aH
5MKlzwbGV5kJCv1B8uw9ZzVfsen9Jivy4X7HyDZqi08RcGPMENTYmL712vHqV52b3eY6QBk47geV
yySfCZBp8h6S/GGE37r0HfahxvDeCC4qcYJXaayTe1K2H6XpXDILYmbRnEaS54jDoQqKk3s+XHUS
0qRh6KYMHFyjU8rS+dQVJAZzqeUyaDNWGfxFW7KQ6VO2z9VxGVK1rOR7ZhCs2kXVbn4hIP0SgVYs
VbgKoZVnTFi538WSrFnyR+TKOfW8p2wYoVyIblHWvLl/ShANF04nMgQbrGNlzWHBvnQ1lra3BqNZ
Gv7W1o0NBHw8Or146ZrpzbMPAyd0EpgPBnTuqCTUkvaI5MTD5uuwk5iwROq6IXy04kBqfWVdpBVK
1+RcIUkUyg+bEuy+KadKC0him7o62WQe56A5vAdpxRkpl1Ut5BJLHiODpELmObLaCYM/1B/sGjec
EWIFl+9F3arJqiSlYlFoPoEdiF2DjPoKkADcleEQDk63nE9ZvZc9GSjlDbbMNREinMXO+EPaLpNK
Jk/QgjhzKcQgghIy5tESWSTtgK1duKvOl6XuUoVEvtC1dFgHpvJGmuMdTSV9CI/jBxtURrFxZ7+x
sUoPZBWX4DHXf+Hwd0YE+aoTPNUhNjsq5ZFRIov0YNYbxuVX0H/Txhh5kXkR7MJ23Nc6q7JiOUB8
1WLTjOYORStlEYCYBXZFmCO4FwtbpSEIoXGR19l33bbPusDlJiJOc8PhfY0JOqPcgMzxoLcftVzY
41g7Rm7hwEMhmr3t35KW7rikh6acOpMpICMMOHFc1qRQb4BFYqT20/AOl56NSkdyUAKaXe37dWrT
n63SWxznl1L5SgegPrrvPRbxfB0tADmGKtJkDhE7uaVt6uJI5zqkVM0hg4dELi2O6Kw1j2NE69Yk
PzTAAog4JJOeOUrEpLjNh5/XmaRLK5gUOjK9xCcK4DUn5dmRi+pczxVDdpnLIGI4017zoRdzhMUa
/GNZg8yLeIwoYUEyx5NvNPxZgsiKJNibHvhr+VG2bf3qVbQXSYtxSflwr2UWXQYkjjGeVlvfwgF5
GMJXo9RWwUSZgfwGsLuK3Q4sz/dc+zp2wyAb8bprKMesowYvTUFDqGzLBaO7u1ryrGTBzajrg0xC
LtodJaSt+ocIFmqkJTcGOqyXdvYkYJz1KBsL86CN1cWdCAFrsZvkLjvtOJYmkaQxF7JEneTyPyXJ
LsC3u+R6RLXhknXgkCnUsQRUVbcLa+uWZFxIzdF+Sb3kKY95r3GE3Jya3FAYKYYh9+6kO/TutY28
65AbrJGNfUTHwZCdqyOhGxz/dvuQ9RHoJQ5RAdCWEdnFNNMbOeFcOpzphwJlhSabEifzr3rAS5av
fejDkxd0wA5YUDwgrssA+i7D5TufENsQrnuWidxx5AVp8hLgJcWJzgdFgDhVpJcNsvgPIutTz3+3
EYsEZKBjnuqXZFsqye/52HdQ4W9xh3h4W7kFWCUEp8DNERIu87Z+yUR1dnJ5fUlgu+EDkfUCrdRr
6rLp7iKOGcNOVpl8b9wegoWCbwTn/1fR3BLBBXP+mKcQV89IuzoOgDJY4SXQ3J1ipqc+ZO0RbX7T
a55rpcfbyCixE0VesSnrb5W0txE+cKpAcGaLBExQLmgvPS69P8exvA4L09ypI08raynbk+zS9VCY
tKdRHYiHiimRRr39Tal5M20bslZnbEB8MG4DGt1143qs5D63JzsrCog1Yst3iJThuQ8TE9PPqVSz
6FyWyRGYPIVg4W6EPSk7RREfqNFfG9X9DD3vwSF3J7U5v6Son+EEDCLL6bYxR+7mMVFZYkR3jSYb
ODcolK25BypOYSx3KVGhY27oCRxa6RYTIDlQ0h0iwYGg256HiksWlbIHgI5NXxfS5WLS/543nQXC
d8k8BLuqr7VSOjr8Xw729xahJ7NjSgvd9l9tLpALz1GY+ydcJKVjo8iKiPxoY1kIfdyW0Gra0mtX
YASxqeGN2xE68pin3r3zHXyYfbrCEp9svC+9EM0W9Rn1UuBvhk5lAN/mJy7WIIOoxOop3evBTKBB
bOATw7GI8gHCvTZ+qhUfkjzOHYdQr47YCtXGHOpmzQsnY3GwpH6mYRxGJkNa+KsCcfxCzaGY4KJy
ilWMpITXgWQhMeLq0F/yNCwkddjVNjCqHuwIKN9f/5QUnsznh5DqX0e5UgbA6lga+GEPFjpzrB2j
73Bjiu7VmKU78kn4OsXKrpJ/O/+w9SHBF44WrXUpG0q76FHA+96oY9sdOgqxg2M1KIsMCYucJIC/
VUQOuJB/VI1MydQNd3/96M9N3Kz3gH9LKtv8K6UO+UNVj9gBI7JKxPCvdzPf5K8b/3VniP4g+cl/
5p/N385f/fUzb77nv374123+z5/97V5J0KRTRafmHy8PCz7PtbNiBWPy/z72/PRqh2TJpkHMP/9i
/sdX0wN5TAVdQ6Wqj/Odk8ZrZv/6png/BbqvvVGI8QCtbRHidoLrq2YkrGsVKVKwjJl2GQQd1cfE
NfLD/H3g2E9t6YqNL5GGHgIzjPDYQJu8PajhrW0cSJJi6A9+G5Tgov0B+VVqH1rHJNADuoeNQdS1
UGvzw/kfIVLSyoJYWViBoRzogjH698kOqeHokQ8TE0Qpv5pBa1EJfnNAmGZp9aUpfahYI740pSr1
Q0hD5uCP3ZOOjQlCGjvMuhLfhL2hwGHDgevLW9bgtpfku6zJKRFrLc2kSDLect7yAlW2IhnDl4Vv
g9jxOizaxrS1cyYOkQmvCCg9uAvb+2nHNdFCh6oaiWaIUWQGPokkepmtLTuz12YcgSVhK7/3LNwj
zL0BfxOdOPq+rEGUktCahdmED1bt00zJifHkjUSa4hLClUQUEDW7zs664tx/gmLiLLQ6f1BcIGt5
5T34arF2otdADQ5IeQFA+W3MguYiptcmf2e4ymZUwnNi96eojnDiOPZ37SeX0sAsorkaqvNuYkuD
bxvGSb5srYk63A8eBzVC1hxcJmbD4OTgI7T6C3guVGQpcZWtcPONYbi/8al/uzmzZQXbEn2n7AeY
AkhZ0XzDJe+GDhU3wjAqxHJbRM3FituHusQngAQWPcPIdgW1LrzKHhei6e4ZE5zzpl91NdwFpnrg
6tqfVBu755okkLVh+thAUSOIkKdsc0C4qbMrfC3dD/jglw2Kqyo1ischcwRLNRXgGDjg8yMNPa9G
pHOMt8au84XlOgm9HSfHUhA+D5ltU7QkCLAtlBsjPopFYGK6gFCYM4x8Yf6vUwuMgK2xe+UdBG9B
BRq5YEgnz4jxIJr0fLMRiQomUSeGIdGjlRBtjGGdCGDLDT6E6Ly1WXdH5LHFsuiMcd+lRBuXgCPo
3iJV726aWfl0YLpV773oEW3onvpY7zuNvm0PuQxbBOIqFW6e2JWGi0WZyRrS4eaHZ8B+RfO9bWKU
R/Bfq7xDMC0iQl9oabj4cLYmLPnEUwk/C6uGpxGvsyjZT0HUXIlTLR6SycHcCCUOxEGeFJ/044im
Mt11p6Jb9UjQNDoQ/G1dfrM13AWlfjO5NG4TKrFc9Oq69VHa+wk9xLjioSAc0k4NN2GgHUPVdR+g
sZ45gMIFoTOCtzDa6DJqj5RTpyfNGC6KWLSWdnMtvIQIKFF9IO0GpcJxT5wQSp03uwkvtBFebd9F
Ns9igan7UtjeGRLA1YeVu6xcn3o1eqyVfrwqtfrFxpWWih0fW6V410LscJ7TXsp6oJelYeE1y25Z
RIR95574Svt4p/XAk6eRrAVaqA9Og/02AaO2bCoydYJhz07li9YQbNr43GnGUYEsxaX2wX4wZQRs
BYHwARMNF2OgkajaMUSxzgAbygflqc6ST60ljKOuAw5bn6YN8p2BFKCGSA8as1i3cuBRuIG6XSWc
93Fw0kcdN4/szhHtVO9FIX5nREF1cs8LLOJEzO2pyKYB9zHWghiR7QoQyKUyymoHsYYYh/DalNkZ
nzf6sFb2Hj3tse+68wyZnli4iQCqljS+OVEBJ1sogFzc45Nf6pidJox4hInUHQmT9BaQmyACTlT1
hIckPOv9uI8HJSInLLn0TYJ5WEEpV2D4PT4ZnWm9KBG7s9jGRxT6F7XBktWSPb1uRvvNMq3XIcc8
w+4FAwZmjnJJjMEbWX8XKrmV19nkjlvWCCyENPX6E5m8lcVXUZhbljrQkj1jf3p/hf/uMNxbOpb+
3nT0e4W1a2zj4HXFAVf10ugUD70Qm9MCjh3ugJeSUJmSUZA/7hpkDwxPmXCwR5zpWhGYu5L0QtcG
x+FcVJ8tDhjDpWsNT2kdfhtmt4784mEELuC2ZAtTxYshWwpE/QnmHOGmuCyoVcz2Ow4HehMCxkST
eadWWF+m7GUodBhprTMpUVZNsmZK9jDVOgEP5RUeyy3P9EdmW1A8UYJ12ZfHhBAM61XRgnhz6lwl
PDWFsVZqf9UHhBB22akpC66WHxqcggFQYFRWj65pnHGLXEeFZQNy5znuVmanf8HoYo8kql2uam99
oD85NmkR2KMsQIO0tSyA5RpleR1GD0MtjkkcMAdod6gViBzsQacVhKLpv7ShvGhpcNJxi+g2/QOL
IB/4GzqkxmYVpdmTo6anKqBWa7jESlYYiOMJEQoFOW0qE3h1nTrPBnuuRcd5mU44TEL0PFX1hkHx
iALpKTfNN/nRyLtCILYTrGwunTG9OsfuLzNRl+zYy0VUdR++i2BBOFd0017Lmjw4rykfRwuXbOQc
6qdp7Wqvlh9+WbW981zgHKnFxAv5k5Y6e8KuDqWSQUjFDJmkOj2X/kwPfmGa2salBd4OmBGG2zBi
NjBonabADxK0d+YQfNJPeR6f8f6yZ1RRn9HxNH2ptO2CbTh5z0rGhIJlqUFnJ9iqHifi4FY9b/yY
srJFzlPtZp/5FEBevbg0ddK62luxuCkx2lUjVD5rVrImprNkupm5QgBNsNGYng3F2lbnZtBP5P1w
DYzVkpSF5BmY0W96Yu+UKitRlt8VgCuJOskl9IT+Ac4mLVmb2RH8wI5EPPqiNRwdcCm2BKd4EFRG
GhyORKq0yGvbCshKLnEr+PQvpgSwwANMaIpC08QKQXfEOtqS1gK1ReFk7s1jEwNzydMH6upgNUrM
iwXvBev/7xL+iy1BMJVEwqjamlQW6zjAioEJyWog8THgdlZEMX3VifiyJWAml6gZCNRo/2gql6cM
Eo1Gl1uCBMPCOQ11fw8xOG9z3BTQX30cr/AREiv4AGLCuz1pDFYpDwavX/cKWP3MhSagtsiLWidE
aG0LyfR6xapFrxqKTiZxOokE6ygk/GJxT99MCd1B/wbAUHmmw42vDyxPDJ/HkqCeVCJ7TLR3Wqw9
jxLmQ+clgRuFF8tnO4gCsJDgnxgCUDyAAmL1+9ZgAxEKGW2bsvtoJTaI/tKwqCAJFQxQJVhIiy4F
nCFVAocaiR4qYRCZ4HksCSUyzS36u/dO5xjpoRa1El+USJBRLpFGNu02Lq5nXcKO/L79AGi4aVVi
EJ1ChMsJ4cMyh5EE74T3JBWvSjeebShKgObR2wKVGScASw2kJVxIeM2gO0JgAkhDHo6EMgE6XTMG
QZI/dXdPgptWFrOuReGGV5xElx66E/o+2yCdY6K+ptYD9xuhxmIvnMCFAvMAAcfcmfCiuvYRtrbl
al9iYvLKfyO6COr1ZQsfNqn6jW11LyrT94ULgkNrrAUzXrpiggBzMhRow5oLtU/W8s9crt36P34H
tH5pUt5XBPVxlWP4DHCBA0TlIcCoQRiFq1uwEy+1bRd+Vh246X/8qR6WrEaIReRNPGZXQzY/XGF5
O3kX0KDAivjL0cFGx91RyctvdaTORvQ6TRd5v4EYEUeG841JNNu2aDPJSUxYCXlWg5G/TQksnOTq
FquK0K+S3pmXJxuNCxIOq1XJ1yhe1/PX8nf8V3oVUavRFlQQlhFuQ5GqiXZdxTQs1K8e55SyMAyQ
Zvy/ZLzLrgI5zrZSOBiJU/L4+/lXmrORX8vT0eN+4tw7V129I8WeUEvdfGQdWmp07LpGvcsnljcj
mZ7cQxz1T2WM5BjMaMNfaPHR49su82jh5Jw4UHSthbyFfLwyLA8hcXTyuVq1SEkI829G5O3kg5dV
iw+AF8Dg2kiGPbPkQeQreXfyecmHBXBN4zP789q5D2FtA3Zb8q9DV30EVbnWMjom3LQinle+PfLl
ybfwny/V41npA9UcfTMxsZnA0xjROiwGEw03dsiYo42f1UzAsN/BRw3m2xTM+1X7C7PB2izoZnDT
Ovlz8wj3gxr5S5+7wyEDigxcHH0sOhRofolVoLHPr4G/7uRNMHOtJuk6k9JxLf2Wd6Uq9K5J5rNp
uo9V9dUX+UXepbyNVzyk06O8hXxOefE7fPjnkyJKdiGfcFBYe/lQPMS5x5uUs3mOa21+OHl3dt/u
uBsD+j5blGdv2vUhBJ4WNnxenLLql1owxHLznOQhGosVpprGkD7/GAl5W4lVpzPpwNd2dyi2MUos
4x4836TY5TYMALNH6XiZB/ikUd+53F6VgcM1s8QGCO01iHXvqGYYeZmY66ARQztWOZboRas5h6Ib
NmdgNXDyYvNeevVuGJhmT/i4NlDl0VJaYmchaOW1nkTwGdPQ42KjP7Fb+Mq6ASGh4zzOMghTcKB2
2QMXSZplcihiiisQNBhrsENWVT0WbORrkEkThMMs3BMT+VJ0+dWfXNQ6SIcFNQ7thpQ0ku5J/pd5
Ql+XUiYmpWA1oiE9rqdNt4ExxQSLi8iyD8O7Crt4EznfiofxB3Pce+NXHZMaWtRqROd7omKzDFr9
RuW8GlP8YcC7WMKNWKZsGAi+YFB4G63mJQmohyaLJrutM20yRq4ZZsc2Tt07Q27tR3nBqmKZzyno
UtoltacbqNe53e1Ci+csiZyVAgguOylyXkn2K+92xsCkMpnHRBBYFTPaeVURLumxcnjTFB6z8dKQ
dkcGZnEOUgpbW47M1AYFBQa+bzSq9boI2D3qPc8//124BcNaI/1AP7FWyWti6KLRwK0wsmYMkPQI
KI3qr0VTvuellsPpB3rgo2OvDJNQbQYtjUtenNmqL2VKT5th2s0vWoaQIncXckhRBH60g20ENFkO
J6mdd7lD7yAPaXTr6PqA8RrbySdHw8M0GXs0VcZ+3BqQo7GUdke1TM19WamgmWlGjH1kLHs5zLTA
AM8t/HSfFTzNWXlVIBVbqGWP/g8Y8VDTKfXpZWtyDN3DDV2nxUvgU6TOB7rrhGj4CQ+tNHja5uDD
5GUnMzod2J2aoV+eEcEK9IOmojzk4Z6T/9tb8cYSJ3tEuj8qfKpt5y77hLpRcd0dob792aFaYqyC
8cE5eIXyBv/5O3LRpkdevJkfWgzoL+xEidaDnuNCNoN8DzwW/Rc8P66p7MkAlf2wFZT7SgcdIycr
MjcpBwOcH09RD9LOPWYRx0Wv2m/p4EKQ7WmctqmkH1K3TNGjT4zRNhr5Sye2lpZKRYUi7GpIZUbP
Gh1HYCYUbVYybHNLXLOcVnPY4+rTR/9gmHq66rt92vLZRu+EFrhgcrwXe6imDZjNfNsP31ScxXqM
R32LpoGYiYnwQf2XqjGcCHvoZhbTlXGYkk3b5xcjLL6Zd4cLlDfeOjRLHGvi0tYhcYfx3U3PkDl5
jLQysbnQdZbngt9ybCvZ8IrWhfA3LAwMH+wFZgDKMrU5eeD7yG1ZDyHqLZIcJTwElcU8TpUDxVkl
lRU8H4q8ZT1FN7s3zhr1vpMiEWl6yqOG0BUkZMTEchnyQpWAcEoj0+5lbiCFXhodWtySclw0Dw1A
jUheeXZLKJgItWRiIL8jl+RiTdazRDsz7GFwwwnclvpD0xqAiNjA5cpWZeSYdKCobNBr+BfU2Gbm
07fJxneYCBRQjJoCZ95lULFnV263miZ0cblBVSYfBECuzB18J0rnVqfWSxKiA5IqLy4dVI8My6Ym
pzvECZzZHGaEJG78TP0t52ezMGfqWId50KNloJugV3wORjCzfDwOdMqVG53Ye9BFkvvcAVwLklb3
KOLkpmvZxSg5FnIv/JC820XNUFtvYwdmqcP5PEBxaNWV5XPBbyavJceQHag6vIdB/RHKNpDVoeSJ
wCAsXKmRQYRy1SZ6RDmvsBpKIq9CAwxfCD3fDhBWekH0g0CMtJZYw+pHi0wJbE6EFk2EDSynb9Ns
gZPJO2WKuykt/WQm3TMhHRGtQw4Qu+NFRPJDMn3JssuqdSEKsugL4wWbH5SelnDioh2wEqP0KGIr
3eN3INHOusW2/l229ZcaS6r2RA0AnBQqPh+BZ7K/CABSOn/GjCILD6GPPTtsAbKj6WmWQVIFi86V
Oi05Zmordg9m624cZlIEVN2roH5LBm8bW7xzlcNM22nueexe/4in+vozL+9K/0QCQW62xySVulg5
8sOCcJ507aBKWWctlZ5J6KyaCLxSWHYIamqQJH6Q3+TEzpZD9oHhzXocIzCgMT8p32q9f0k0j2YN
+40OmDfkJnaVUWk/cdw855WyUBWTwlXOzlpUImXh/QIN9asfWICKmNmn8EIWYWBYK9JH/4shw5CG
i3+3lWg4t9mYkMLmGujO/13QXOmcaGhgm51foqEY23koyuQXxzLWBYzRE+LQXVbTRjSBYsfg+mbt
QtzyJuUKU3cpj1IbFr6BC7vUKomIo6GoiosilYxOQFnke85+/s7y4enlaOB4T8QhDOytHjb2eTTY
4eCDj9OW/VvHONKTAzxBYhob0OcJ99Z/EURb/ykn//OyCZ7TeO3e35woyLiKDJMFvAOdlBUWjmHS
zp6DeFTh0oxz7JyU92IELadrZGgIVzOwUUnNBb6/FfBgqQqgXCnQ35EoJkO2Y5a4JL5ThHyKWhZg
k/flCuhxnbtpsZMs5qsoDbZlgqCgw5yz18PspSMyweMOkRpEd1k2hfI4TaQUeTD4PP5o7aXAIc9p
BflivFBlffQVK7Zc4TJbZ0sEDtpVRbRLwmP5W0TTI55t87+8acZ/2ncgykOjN2zX8hju/u1Ncx2w
Qh2BZzslMhDAlf51YkbpyJJonuUO1UujMxabxZSzPIKpy74wacfJSwsblpODpY41SHntcuUhEPpm
FsfMsqYJbOTSAanJNi49Jg3Uxc7mEArV8Ik26ccfNZtpvHY6c9yJLZIUNwR9tCOK5KnpBi6q4b4q
gL/QlJZn4P9vQXD+85iBP4ZqV758DAZ/92ARG5boXhTUWHhrfRMR0+UTqAs3CZwB6SQIM6AnSDG9
SsQFYuboOIv0FIOPMsqkCFyqyf3Rf7TK6WQIZ83it5tslrqs29clEsu5YBjE+DSgNCjkRSUws9uI
3ZC2s3fNSbtdOhrtFjQQrD/K0c96ZkTe9Ec6ZMUglQTbCvCBkFzwiPdOARGMbN0gHlB4pMPOgZcC
zm/WIcW9KUC0lHvbhZVjy2ubCSB+axHkXkghFqADQDLAo1qD9lHEFnzrVag/k5vqoz0KxtcEaQI5
OzZ+AK6ujKtggFiJQE/OJ67H3godNw0wcy9QYq3+/09EV53/XMAcQ8e0YmDVMmxH/Zt1zyI6BwZN
X+3iImOFpFjdYmUeVrqJZifvH+zJJnOowT0M0fpg20JfVV1455pctgib9SZ4HaWmrpQ6q1zkx9DL
zq4V2Eul4I+UKH+vyDclIJ6iZF6Uam1v2u0CMEa8BkbyqfbTjxMFN7Rnm76OrrqX3t2EhSNTXuiz
cEGtdGYoqMqSiviUunDOsdnepqws1yQm8XnYH0LqOE2f3pDShSRejek6c5RXAHnTIivb/tFzhnUz
AcsXjbohHXvlVrl1zLUenBxy1yQxsh2QTEB7ZnvCAX7wva7iJ7m293t9hePssaZXtzOGFPgEBYJP
EaOiJkc7uyrx8Vupmq1Z2jBvFDepwXeETbOTBU8qw2Y5m9GgQLeMH7niE3mHJ5Uiza7Se+oFmwaU
zcIyqQJnJdX8e51CzqiUJ7UL7pIYI8Mic73+mQvKICsvtsIEs4IDAbKIM0MKtyrHuk5+dZL74qCM
fjlxRYIApJkwu8mtKbtogwxhekNh2vzqPeuXr5arxGqR9HY+1hGv2tKGPImJissDyM7WGGDcVHxI
YRAVP+S9kDLNSu5mNzyJLINNFpImF6Ohh5ZD69P7IZTpLajS3axUbcLPImi/FF3eV8gewjOXTi7R
2hlc1YKI3Q4uFr9iYqe2BYEA7EQjQeKi7VwTBQWvVHXJirNOa9hicm+JqPzkpuHeDSxyaf7o21q5
78g7Tjo1A7jDMH4XoSF1aSI4Ia0OKaAzQ8ZOiUr3EDozCUPZtGH2hPbeLK8tOJpJ1DAY5VaYSnaN
e1fd1K3x5JI27MtVyJl4cLURb5HQf80neFiVISig4SmMOxQAsD6Zd+gXcuL9Q1Gxx69pPARM9IC6
vbtBf8FSymLDvgeoery12JO7SkUpl1H+aR7bIs1RnwdRPJdRcRmlb6JhlNywPYb5i6bIT/tVZPpX
heY5casATQygmvO2u1FonHQarYCJ8l6T8sdC4Q/jYR9GPTzzTzr9ijIftmEIJh1Uk87MKDXcY2mj
8I8bIzpWvMnmRHhzkOe/etChwsXIlvQMrpmMv7ZJoR1b5GmWAskE/ssl1vv9OLr9rtAhH7pOZi/6
qSPKTHVoWbTJMzhorieqZ5EiE14s9pZ7BSrUqvRVBoBuf+rH6ctKRv0lmeglJ91JCfGCTZhYGufV
DUETsQFXMQbQcYrQe6oALypAy7S3chqyTWRu8rDWl71udGt26C5cVgDpbbq1G8Vi/N9mq8IbZJe0
YadqMrhrpLAHkWYOUd5az+qkBlvPGEG8JHhykMQSVGUHIyHfPFHywzRF9qoaVGMxKNNZp2u+DYlB
C/Go7oE76YfJm85hbiaEoOoXsGjwvM2S/BSoLZM5qQi6fpWjIKDHEpAILEJZdX5qKfQYCsg1ByRp
xsFxCH2Zv2JsqCVgnRRdfZo0W98gX9uVqqGvQtu42l4xHbzmrReRTX8JKUoPSAtGtfwSmnDaNtG2
CJMBvaJQjrpTHZE8DDvhT8oxcmLnUE33+Zta/mT+CkcdQ1Bs2rx7Y7zmOk6GjuGeJ8TrO9N0vCNw
kxjUqfEeCS8BoUFQpjFlK/JGLUZTo3oM6uLcsv/ZFf30EDhOvEtjwj0jYvP4R2THVMmVZdFF5ZI2
onUMO4L34ERu52c5PwvDqXkZRn0vfDQsfpFXiB+I+utdeEc+29Bl0RvWNnO7rR6MIUxiEGuNSE6p
H3tLaDtoNolYyVW12ZUpfXqN4eHa0NDx1igEj272Jgh2N3Qr2CdOZR9LWYT4WoGebqgBv7TRkxk0
za633K2j0VJJqDsZtAxvHr7/KRpXg67/GH2crGMiSI6maKrjEGrfAnH6Jhuw6IflIBHZWQDoelwn
Q6ftHTNnmEOX8NjrprOMA8aGrMUvPgSFJOqwZPsqchYf0xExj23OHtIwYnhKTxYhhHnN6RJ62kWH
YuTSMUE/qNTxbngJ8kk7uBFZe9p3OwU5jSFf2yJy6ra1lh6CdmxATABSxFgG9siS0KXWNxbdxBBl
GY/kBKFwIoDNj0Em+WiPcS7QI5SBsmwLE0wmB5eVmgtP7Kzm+wiQ8u56bBlL3QFdnEbhQ4RCnGKF
FiibMRI3KM3yWjvMCuCkxolSFA3KLAVuA6lF2FvD3WzhKuArL6qkuwc2eh0EawRuylJNejOQV/+k
of1qZtPrXF1k3VismJNte51xXtDUv7oAtaPLuA8ld3pzR5YpEqNWqvQzWAWN9ths6PKsZ2l0OgzR
FhQ+E9pi01fJ1xgEx1meneupvYQDwB6MJn4BbYL5nPKAPmozP8tZMC1bRBMQjgEqkV0etFB70EyI
JgxVllMrCT31da6TqpHLRx9k2zBGbpX64P8Aps/VvEbDewk37klePmcNOeYXVP0Vaz+vgjzP+Hny
6f5mdXLrpTQYRDmGlp4kP5HdpB5Wqs9tAwU6xiZGicOqxhIQYYL0i4lYHbrmfTCuuOpTStvcU9kj
zSnSU03KNZ0OrDgJc7hSEAmUHmL6iou25XEapM+EBOULpSWOSz7ybJKZglJd3GZtfxeyc3eijZPS
I8iSfqu1/RV0dbcnki0B1xieq7QvNmq9mT1bs0B4qLARVCp70Q6d/doROMsQUt6NMkBTUtPnzAz2
t2KYXHJ04aoDLz7EhfSgevpuUMRDpZK1aU3MKvULu1u8IXZ/tVDuZml0n0TKucoIqlWuiQRv2zbe
gWq8dS4KlUYVa30UF+GYu3y0MZpYu3kD7Ui1cVs75CUUj31WG5uuRsXVONU+nbtp0g/oKfvKry7E
JVCJBiOWCJvuKpnQXrmaUuMllQ3NUrprlJh+jCq8Yx+2FC3GydLRTbHTB/z3If8f9fQqRycn5oDp
d6yKZCN8umj6cDB8I2Egg4sq8H93YU9dLI+IKTToRVJGLmK9fKCI7hdzs2Xw2Z84XfrueM02jqpf
WNP2AfMVfMWQa9UYNEzMk673WYtcxRyonvKAusjGMGC004RFN7vVirKpU+V9foDA8hH0sD4Y+dAs
Yqu+StOOyfrAaiveZe059w98MqkbYQGfoj6vRfWSMLrGJEPtS64zqFu29bCDTlGllEu3d57T0XgQ
SnOOHFTQfoXSua68qxpEiGqZ39oeb50HDXkdxQ8WAAkE8vQlW+vaW2kIlPCdzAjCwxzejqbn4wFv
S87VyA01us9LyLE/NLfQ8/fSBJYRvNbY9m/SiIp1Z0ce6ZyYgCJpRfJV0FCKyZxu3iIq3IXnhGe3
C36U4FzgOadb/aoa/r1UpgTdJJw17DurwQGJhgXz0uc8V3+EFuaGTkOKXvGYMm9l9cHqAqI3UoIv
gsyw81KlcsFeQ4K5Tb24QQfzPtQsu2vkmTL7CO/Abp9sN9t1Tfmb6DyAmDRAMjq/+HrVfTJWPx2d
U6JacUxT/5ZOG69ibwJUpHgoh3J2H9lU+IepKveZoSMXs02VjcauVzh1PN+0VrCtV2FnYG5shbm1
wD/jYonvc0fERekQKH69dGgErqDnruYfK+G48DvtxU3cTxcWKz2otayXQmI91Y6sB7RWvAPS7VcE
NyIccEi25DyR2JrIDfuftSzgg+6L+OYNySfs5d95aAu60SVO6pZoL8fPN4O2GQEMk9Dkoy+s8U2M
TEMNILiNsS2Llg2O9NzVCpLGTjgbaVqR+3G5JbFGttfUZDwIcbEC/cxYjGwVpL8+Nj6jZMQwKB0e
8/6oDLlqB//D3nkut61sbfqK8A1ymJr6qkbMYhAVLfkPyrZk5Jxx9fN00+fQ1t5zds3/qbJRQKMB
UiTRvXqtN4SIsRToeTu99ySJU5KBoYkfFU4bzzlazzl0apmAk3lrXcw/aMIiKTDAvkFQAVwpEvsD
gV8m8szmgEOowYOakIjcdqMGzR43K1kAkPwcFZ4jwvSk/J0eKK1YdaBKs4ia9aDuatsi7iWy7zXF
hPt8b3sn5Ps2aMXkNxrYk13UaICxbJcqTpTe4j6aM7U8d6bNl2HtYzPAHE+3FkaDTElsC806gP+Q
dJVTP9sPbYmSmCVYZUrbk/U2fkxilE1Ygw4tQqoK7kdMKsyYiV3yEOVbc1yXodCqj2xnZRpLveVb
lIxYNZqYiXLkuzEZTrVmoeUs9LOB1Z58C2bMiIv03psZYgAuHm5lNO+aMWd2ZUSKMxaLFc6efFCM
cQ3BQTIg4ehPZ23SAGDAuuhmFMuNUnXQ4YJIBFnjVhJEh2BrWh1Lo3YJ1VPJ72SBUy5ydfx+SsM5
dApieB7Z9zor3oxWQfBpPjUDD6pk3foO9UqrGru18b3zxidPwZa6NSGoSU2cWB3gLdrvBTSIdZs5
B2ykqJI7JPLLSTV2hf8dWT1yD6oO09ffSpmOqVOmo26+oLSNJxTeTmuZ8bECE85f4+YHctO3Dl6q
INGTn/U0/MTaBPynk/DQFUhYpuc4AiXkEjUVgmIoOcuSeRLO1Y4R7ckzqzdZcpsm5jq3nd5mTzvE
6nzfZ/g0AYUX7n6JQCnky8qL3yTjDaYo82rYfXf8+W4Etz0UzlNbjS8mim9OYj8Nfn+sC2vjivVr
R6oC1BicLaHr4AdKscoEy0uUm+0KsixvXq4nFRW9hkFB2i0sElI+UQHgHLeJhvlOznxxWZ+bjuox
1cy1YCDKpysxprVZNXs314EuJc9mwJ9SxNXO68DQ4audivCuahme5SOXiYqMLGqIQlHXf3dsDY1d
wLubdHpJhX1zy4/LiM+Rpb7nHc8lZrnr3mbkxN/2ayAyx64D1lX1gH2IKdlNgu9KXABV5lO+lKQ1
ZDqBRNmCE9XNysFXrEdZ6ZXfIVALavUxSeeaYn6Np1XnUJtonCcKTcwsIkYqVEamzoUuB/56N44Z
ctvk7BVV+ejN/rX1h3vSYRQckiBehtvI5vFAoNqSvwalxsxDPhcyh4DQF1lw2PoiP7mZVOdBxMyA
NpOlrFzIAlZrfUNu/lFyiTyozTcKoEZrjpvl6AYTicT5JRwVIA1+uM6Jh8k98l5NkoY3aWotKDVy
+4QUFN4F4JRCH/YAHw6JRGQMRDpjnA+B+EGWHWtnEUt3BnoKrEF3Sp2f0d3mGWHg1VIG34aYKQoU
EA+gvQmExq0hZjy8sYnk2vQs4jGjGJHhjVeCL4g2hMh9iUhLI/SUn3Icml8G4k53JOEjqYraszPb
Me9SpS7ZKMxiyU1AtINQ6H4yg5+i1heF4FPm6lT28UbeC3u5eT1jGgF8s3pi4f8zV6BEo/936/LN
Y5ICsTgT4zijPmk7nAiQQxM5oBHUicw3j1jljA01CVF1AX9mL1SiPSq45TqGe1gNLQ7dTMRAzah5
uXwtWX2G3vzasLidK+8Z6gOFC3IZIOr1Y5KGr/IZqjRtWDsYH/maU6yCYlq5LQwToVEjKHH2iGF3
imm6JNK6goAv2LyO8p6SpIDF5G3glhBmiCfT7dOvJI7UmXWwHCk6CtraNK4SAqUx1sWH8SJLHHOG
KEFpP07hc/dh4Up1M5rMPb5zgpfzFf9g5k1SF+gzUF7KER508q9RNpwjb4JuGWiy/o1lamWAPZb8
ScVlUtVLZk6cTHECYQmXOUm+LscNCrxZYbJuED/WKSK2b0V2SoQt1Mii5dS0a8kqFPFcJKQQjAz6
q2AgStiIZWTr1IxJGVcUtYFPwdZUtoZT4M1loLsfCUnmmF+teLAo+9xao3mvB9TLVGUa1jjzLYfS
3BpB8VMCBoDYUzPN2+VgIDL2ta6xAxILtQjZ6kUT2F/hwmzFR8ZI96p601osZyLBrcW45RziL7cQ
xW8x6sW4wYH2R2i7CoybYUzfRQ5y6IghJYOb+QMHREbysuB37SZQg1W4PiJOxxVZ8kRn39oNNqq1
8k8I+5G0d47jAO6/4MIfZQVD/jZH13+SuhZIFGNgSJntpg22mGN+TUq1E4rxX3FhoSjOcxUV5NPd
YH4Y0RO8qVAv4jzaAixDSh2+atAoNmBgOC0mbHOWEBVWItXDlCIBJ9atTcfX4pXwYzsLTXeIxPws
ZLACE+qc5y482vCn+ETFq4VGzYpMMDoaXb3kpDMT4zpySzeWhasfGeTZylGdFGl+lYWptszr7L1L
o6OInOaEEI3Ydp3GEazinN8OZZUXVSMNg78tuJJhuNHnL1UHAdch0WGLQALlVw39jnkvxwx8TRAi
iQE0JfAnMfgz9n49rkmLoxLostCjmH6hxRPZjJ3D0tkll4uP2aK2SZMWOIJgJI2vBi1lFWT4EUlP
Z8o7guGAxdaHSsFDQcZkofcMJNlPoKMkd31n12ke+RRWYKYg3Fptj3+V8FJF2gs0Rv/DjuON+LnL
MTGJI16ui9eyHmKrsP5Th5ISIZgMM9XQBcpv/XCLDiH17BCbYbhw3dy/paYppFrtpciBS8kCN7LW
rKNOUqpAE6T4cCLLW1iQpTJiSPn8hIYDgYM0L+qWmbGq5+AgYi/ToR5aBvMJWycfm8kaFJ/zPFVN
CYz7WSYTZB5DaaYAJJD+KMUx6nQSdpoNaE/4QH3CMOp6IWtow7kNU2wncGSZZiYbW3eDdfM0m0zd
SQIzCwdy6Bo/JxMBpESBelpZ1mNIBfwmV+bt2PIbyHMmdtXrkXNNtp2Qecmc4ojMLRok9vTNHT4k
S92vEuAlHp95R67GZZFqldEhhKnruj1TwQyvyxuEfyLAgJYVEWl41OZ7BvgC4dUxZBwy/IrpGuF1
zDdCraOOli9F9V11yD72YqobyheMDFYis5IV5GO0covZBCQ7QH+Ah3/KBXQ7N48GhpX9gGOKzveT
JGm0kUpoPuUShartgDfzOIwhy3PAtwMLDMdOPhL86ZFkJQQU7hyOgPqKRD3osrcpyr7pIUME1bl+
McwqYx2QLd0BnKFA0omqlVkC5BpSex/56gSkzrzPBOIjHfpTVeMgP+nRyXTBYNUzOLhMgKcQmlVz
i6eS5OyqZ2rBmdW8SWeybxVZ0qXq4TkiIBet7bLytIKDTZCywFAYnNL84RDYgs2B9ZI7yMpfqq5z
9ppVsDGsGhWg2uF+Y2wteUIBdiX2SoKH8Jpk1A9YnjY+T7+Zpq+jZUgUQ6P13+K2QdWct+zUXw2d
gqwFJHchZnJRE5PKO5FNAaSyuKliYgOKZZBMoPBVV0QlX6S4SpRUR6XoH8W8WYFBJ3Hf7VGogkYu
lvAx1SFH4zFvgvRH0WFDwRAqx7M8/hrZLAqMEiyl+SX1oo0fkR+w+7G6Qbn26FB7XbPM/6qE1krL
yvuw+ujd7ltZUVd3Y76zVCdki0DVLUYHAqaRHBpTgJMYaKRUCMF4eYOaH/nXr2J1lwfe1o0wdQOo
Y+TCyzJAGBxV01DIAzTka8Avr83S2yt4ZGda8l2KcmQKI1wmUtNwCG5qAfoIfPfJa4nAfIMIzGU4
F9kvhJJ/SkzHMIe3gxu9gjgkuTfeyDRnSalnAZ9w4/VOtJXCUBLpNeDkEDAPSOCAKP4lNiBaN0hw
wSDR6fidf2NWyYcUFrJsZhSvMLC1Nr50sfkRN+mzEDAS06ZaIG2LZPG7WzRHQJTvslwH2m8zNeWX
2SUOQnWnRNtF6DYARhOYob4FbdlQ2Q3Fw4ef4RMUzZ0sAGsOFTsSNEAsPSzdxjsfuN8KUgZDbQDm
vfUfxfJpHAnvCwSZKEmSzOsdoWBFdJgJiF9nZkc78fTFnCsfMjms24JOPCIui9QLFRKArBbfu9aA
hMeSVBi08svvkfxUqc9BKurWPeC3hfyRUhjtF1ZvL7JGw6Emth+6EPSs+PT5cYProQCZteWBNOFB
YJVgL2xl7CfXboVyijJ/NbvUNHE4t+CMOPC/aoCPALMNBJqA6Eab0Uw2bWx/0XSGZNCm30MBqQ21
euU1OiVS4hCUfR9c1rR4V5RfWs2tlpR3Fp7dnsCaAYQXUmJilTYKSST4fuaNGb2JnG+fpUgHKCQ/
RXq9aJ4aE8y1XN7gsQ4bTZRRu05/t0wkVTvrPbVGGIVCTkKsbER2FHfBn3mDHoMxOtASWbKlnHYE
fVZAQUygIXHvYpWpHsNiBipgsD4zreoWtU6G0dz5Jh6IOAOahn3TjYiiJQAuaYi0nDl6q+7imgVF
Jv7QUEQALVYGW7vOctSOXVRCtOZe6nclM9N15K7BzbusAHW0+yi3rmyg4U2B56Ld+8o6nyBO65Ss
FmUHcVO3n0R2fC6c91ypvwlFK7FmpPDxDKdlizD2WWiKFJF1mEl6kEQmZhxNqqfeI7Klr7AI4WEy
kjPcMa6cs1l9ktqHqXj7nnIYVUVdVQkc4kao0aEkkm18A5husyeJ+U1mWbSRkSNsZhai9XNBnh/i
aQQMMMJ2io9wmpOSt9w/uALMUxS+QQEFEAxLLfyjXlJVVtUlhFIsPOWTOwt1PbEGk7knchS3BtEL
Lhg/sFcl7cXf5JbzMSuxuSgp1832j2yooMkA0VWzn5PQPHLMdz0a78XXY1h2ssbiYWRZTDHA5nfI
t6GQZKJmU+GN3vGdmtUDFD4mdMp44rROiDbC0ripRGQlPmYZEYt0ulxfjw4PvVQrEr0n1OFAixMy
yxVgi7wCzONkP4mBQszgcI6SFuW9bowBSZQxomwYF8HgZShUVlbGephVw1d4yW9Ww8Cr1DYBNzo1
fBKzCLVdkb5H6/LOHuGrCZTn3IG4riv3Qc4kPSgf5I5UQnnq+3FJJMJP9A2V5HU2Z7emj/0jf0SP
+WrevYmxRs79lj+fDIBHK3CiJnbISLF1wHFu9CD66aODgUB3tNdKtA2jvHxti8fJsJ6kgpQIem1j
/prm3h4GnpAfNKKbOQi+tCe1Cd9KxXgv7811YhbWsi75QkVUIScbxYUNOk1rIJGuL0JVkb3QTw1i
CTdm3+/ifNhBk7oDov/SDFi0wK5/yoeHMKOSDCXiqdJ1g0IisuYENpRBUXPKTcTs/ZuosZ6Luhou
2TgNTXyid5iNemBcUJD/X9H4HxSNNdVEwPZ//Pf/+jH+z+CjWH4WNP7f6bcm+fa7nPHlil9qxpru
/RdiuK7toUGsAocDe3VRM9Yc/b9MU9VQmbV0Twcq+G81Y0f7LxRo6Y7KumWg5Aigq2EaDBE555Sl
epw1DH6dqOz+v6gZE3T+gW0V70fTNcsE4Oryh4La+xPb6jr9hMuQan7MTfuzHqfggERkdOq7NF1i
8TF/i/DtAUAcv2NcDSMj1Iz7Om4w+UL+ZQOCFUjrMN4HYT+vug47MrSbi0dQfs09ISIadSnlb7EJ
upaJKM0s+D0Th1VpHjvLPTuU3+Fp45R60yRqf3vpTGriFn00BgMEyGDSpeXaiPrgSFTmN/BJrhsH
MYsjfB+KnFMEbLQZEHi7npZ7so/c63uHrCDVInET2Zzr/kvtZIinB5RUmrDSXlNHO4HZ6T40oBWT
1kFwrMd82Y+WfUqDJL1NVCPbBFYbPZp4Vd9UDotLZ86Js9WiPma6j2x765dbxNGfr02yXW6ubXC7
Vw2URnjlXKREdnMYunvFKGwshqpy3OO5Ne6bJBj38pBfWgrPJvtLO3EJ9YuiJBqUveXmclyMCefk
jSJ32FHA7bboaIs04+WqPB93+J6z5KqbHn5b09yjPYm4DpIfkDEg9Sp9Z6HnkvTZHuMSqKufd/0I
jJiJqtvOWxgIYtS5OxztPBuPcm8eigRJxqaJ9+KsPNFWRQDLo3WhHEDBQOu9eosojON40Ae3phe4
ryXScZlXvnl+GWzGAtVQrxtPIeoYNwNSDG+4NsE0rWEUunFnvmh6sXCGsnobdcRWHKMGgiO64Zd4
XxSm8eDE9vDb5Vg/oDdiBOGG9SYCAUC1wUG41fly6EeJebIFbSjDNwPNFlXRWWbf2bbu84CgzcR6
Q1lW1CfvHA2hTEtsPBuFik4z99f2LiQR4OjBvWySG6q03p0JLwjU4fDrHqEXUMUPxmzd5DFILrHp
VavHnr1PUX/j9/XphOxybWuiTHC7m2JVAv7ZN4YZboiNv8ijbjZbqILixOfjUEk51aWts09TtJjz
jhLRtSdpHx34W6//ulKeidpp5VcBEkJt1D7IjZrizIvVyAnaTvvQlVq7r/MI9KAXv/dac5pAdH0z
UKm6SUsPRGmTGXAdHP1OL7Hetkct2/vxQCExCkZ8cLxuH6ilMjyHhBeIVOuZcgob9P+UatK2I5qA
58smzUlXpdrtb03ipOJWLDbgFmHI8q++EcZ053d9HMNf14ozWdzgoJqDBI91aLJViwdyrHkodab8
ZWJj6nzPHd64yJf8qw01FGGEYxwzePwPNX59B9VVLhf5URzsHCSXkAHVzYOHC+oBwyB5EMGWQrZH
tF92Cb7NA4k7dxXUCILKM4M4HetK2JPu90fkUTXcEhs1PLlTgFZgZR7jjnEPa77w1Ip2K9Bo9100
AvJJ8MBlv272f53PGvXdwJJr6sN2o7Sm+tCQFnqA1if2L5tBLzdBAz2wqhLt0jY7jI6JXx8K0URE
mR+ACb9eLwLLwdL/z5v6lxsUQX9XBYiaBCrJfTdtUevUu6MPPvR8aUq6Zh0PJEzkIdVH6hEsBa59
r+3WlKMcqSisn3imb7MZMgQYP/84QAVdhKOVkXyjKp7O39UWTWgF0/OjO6V0sH7NCv/cwYqxQbaC
fxDE19TPk6yHj4cOK4D/limYAX9OskVDraslUfNhIxezbfnED6NRawfdQpMEsI1lb6qsfVZ0DWnO
jJrpigVdsSnFZ965ynIadTTJO74orbcKaoggw2pxUrahiUPuZszD23mIrKOWxbvMrBNEaOL4ezpb
cDLVelPOwbdE5xea9hW+GFO+lkdyI0h1wCefLgfk5dRwjs5tOChPFnWkG5wQuoM8WWbBAOWvrnfy
UK0oP9ugMpzYze+oRym3xjwpqzJV4y8z67EgzOJ3TY0wzu2058KODArdibOeNPeAD6i9KIdYPUcx
ngTILUW3ftNrR8Bg5cr21fwZkiQIy2ZMNlMadUugeMmtPpBVCvvefFA6NvhE9KBKHH+H6aY47NMT
apkHeSS7uaTKl2nJS0+NYz5cupH/RdMg1I3sXLiNuRntWNl4gJ+eKazf2aiMfKe8rwHN8ebzXNXz
vvMCf+kC/fvu43WFKo2WNQ4ooZLwp03s029B5PmvVg66/iePxOSn4HgaFArLtWzsYLRPPxrwS2NW
NHXwPjiAedO+Th76QJvvjWCVkN1JFohAjVTlqrPtTtl68puWxdCYPallhsmKAIwPlAL3BjjBhTKb
/p7xRNkTi1LOAuqxrDBV319PyD3ZJvvJw09t12s/nfi7ztc2IkwcEEcHy2U9X+F3Zh1LM1F2QC5x
0yZjec6Uyl2EpmK+onjw6BmD+bMeqKg1RvAD10uthmxnWIhNgp61JHq2Vt2MyizHISFCJuqZ/9qV
rTY2FPCmosOlu+go2yEbwwSIOpQrYzveVjowqtLPyjsPDXK0Jw3v1S3au0kr/I9IQfid1Osu82wq
zN6gnlK9m1dD3DcoGGUcthkeA3J3TMl9sE69lf1k0+TbFNOzmGkucTKmBuv7WCWAlgyetbnIwhV0
cGPlx2pyT3E0uVfLVqWNqKA2iwTBIyW5d0nybJIImRHZJvvhcqRsAceyBheXyc3gVsptF0+v1yZz
7DNyocbO4CMHXT1g1YBP10DB2nhO6nKRjba9lxvTqAZcMqk35CJCuJ6Qe7KtiTpEO/7udFcnmPPg
owdw8183lHutHjRIEDTGtzkd6oPtBR9mOlKUJTny4uCEHRhBBOMyGCgqkLaPLeWhVMGXlZ4BnbEN
te82uD7gszqKTJm1Dvsg3Q3UXR6ZXH7IDnqSfpSW1Tx6VlTtzMlUyfwaype6czcmFOTvnh/AsNC9
4c5O3PLA7DMv5Yl0E+RYa8w6OmymYVNnmINjgmvacbJ13FKtUN8NjR6cCI3Dx8pvheqGeqwQfH7E
4tjbxk4fLuRJuemV+gy4RT3Ko2uPCvde7De56t/3kD30PPcv92jjwKQujCVs5VczxmnC0fSyKx1O
FcOl9bfd8Txjd79xOiNE/LtTXvw+nJcs46ytEbrKi2oYaBBTaTrKs3Y9LhXHVR7DJFcehqwDMEav
Psda4J+GrT/Xkw7YdJaTFBjwGvVs1rV/TnU+aPRISdL8AxYYBn56L9JUfvO9hHMn5CfRNTlpEcbF
pGn7A3hH/Zl0s3nbxsohTF3wjJExqrD6UyhqYsZzk9S4baYQmFSfF946bodpPTvoCmAxN/yDgY5Y
jf9G9USJm2W1ZZqebWkwPfkr/nz76PVV3myP/rsyxMfKy4uXcULNEK3c18You10+BEA6DMN8jVVW
rH1fsaBgwfxUFRk+w6X5argGBi0F8nry0CeXDkGoPiOhiJOqFTxeri5zZ41cY7iR964wf28wAcSE
Lx++RiMgbqg/zV6thTef3L0ct06zl3uJVZUZsttTs2+LDs3xKe9JN5LGvwtJjjcWpei4s3gTZrdL
XAujjrFP3H2UOs5lE6NvVN/I4yEmCw2pAMmIDKyenP3IoK2itkUTS0MwHsLTCMWoBBHqlu+yQ83T
jVyP4sJvRu7KL2p0Y0eveUuxhTEjL/nWNGGyBhiPTsXc6s+zp+Jn25QGaEP790P0mdF9MZTHDDPZ
Y6xF4VHuyU2IsTNweLcDJvjHCawOstv//Ou1hXnTlekrv37WvIbKzGM4NszqP79+DcEy1Rtj+71v
MJM7YYpIEdaucRFX7xq8wtAWa9kg2rkMIz2EscahPJEqLZbq9nTpFjSDvwuDFKF1IKGepu5Icba6
e4/cqn+f1CHqJV320heuf2/Og38/aWWysQJPW/Rp4aB+RXZxkWBwu5FXyI4i18j4au3lFbIdQWZx
V9mAEpcr7yqP5BXyrpmGp+L1LuFUI2xh4cwk+0X411ZYXBtGZd3CB0jMxWVXHMs9uRnc0LodbOL/
G7nboX+l1oa17RIAI//5WwAQ/5evgcQX9pKGST7DIH3259egRznS7JGlv6clNoMRteM7tLIePES1
yYAHyZ3c9JTN7+IIzmFRuuVatsm+cq9ucQ4asClefDoxgvvZ9eH0+ql9GuvkVA6Pn5oT8ep6EKOQ
N4XUbjmSPeQGCKuBALChXF79esIxeurdXatcXv16okGnbau3GY/Ov/8QuZfjvXHEGPu3C64vpmjI
P+aaspddZXtktlTB3TrdoOzbE/qHbNrEo/4ujz/vyg6+rdHh8+5vl4WI92qLv9xM3LylDra0S8Vb
drWwRVRT9yj3nGyhm914RJL1MRqDRyOo3UNVNFR7hq5YW2E79UKoyj3IM0CZ3YM8nMhPrduBwl+C
+RIFmHB4bnQNH9smeCADNZ4c4XzoKLP6lmYe2NQ+0Q5z4OZPZarvZTuL6Xg9tG65RXdPe9NtVNL6
+tUmS7UrtVpZyl5/c1d0T+d/YtpKcvOf4wdGyrrq2gBZSOjKheBv5nBxUWhgUfTsnaQH37DtU7yg
Iucek6FeA28FDCuOihiswBK5IMQVp6ClPkfjb2cQDh39tLo0tZMaqUvQxR4hKPj8a+dxDrxLn6ZM
ADfF/k0b+t1GHRi39KTDoXhsT9o8uPcgqol/HAe90ty7l015mze3+KrH8CRd914Xm3LGzCiL8XWQ
bbJfgqjOgvpft5FtQxrsM+bj3ZVcK/euG0m4tUMwzQzRwNwECdfRUVG57P7ddb+dxuh92ioei9nI
Ny/k3U+3vh7+3a2qhilxspfyXXzq6sHduU35jPazOioHRHsVKoXsRVHz0ieWsvnUjljIrx6yr1ET
AXuFKUIT8sjX6z/1G0DDLurBtpafThRF5VPrFnfFL7xburxbaFP/bpR3tEmRbT3yaGFnmXsfPPWe
FFW8nz2od0ndrJWWdnkSrfYIiBAq9pd+1yvIvt37AE0216brZfKeoYltwCPZXfzZeS9CcWl4aXXr
zRCp72S0ly15hm84BkM1tcJq45O5PI9BuqohwkPEcuclwCJWGF3lHMLGgZRg+vabR6JGLvvtFNyM
AijmcdSHZIuoY7vN43A5YOJ7p/s4KILnfVGaJrgr0/YNgkn1EgdJiawpfjnysItw2cqSGsE62RcL
vE0NP3GViM4DRFfnkEVYy4Qghs8QIOrdpNrzprSU6HEoSGmDTnLeVe8thvdHRh0UBgoS84Nbze4O
X+KOvLMhZvRufihN9FPsuFa2ss1ClOs8RUI4igtkE8n+DhJq1S2DIJ4f5Ak/MO69sgiPskc/FvyB
pLhWKMAPaP/HZIkxWauXlxFvxFnhxvHJAk1axVKekVJu5NnryHg9gQrG2tLJS1+bBnmT64B6faVr
m+yt/fv2/lbbyXk7oPJ8O7Qe0p5yXr8ci8l90ixqGpp/vDZdp38kiv8SDch+1+Dg0+2u1/IRpL9e
zdSG8B+CBeNPvQlCNksoTWgYMmqqQ+z+KWJXtEBxitQxfgSGsrfxU0PLMkp6wKBuiceHOPaiMMSZ
jRr/GLcFaATR6FYurs1zvRLIHQEsMsLzrM72cprIjchL2gRblbrAKZG1c3xX4ZoJBlKfljB34jvZ
Jjd2in1RE6nljTxhibMOggjgB2cfvuJ/Do8MEf38MclYLK5s8U93LSqLn9QcjDoFChgnDQpqwU7H
KeGQlr6+7qr4Y6y9WUUPrCkPl93A+9IiFHbL3KD+gBP0VDBvvWihoYLHsLx94znNkZDeBPpcoPoA
b3DvADm+0Ru7P84Aj5/sDBkPNLdfoavm294x8SVxQu+1NQFU+Y19TosgvQ+84I20/v1//ltFDfTz
36pZnunAd9VUzf6cOdXQjdVHXc2BYwLWQ3/AfvDB8s1JiCa1OFIRPN/A7hEWIxOmkJld3ONNUh7l
2Wyw69tUR1wXdR1q81UcIr08+0jDVj6sJvZKY7jr1ZlElDii4mmjuSh25cZCfh0DaPV2gEJHUcL2
hQtMvW+TVt30MFvvwmgkyCAL8QSHHUF7gcDtahQQwgbOP94ZUXAIbDZkUpW93JNtMxB++Af+5tp0
7Sb7wr0KsP4W1yq1uFcU9adgiqpnwk5rDQw7X89xpby0E7z51PSbW3loGtoXRfGsO3mk6kuYl+0L
SBLj3FXzPRFovP3PXxPqBH/5nvDltSHwqUTzuvY5WenDHBvx7VS+R0Kgv8uVr0ba5/dy41sjwmtp
fOZteqR1okw9RgKfM9n5fWTF+X3dBRle7Bl8zArgRgvo8By50En7aKKq/M0aFP9O3ksTd3XNjlKC
WZ+ur4EQ8H50CTHl/WS7EtXPgZYvEdyf77sy6Pj6fW/f+ZYGIxjof+rbOvbwWQh3sx++DVhAZMCt
0H0bNnlqu9/0wcaB0fKCxyme2zVOuv5eTZx21WNDtzTt4nQtB5lzxVs10EC+tkW1/eB5lnGQJaLJ
y7tjqlV/e1HUtSqWeFzgiAvkPRR37I7iVdoQuuiinJLfX8FSQDtZyGeXVdE+ZFnVHeuoPkWJ2j7I
Jh6KCXsDI1nJQw3OJLS8NBiLZQUI6mD69UcOpPUMjsW7Hw33Ecad/Vqjq7zuRub73O/s1yrsjn3v
xY9jFqZ39YC3VSna+2yMViY+frscaAsMIIyHyNwVe3NK13Y7KMfrJlTtX4d1Oz5DMCTH/hjqwL3J
Y//a6L5p7NPO8hBRDxpzl0Khk22yy9Rmxj5sQm2TqOQK6hg8qP6jdnrjC0Id0zGrVArX4lBRShDk
xmSv7ToyvtSEBDdDnwenX9cUQWU+aEFog5kPq5NrVOYi5c/40SBjBn8bygR0KFvpD33dFY/2RHpD
jfOv1WRNyE0rcL+GdnoG/LDNqLl8Nai+rBQjyXZFF0Wv6LMT3tE/C1HAnePSJKTk0AMwyMVvOUoS
WxK53T+oToHkUT/PhDx1jiXnQEg77qUK9dviA1xlWWddXXx3G9ZwRunadyCZ7DvsVsdFm6nxWrYN
XVlTTFT1bY3pxOHaL0SweO+n/qEajHbvkvy56ZxR2wTgvb/0wbBC/GT+FnsZjhSqGxzMwp9AquW7
QNFrFPZtJqTc3sHBac6yqTUxyUDxTru5tskT1mzzAKf90Uek7lzVMIUh+GlrMKIsBjO0eveUC4a9
FromhWdwJPIwCBAjY06fhv1lV7badqPjdyX6/9ZaltR8YkRR5IlWnL30Fld7ED1uYj+x970JLA3R
tvLRHEOgtYlL5IAY+UNQ28gAzhCBrdiZ1nFThAe58el4mEqUMSlk5Mtrm9xzxdn/a5uBwMret5+u
vWRXamQTji49Jsdlo1KC7JwV5lQocMIywMbC9vWdJZZnvli82WW7btCEOckm2CPFnZLNS+hY7r1s
asDG3VKYwNpV9+Oz7gxM+wJFVzTTW1Wn0C7xLFh3pT29hVG4xw6uesIMz6TsZ1QL2Y0vxsImIYlO
Q+4bD31tPsh20DDDqp6cAJcf7qazpovn7E3IXwNgwh6sSPbQy7FZQxP8qRUbHEdG0D2Pl5YQ8cQg
HVFttmvrLkHTdB9a7V4fu5qvgI1i8t2k4RDfIohSPzaoAd8iTguRR5wN5x50gzqVQKc1awlbG9D8
pNS3yOYgapUnOALOKkx91/a/DxV8v9b0P1C0+kJNu/4CixyulbioChUk4wM7XqdBhMalXicsDeWu
IxCYl41CHR4dI4HIVH1/U8Y1MupTWMGgtUz3dqi9bWC2ibopA0RIXCXbytpO3lNxtMA5bWThR0Vj
awcA5tYFlfOFIEJoIHrp0Q/d+ZEU7ikXqYvAz61V0irj0pzdGELU7JxDs/XQlVV28qgqC+cs91y1
WHhqYZ/cNKIq4Y7rRJ0g88gx14WutW316E2Ou1buI3wmT8hjvD2WIH/1/afxObKMh6EbrZssjkrm
KMDOoVcM9yDTi2VQ69Fz6lHoxUsyfDML+91J1PLHWEy3kGRgLXrDvZJA1uigivNqvX+SG7eyYcP4
9kp1ehgEsk1RLP9U5NprNBsUs+UJpcMXrqz6jZd76sGfZjZuph3koYsjKqwRcYwrXrOtnPJ86Sea
LmflMY+HerlE9uMndpa3Gpv0LqrTYqkh/QVzUO0f5UYj0Af29WAXVKD8uELYyk7qjTwXFGFxLLX+
WR51ft4/VnX8HdkCdaFhBbouXcu/kxuvgq3pAkNZXds65HTvBt/DlbmxD9d2BzkaVq39B6+k3Olq
xZqTsRxth9HS1rJRdlbzPt7VcX5KnKLdAQRJXyfD27ZWRu2LpPK56+LvsjmGVbBJsrZby8OeH/pN
zGB2Z+cXqsH/Yew8lhxHlnT9RDCDFtukSGqROmsDKwmtAhpPPx+C1cU+dc+M3U0YPATYXUkCEe6/
wGCX1Y2LyB1VdEgpmpt+JIjZLMYk6teuFnDQtQvtS6Eg9oBvrXnA6827lHkGpAz/ha948SBErIbB
FewTsAUDKfRx6ODpjYjaDL7S7GWT6LaBSeOfGBGlfBH0FUDyuS+TwwEEvH1i6w04WyfdtlAxVhV8
vIvjQbiohRL9aKCWDM3wnRrvgOJb1OKwWdtUVmFgGUnqvA3ZcJUzI119i/E5frU0ALZK6qc7L1T/
ulfgmgnJ9BJu56ThO6U51VpemkNiVA/ycjChAJVtsFVNV9vb3ffW4S9Te3a3dQK7eq0yrVnaKGtv
Og6Nryo0pFXPG2TNthUcOMpYaxfFuJUc9bKe9z6UBzTXGHVckWxrOzch9BHWGY80Exw5VhKEYafm
hxabo1uYNxwnUtN+CiZo4GbehT9npfnW72s0sXySNa7rfMHCJFhEmps/T3UNoNrXfH4b+NMobhhs
em2BaASKhM6pGstw1XuF/gJ7EvahU45f60bdt8JQviS6uaUkFrzYdeheJmNccd6eDTiV5NO36+yo
g7V+QTW9W1mtGSyK3My3lGDHfWHxhhmxiZkb3E2ABf0JW83JDv3c3PsU38Zcw8pJfjUBSOg8XmF/
SoFrbsh8N3v8jih1Na5NQStzlUdFmO3GIGFwlk3hZdG2y5uv9y55NSlCW5tRoW2ULMMlxjTGL5nu
nQHiJC+NE1V72R/M/bGqnJVkfB46Yex7IDtL9P3RvxjD4kRCuTjJK9UR6ON34+/RcQ5lnxz1UqAw
vS+mD7MOy4U+qtbJsIf6KCh5IX5eV986oSym0s4+R8yu17WObKVVVvpzaQRf9YkdMHDRTeg14lSM
sTjJK51835JDtr0gV8bfCWLQ7xHXRoC+DizB45i++4BcPNa46xjOmD/KAdl3u4OlR88Y5PmPpl4f
PF5jIHSjc9yX1Kwr17iFY42ujAxRfC5mi5RDL2ZRu0mM+6bsKzJCTnKZSmT9TF3lP53jMqLdQ3up
Gyee7YnwYohi4zV3rYqcZGbBcvqPEGR/v/ZH0noZRHcUEXBCMV5UvYg+O8MckMgGUWw2qb0eqsbc
F6kK2QLXV3yS1fIKXAMeamWTAI9C3AedKj13nvmWR3gNG3Mku6I8SM8pMioLu43FOrcohfPPwnAW
Jph1a/M/rKiObmmHT/BHJ7zbHHUNpLn9DLMUOJndvmhRh0SEin+5DkPus3FSBa5ENBwj3IieG908
evAhP/W8yNZDpAMemZeD33lQujy+VgqyaXPhngSFi76R9rtxcIq/hXKgkBX++xwz9UNYjBgHwpl8
1s143aVd857y+9xnwK2Qkg+b99joy3WPSddtlD8looNV7xzkqJrj4mdk7ovZVP4lr8D1xaN6LLCa
AopVoN3t1fGxsKlfz5Hskk0Oc3GwjbMJUPAyKV65TVLvoiZ5tKz0rNj6VV2/6bMJSpMJZy/DVB++
NmNvnWSU+zpKr1X8JCNXWQXO0D4jRobuWFUtYW7Yh3rs7cNco+seqvlSxrKJetScK1Gnq/tEOfBX
2DqFATYMvcI/97vf5K++/3bPpqIGqvZtyD4ktc4tdI+NIWCSRiRWklXKvnlWhshWavI+2q39o+n4
WZkGMoQk085VlCqftWehUmcYwVM/f1u7Xh33Y1qSeS96ba2NarLxoeVuBi3P9lZJOV7wFPkSWDE2
Ikr5IvujMPrdn2vpGdax/6R3X5ssCi/VQNqtLAfxrbGqkxMPwZvl12zWc85g9eiOb4L8g5yg2On8
9DeHczTG2sGe2pLfR1B/yzEzGsCmfckU28S0xS12Wpj2T/aAAJdc6uIiH+hZ+TwEtbE1WwRmII4P
nwiALuQEQyj+YoA3RDHSdE6lAag6n/+revhwYQEHktJm/KDEYMElClw2Ev8toeLy6j7w17y/Qjm5
isJk4dpDsLzfSl79db/7Z+hs6EHmoV8Z2WqytpCg3sABbD5dsS66NvlS2wYQ2JQ/U6y5OHHDwZst
cMmFGhMYjqpayWlZgV4/SZQXdNOiXW4o6kPUjAj99Ugp4jZR7+9hN/clLqZy0Iy5lPFt4p8l976y
GPqHIhE+NOL/d3LYiAjd2VmvtEAwODH4Fuie9tLW8fewtPKjOUdixAkk6a1p0yiI+SkRryxMbBGy
WciEEv881tKyI/9fKSd3iPbQCcNbksn1yLzFdfR+yyDdF9ziWAn29TwZsqu65Ccd4rSlLqjwtSFn
x+n31dynmHH1y8SsEhCEd0BjmGPJ3Mjw3kAlw6ZL+3nv+WvWZA7WAiWRHpgbDkOiqJ+SGRs3giUC
zte0OxlqjWKyuUy8pdfn+Yst3BzclfIZ92TuK2OWWytS7ahoCWpQhZd/ppXYhYlv/8Di8M2wA4xS
AxsXDVHr+zhz1CPsQhV3OGjxfZkpO93JQGj7GjKGmNSebbP73QymiWsBp5ZHGy+6ixxolL45I1ws
AxxlfOfBGfGNImm3q3F0zJtAQMRVk59asysRE/nVReHPSEXaXlESTgXhNB1DinHocfbZ4+T25RPQ
RJyyeEF/S9EWk4vYI+E/69kfam3GSw/vjnNrAyQ3MBLSIrEOfa9G4mxqvlXdWiKeo8p1FkNWRSfU
FR5KDVrOiELg1VRSqJdmrn9rJuUcNon/qqGf+mipqFlRQxevpus/1bldfhkc63VSs+LJSbr8SXVc
NgqVkT7KUA7g97vJ4GScZJfiZFTvKQQ2xjunZXAPWvkDecR3kfmQXRx0QfDfG3bqlExnjoZI4aHF
9N0s9u6UVD+yrqJI7WnJNfWVast/eg2pWc9ewibG6nueUo/2o9Fo/SdUDnsZVI5/QCcQP3Bed8u2
m5pPXBs28nNJiPNFZY/6VFrCXtW5358Ge/rdFMC79lmArdKffs9FUuWhi0H4zwr8i/vk+xw4p+hD
jog/t4l1hawfP2InFr6x1VOX5RBmm1vo1u6sdllhjsLopOHvGvvptJOhlaAi0EFH3pNMC9+sBnxD
pSWYDM6ToT9/kJB2TjxKozeOwadycNrL7UYU2oMsSJ7kQs2wH/y+ya7tOCxu7+2MElafwPOWL23Z
1/YxVVNhH+9dsh+QXF+RTW5sZFCHMIbJINrwEbjmV63pgI9WY1pti3T6DnB42rRqnZ2Lih9KVRjV
WzviCZgkNVLPFJn1Ee1wfnv1qSWTjObLLM83Ve2T788HQQWore33+d4jefGIO09zJauuLlQAp8sU
AvnS9kewPBVY69Kz4ifZeG26VUFCnW5RVJOntZWtPaXJbYKrWNOjEeMPNXs+Bq2+U6xkOMrG1xuc
xOXl6H10U7ye6sB/K3wn3Pc1pDIzmby3COvmtZ474VqfQ6/3nQVfL28rR7Eb+lHmJmoc81Ir7R5a
jGJfSHyUT0Zq3SbhUaHD8Ua3WK5BpyXd4GcerNQmWPkmWxOk+cWhRwcQ5bvSqVYDT6cHI66xNHdJ
hx7UuICVJocKr8A5YZ5vyD9BNpaIoqUZFoNshM5a63a72MiuMkIUpDn/Z7+q96PF3o+5epr2cq4R
6vVtGpjVf91D9suuIRr7A6mq1wIFc3kYooqFznZLDd3Rs+h9mNJbP5rH0LCLAkXxuf8/58v+ThTF
iwg4ctiGv2+7FhT5fIX7FSLEKVwdJSFZPoxIhBTVxIPpz6YTi1bjgGbiXna5jutd5FdW+LuGCt+2
KitFUF7p3//X7Z0c0BvrZ1lrIfui/9hP3reCbdLjumdh/lTbHyRN+k8y4LhvW7G3cuYQsewz+VE2
QmmsH4OaUo/sNxIkGFUx8W5T7fylY58vOG8EuvGqhFkEyc2EXZKpymeiK1+E31lXwzMS1HHxe5b9
tstGjqN5SULL61Z60dm7HqmOHV89Et1/eBu1hnJKmozNRgJd2W8oF19H1WeGvUruRxmrYj31+rCU
fXjd66spbuuVVnXYfgn9IgaBwlnqlEvLEzNV30CfxTXVfYU54kNQKuaznPJnAXT4kKNyDETTUzOE
7OvVpDvRVZ+jBI8aDJ/il1jBOriunV1nT6Tt8mbwT5mT+dCMUOLBP2AHzmGXp2mz7wJcDaayOY4z
HE82+nzwSiznw++7GtXwGaY3H9DCubFJai1AfKKrJyjhKZOvwHFGe3WZF62GVupwvIUyV2gm5REf
GH0nIzHpPFBddASoE2LvMPjPsgHS+W4MdgWtwPOfp0SbVmzenZWYw9Znx2KWyhcTRrpYBGW5Znc1
XuTcIvK8RTy1yu1uRjTnnZ3YgktaKc+GjoTO9B3RWRt937FAksiMut3Q9NbaE569NeO3HHwOXm1w
VTyr+UCLMlg6uf3DjmoTsWSEFHFgbChimPZJ1eL6KnJTXLGOvnXlecd5fJ7RDI1zkoNy2tzl+toO
bge63BJCBx3YPTh2EYplpEXPqlCLDRuaCXDdDPSQw7eZlTZNy8Ew6sW/VspJVhD8SPpWWQyk1Z5E
bVwz0xw/JpWjPumjbi1D+AJfUh5elzqabrO0hpya2wA7jzgozg17Gr6MUwdw+E9fHiAgQYW0gsbY
mLj2pNNDh8cGXtFsS/s62vuDHWJUSiibqQhyykppgXZWyVZYdmqpgp+ovEzA4NgLeSlXNmvqm+Wm
qe1qg/p1/RRUmD9UptP9CGresKbefVNTFTCAMGr0JNt+h1wB+YfeBlrYKag51d0PPdY5pGvXDB3g
XRZkbfDYdqg9ovZLHjcXIcxVdC8funa6GL3ar3SRG68dDIYstdSLlavG60CUzJEc62HcyDF1njmP
lSJByPu/r5Nj2oyB/rPO9FLQ5CGSp3VS1shz5FTURr/dgjLvH3kNlM+F4SEiP8OZbFxdTHKCMdaR
bRaZ33pwUZhxZ0jST6LY90lVrDTwMF8q9mblhDhmMP/JVXIZXRclJ2CmiEvOA5oRosrIiUn0/GhE
HRq7yGr4glYOr8L53mncn4dAid5CjbSJ3mvFRmsS5QCIKWHTa1q7uMqsXZ12v69wtt342HFtMA+a
gT/zlPuovLovQz0fx+Xcj09s1x+GyrA/AkcfH8skGR4HL/U/hgzlutzMvvKaalY6bpw7m8fzC/9M
F5sHH5KYaLtW8dS9+CIEnJa06trDCu9FifH8VMI6X8jRTq3hI5KOwCfRb0h6oaDZGsmTBb32BZ48
iWDVnHAW++dONZIX62IOmY/LqyH2wk9aVDo8YxF0sbIoZVg7/PHnpnNto0FLj8vbxPkqUeI3jW/S
o+y/N9UUXEHbQbUvxRuP/fqXmHMOMBt+sOXFwDry0pfSdgIAtG15qIdI3ZsRirmlMpwS4QzXzsnG
65Bij2wBFJBdsrGGaqGHdXuWERns4XoblQtCwQ6hwznsfg/h8fjGcnx3v0dkuuPeC8Wb7Mp4lJw0
1GIySQUGoO6gHw5duJmbe4jBz3ukYkqAjSiMYjkArl9t1ubMHpaxbGqU4yAr4dAw3+Dvu/4rjqPg
qdJNF0K6lW00QMQo7irqm6kDw7Bx1HpElkh767SqAnozWLtq0tLtOCfXAx2kUphjx57mYfYaOt70
iHWghrVCnr7GeaVvEYSpF2Ovpq+dlYQHO0cU7xaGsJR0r8D2hsFKAb3rVaJZTF5S7UVsVHt5dW+U
yKVEIuOYWpZ7m1kHCK3HDXZ+UdlqK1tpX3wPA4csaPrXqI7rnRjcZCFDdPXTfa5jGFipuAsWIVIM
vmnCB50nO4PiHrohnSWqrP61j1zslz37ez5HOemOUxyPb3KsqVLj7EXlRS5MAt+4jEGI4h4z0Vm1
rpWjrOVYUZbOk4/huxzzct54Tf5TDg2ojL5qPI0CxGwXcYJNZma+yHn52CI/TkZUfrbTm0vK7MiC
tzUaDa2dv/r9uEW50LnAFihep7B5VwuvPskx9FA4SuBUfZCD/MyzReaJeCdHFScqlvicFxsZFh15
gnwY1LUZa9T9S3efY/d5LP+zGcdlp/baQXZPrSjJUJvT72mxRh4WCYdlG0R6jRsJ69VYYc7UTNMm
1cX1dygXynG5Om4xgvBDhDDJyHi70u7VHdsBck68soH0WKlxMFp3WCgU05fYhnr8qebOvhI+uFM5
CXW/palOJBd7fTrem2kI1KMem6ikWvpWmyM5KPuTkfw3PHBPPPaTGT7IzlyDxf5wn0T+PFphrTdv
aJRfXQm6jZIvSN3Zq6gY7PQgmzAAGN7dsI+yddsmuw1lVf4Ujc6sx/FnjrxUlBgLMv6xC2cczomD
FpEeBeWuMuMaTxze7oNnBeRjCIVePU2JGl9kZLaY7Brd+MzuhaNGcUhmj+peVMXS1ymQR5NizE8s
E0G2ZFwjmhegex6HMbo4ILWMrsBp0uQ7hw4plfZApW52izXhncPMnQ6IVJpXeR8X9bc0Ny7TfD9M
AJuTNfpAzvkI2QXhatqNSfNLdt36pxTNkhB/BvkfIfs6t4DW22EwEHYarmpej9r2fIpCoao+BxNs
UdM3js184BJzI/sVJChCTTWOcqpZ9b2FvOfvvvs0uerPXNmfuSMGGDrf+7aMxi++j6CBVqgfQ+Q0
m6H1mnUMt0/2B749fbhiajaWWrVrZKOjBzYq4QFT4n7RVAi/t1nXPeEqjViQtgndxrzKHnYo+oY8
p4Iolzdr6eWoNymuheJc4HRPJiC+i8b5/zYKIAjyURR6C7k4zJKfHVDipd2OyVs7VNshz/Sr0aYJ
xEIb4goPCi2L3Nfwq+ysI7d9Fh26y/MCHAYyrOiavRyz2e+fPWV8l2MB6dqjruN1hHWN/uR21lsw
iR+6X3QvcRXYz6W9rpXGaxbc7lVBu/qI4Rev57R2Fm5SNBs5tXON6RGxkpqHBaPZ5HuHP/fRx1re
J0aC+9JHUIdrTT8b88momk9LZW48a3FvHGUUqA25oGboV1iBm89e5IvTPF8OFvN8tbb+nk/+tl/J
Qd+YxMkZzbOThYCWsKd5mNzB3dmllTyUfWk+8ZIyn5ArQLdr9IptI0LrCTHA4DyW0UYOymmhNph4
6JKOv6+y+ucCstpVrtFLo32cktFa3BcNmnhyfT0+yjW+Urg7d/5gc/7Mvz5YhvhMHhIRvdp2p52F
JeqlmoT+G3IpvzxhTD9D46VQjBTmNcxjzdWnzyYKWtAqBuAjXjPrSli4ARQ+iTWFQ1ABQvIaOWOz
6B3XevPLbBPkCFBWQ/Zcz40IejgnCgiZvEizZ89lI6GjzyYjOcOp8EX2PLPZylVel8UHMXrfHLRO
8Z5yCo7MSdWC1HL6LWxg1NWSMDl17qBvM6c7g4hATUvINvK94Kipn3LGrQvqZXKScUWVCWScutfm
LtlvTxxO8hjrKbVou3Nh1BxB0qT6nGpDLCtVG3d1bfjvWLO4mV5+Tr3qb3pkD1cW4pXkIFNIMclU
8whVVGQ3y/KpmBvTRz88nMJyK/sMTSPhyzGodYMnCIDFk08SFnQHpmtyTM4qEXqAmFEdrb4zzsbc
WLMPbW81WDzPYa0lxhkxCePshM6Vg4u+u3dVRmueIu2q1+wLHuTyEqg4P3j0B7MESs2PyU5Qxpsb
xfVIdcnLoqu4LEwMZfDEwubmz6R6aH9Pp95rsQP9JwyDdjtQmd2afvyd58bPAbEe8p7TdND8MOIX
PKt6YgNLOV/1v+a286jphvLL6rw1bmvVt9G2MVpoMgsx68RbTThZH2IDL6EIPaUZVh1ckVzYxVYA
TstaGlhnf4Zp5q612BoetTlUKN6hkmS9uwZivnGnBasiochehEhSpJNvbKxUQWg0yF+hGFoXfchj
hG35l5y76ySM90qYDwsZBobvLbMuM//PRUaZ5AtrEqC3SE6XWvjNDhFnLZvG4NcwBucgDx4Iyg/O
lZ+4fUyXzrSsp6ryD7JbaPASRiHqVYtP1kee2MNDOfQ2BeYheqMSc1uN8xRpRCdrL6mb7QaKMZ+k
YlDwACe0Tssx+DTG8OL3YPIUHqNn0vgVkjr0o3ajYXClz8nNIPyspnUfW+VHmGs2G40JwfoCvw9U
j7QVeMuD6pNA6TgxHjtNR8x6rm6LnhTQ2BnxEeRs8sLrZS/L3CIKu/XkNtajLI7Db8PYIBrfGlDv
+7EUwVJOM2D/wHsT+dlEyeM6jtaHvG2FUdMKCSSgTPOntCsXp+3POkWPCv+oeCUr693kf1LZ7sl9
1jVP1Kl6kDedSsy3LdAB23r8ZnVqPD5oxvgcJ6GxKalNFo+h7oYbPOGbw2RRR0jaxntUm9CE1tB0
zanpoDAMcb8nuarh5XHrK6JjEyDrPEeW2XVr9sPJVrFHZS/KAh2tPvNeIhxEzpaHvPYcJYY5vcya
J3Pgdn27L4oMQ50hhk0ERe9QCOr0UQt/0ddMlW9XEX5krve97Czlh48lC8WKCJd5NjpuL8bv6Iwg
3Bn11hvaMdEMMKqA5g7dqo8G8Twpw4iUVoXkxByiM25fPDVcjpqGFqtpgNbMISysQsP3T6Xudqis
7RMe5E/R0BP0WbVMDEQO5JgSlsMxNCtImgyGdcKMRPuReGNySKAUrPlciloJpjJlx/liqjLzXLYY
/UoQmD5Uv3J1zNAPoKjmsMFdyn6tG9Y5h/53TdTlxjAtMG+DYX+KgpRrXX/lVzys0hA6OY/WX7of
jvBiqhQJF/SOlrWBdGuMoLGiDc5ONtA3AGTKSyZyWYy2s6vm5u/xf029rzeaFleUeyyX30LRkC+o
cv3qtuSNhjLpvjoqsBBHxSszObkV2hIAtcNz5CnhVz3I8YrosMQUFYxvkDDqmfS49ohVT4ICm6j3
Slxjj6fa6U5kln9Fcqp7xLGdHfPQ+FfZ18OGwCCwwoAqV0kMpx3fwxT9nbycqscWyPPHKOyvblEl
FwGF4TnPjMeQBwSnVRzXk8kGicxzz161A0kiUAztwdfr3j2OJTAGaXw9UoDMwX48NYAkNviJFRtw
N8oTTmgVah9F82okeK9pRp1RW/PF+1QOA8LFVnK05lDxFNybi+gVyR8gpp3zJLubfPC2SYmJkM9e
4Z13vA8o3+g2ctT1rF/Qcr2THJRdMmyKfm/C+H8dhn7aeH3irkzERD/JiB3bzree9VwLjk5YY+fl
YgqjdvEMcuDDdS1eYzrhrfQ5BGOHO6ufJ5BRCSEmKDvFpxKOwFX0akRlcNJC8vqK9ZkX4btqjdZL
Xef6GqxYsar5B3gx/BlJ64gQmy7FenEpTpzMMn5N+xqn+KYf1oowDq3ltM/djPDMEagB4BujZDqD
RFGTCrZTikq0HJXz4iZaCDaAVxn1o44eBBrD8Mm8KyDhcgfOzr6EQAH43tbDd62tOF7kOBOYyI6y
t2d7o7vqqS0tfSFnlKjKKUX8vSFrtahd6vH+BKrDEY6+xG8SQ8/WwaFlOtlVdPBFneP3qoWgxZJ2
Zxl+9tGb7qLnNfTaOnZ36suQGgL/EB+4Z/srdqL6o4Ff3UMYkB9B9Ct4mDQgLkUXrtKKr3mkQ3Nz
TEM5xSA7d0PJa4bfv/WiBxoi21VZXs00jDeZoShHr9d+N2paPVlocuBQ9U9/A/IyNYdmO+a9DgNh
GD6VqTi3YJx/+VmyxNo3/Z5HZPRsAdgJ1mWy7lrOieqg9nt74oNVPbMxONL9Bx3hlm9Oqa9j3RoR
lPV3I9mYL7VeiIU6Bt7BsvDqUhI0fVXo1W+Rkcc7pHnGhQxFaNvIrZtU6eZRPUGRI8x8aw0+TbxR
uC2Wjua4G+y9xJutkzCyzYrkzjzKZgjecsNfQiE58Ya9PfpnZXKVdypbOAhF3b8A0xlfRqOYEW98
gKHnGMQX9rkdhq8Autpfvrs11ab+STE4exgSrXy1odOs6tHMj5lGct8Ks/xxJM97VYFLLsbQKr4m
rtjA0Wt+ZRUmEyRavsRhIBZ5JKZrokeQupWs2eVlOB5NnM0R+Gj1V6yHY1xaIven3S7Y/zW/eAT8
yOxEfWvS1AFM4BV84+DEp5BvHweUGy6WBwIYv8e1Vc+eZ+Q5d0r+AmhUi7aVg90lajWIWE+jg+Vm
bCYCXyoaOXQPbT0CVOWiW/avNTkOoA9a5SkbXh/FScxNDeZkiT8P4t2kp0/kl4CwyWGtRm3+PoLv
bcGOnTlyFFbLq8dJohm2BT4051tjFQG7o75ZVz1OSLKvr3yAGXmtfyKY5W9bGQqcFlAhBLA6r1Wt
yUQeExMEq9Mi/DxjUTzIyzHQ5ssprx8LvzvdRqrOj/Zd51fhWl7+a36ISDYJlqtn1uuI7Mj7pBr5
kZoikLI5jJqg3hgGDwfN74J3tdWNJUmTaSNHeVMj7Fu0/VGOUlRHuUtRny2sY5/nWw6NprzJW0Yt
tnAylLfsqX4tZRiwvbndUoaoQzxaZuVs+A2qu7ohW4XnE2WADCPke5+86nGQ2lm9GLLbiOz8a85/
62PDsqm95kiFx0RM4LUpMwjhRude2sBxLy5crtQupsO93xwGHQcLMBNyBudb95LOqMSGTCwVqn+W
6oJ/Gt3GCELOG3amQVGW53Py2IetexTzlebGv69kH0el36N/zftvo4AS3Nv9ijQ4+qi5Jonu7JoB
PiFKRDBkXc80zYW8NM2JXYe8vE2Qcynm6Q+h29W3pbJPyPXy8l+LKJc4u1KzmuUYOhlEAUVsog6g
bpaK4DJlQQBnQ2NbKYDpVLlH8fHPwJg4wQn6PKbKTLv3ewkaszwvgNuTqsaNaR5uTP0Iqrjf3+cp
sR7t6mj8GCzL2Ta+p66dWh12euINuw5leKTS5hiPsHEXqYVvru7jZpkzLqfKztv8W6ybgQ4uEBAo
qk8PsXrO3Xz6GhS2WKlp3uzCKOqfda35kP2+wEZmHAf8msOcbV6qBwF+F5pyyfEcXfFlb5aithW2
HaFRbyg9YroRDIjOTlVj70FZ3mbLJWwuvXNSvsiA2h+rektZe5S4jrJPNkYKthgIL08VXLAeOree
k6czS/ahr3M86VBE4ZeVK7uuT6CmBuOrb2TNtVT16pqWyZtZluMHmgmoE66rsFRfm1fhO91r7XcG
1zrGiK8S6/z72jYQnsyC6QxNG4Vvu9DXvVHqnK8QigKy9FMYrXPQo3RAdx+EZqhyeopif3hhqxts
WnbgSzmq1EV6rCfvmxxMK0Nji7QHl5C2i2gSa80IzsbYgWg0K+8om6ylyP1g+Rj/dooXY5gwx/dx
eeVU7UY1U33X4snWPjZK5C/LnOwqXmrd3urIVTz4vtLuZezMnfLqrz431aHSk5lkI2YgIYIZ0Rp9
6ujQdE5wbt3+d2M5yAUP8VSt/xqAMIDOVeWqD/cB8nvBOTPz+Mj3ZfFXv7ynH6K+jlbHVkaDrfdU
1Ugkz9wgyfaZtL7YWmYBV+sf2o/stzikQUW7E4mYszWYd++6Xbmwh+63k33ynn/myq6/7q6HwV6z
q3pjDlOiwGZGrMPy242XZHEJE6EdKdP1RbHt3GS+JJZXOUqpD0YaHfSw5Onj+MYJCS/zZOoTNlSI
CmidUp7s0UeIWItybRkrMf7mctRk/9B33kM98UUBq8z/nRij91Hna5SbXbaSYe5bWCfHINLADcfv
hhb/1GdokxxMrCd+Jc4rc/wLBcZLpSnRO1hGb2d3yBnKScFQCR5XlQ66gfvzs04X4CHrvZw8hP5R
UI6+urZNPY3vhOyuM0sgS2tjNTgv0k3OcsqXG/ShzD+rxE4uEtLAHqW+0gODJ73ckQ5g0P/qKbTP
OOmSC2Dh+oaX+N/vc/uc2vq436MfIItBV961+QimgERzuBeqP9oLAPRAw+YGZmOzzKeU50RettAV
lTY+ZBBWD/KqkZ3TZHM415uQk9s8SY5Htd78nn+bJRckGRV1pM6A5v51Ezl8W4QTc3JodwUnon3i
tfVj13ovJHiVfWgOljjKy6jPAxhWdI78IHloQGoA7ed0YOwgOvI9iHyyIbGPxTvZkYciPw3ej8b1
4+WcRsQKdS46ykrkfy9KyiEAARW8GxrFCNdNL/Kd6Q0IpEBQrfQZTSo4n99k2G7xn+Fa7ZX+9Ccc
InSqcSFBm01D/6hepsmw6Csr2Q9a3ASPdyW3xhhvHxBbVFlOf8LbHVAwGpDLyXpInVN/1T6xqzGu
shG23h6x1AJuH/L06sJa2UaOyPjbtcY1r1PzipcbjBEF05l7n8czeFknDoXX+VZyoHDwRx11Koz3
PlW1P7xkavbyTrKf5+qyBj8OjYiVhlbEF8URt8+TXcI1c8qz7ZNcEzsQbrtG30acsSDvlwPgPp5X
ne917FCr+CFHsAPvEb2PaVVhUeyaJ4x+sFTKeNgF88JSTpKXPo6RD1rs1qv7RkzMO7t7+P+xYfu/
p9RJjZUW8Jf10HHwmcA3BG0gzj5wZtSG58buL8FoDfi12sICmEZfVThvZGDNrYycRIgzBp/V2fGq
H4NVgar+0yVnjDr2Hi2KvpjpIEWcdKVyRGU1evDDbnxPJ+iUQ/s/rJ3XkpzKloafiAi8uS3vTVu1
boiW1MJ7z9PPR5a2StOz9znjbgjSkFAGyFzrN2790HeJuYxzyT06datsdKWKdyoCzgc837y1ltXl
RdJxZgmTIHkex4JFc2vYL3HTt3upwX18RoLEBqbJxkv65JAXeyUNnIPqejQiFfyrUfRQ1SE86Ko/
k1kYy7ERXrIpsRgGoXWyzXYpSmIj8RTYxVr9ox28KJxbddCtc6eoYCy45qIyY31XeZDNvcCX1vow
2k+tVLJoTdV9bYApJKV9cYKTZRgR8o9sIt7G1xrp3sS26rMo3eo9Z8daUDqQgBgnrl311cVoaCd6
yHEcX23El2ekro2NbnmyN4egASShKv31fXQ5QQi0S0mc3+syfMCXo4ZhihhGDNgUzbAmrc4nmi7K
mDZ9GtXb3Pez2e0SHBlDLsdUnvRqHLy5iTLF0a/b9f2aG1NLLxnh0//86boeR5UqATQ/Xbbojg77
7dPdq35/wvsVhLpNSiT0zM3tlCnLDYAqTB/u5wwtCwWelAzc/axtILlLqHC/PqEYsAzSX5/w9m0F
vo3U7/TpbmOrhsd8h08neovxxSesEE67X2Q3fcKkvv1+t6+lyyGBR/2vTyeOxkJwJ3k2qKjpixBH
Z0n6NVRLY3cf3iLtiD+ZFC6A4RWP4I4mvqucH3OzsR9IlT1WquW8Qb5BYy91AVgqbvGaKek8N6Xk
lKkOht0jVgJ43J15MBmPqUpEzh9dnjJBRNYz1tWDpGjvolFsCsAYmuEMt/5lC2m+JgC6EvnQLsTM
3s6jH/f+DpZ5eI7ZTDhtGftWibleMcm0J32/qEJbefC9TH1AEutg97V0DKfSUFjdzg/5akWj6GZi
jjpjtu2jg0kXt/aRo7CRPJ7GEBu1zvtl0lr5H3UuLoWOaVXn21mGsCLm76ozcRpxVK0HuIKYebIT
xV4ZqhPg5ltJHNXXyBkVZoEc6e/r9dUO9IFiX0RViODDBjGJbH6/XjTDf2ZyDBt1OiiuQ/9oqdXt
SkUV2u7EQbEBJ9vHBxJ12lvktc3tKwHsn6/lMAHGr33tnaPmpumpkhQIrIMXnMWeEeMnDJoo34ii
ZcQouRcqCIRAr8PFp95OJPfbErbjfQDRQ2w4g5sOv85wrzYjzJac32e4N8RF8+ssGSQU9OOZD8kt
GsmynyyBMhPaZtKxUg1Jg1LvRVum84hZj06/J+tsk24vi5PjYJXQy3591UAXLMjnmE+Sb3vzVkv7
LwZOiTOl14ZvYVYfS7t1fzojuZrU75kTtmSVmZp5WOOqzE9k/7ulKx+YRElf/AQHKywZ02cVXg/u
wo5+hbrE0lTT5BOXq6xNv7X2ltTaWye1y20v8c/VMkvYsDDzUtzv3FzDAahW3mCfNm0Vpvy11iZb
0dJrzsQ4Sskl4x2fDIdbraU5s54XwRJERcpPUPMrpzgD1sT7JSVeNQrTE1yypnS2ck0xOnso0B9a
B1W+DUolIGbqeGfZAQ8CvlhCgLKN55Ga1MexMuWHUK6eRb2NR/MiHMt6x9NdgVOpLdLckt7Asyor
R3VNEskc3nfHTG0Q3e10f8utoSxFNSvEfVf08lN4NUbfhgZmxjXirw48S8yvWoKQZHzjPY6W8b6q
8hqO8rQ7qqhW2Iay6xQvI77oY7nW5stxSJNnBx/ATdNjjmBbZvycS9gqmBn4DlFsGyhXYSb/FKVR
qu2zEzpHcSSaL8YDKulztJF5F08bO92ALKmfRKGL8jXK7fVVHJuEI+7ggXwSJT4JSsSuHx5E17gD
BNgQqt8SPpCeEtafW26FXJ7peRUQq2ej9Uowl61UW45B8KsOM+SCPnYFUNgg7Cc6hv1koTkdIjqa
zZjv3CEDavy7PjemQEMrRzxIx5cItxWc04r4tZUGFfl/3vyiqOXEPLVQ93YeIK1X5gAvslGEF+jq
40uDXeZ0jJI68VnDKlaUbBXz88RUmAlMh8S2QTpfckEJTH0HhYdjhyv4UbSO5L/BIXnPA+iqq6HV
p7KOk1cdO9j9WAcl4XgOytoxW5lgLFbiICOXJVC+AYsHHFb2qPe7Ky+Chik2ofDlcQJ8eOLJskdU
amAJiY4iBTN6ZfkYEtYaoka9NpFWorYcRMuMr2slGjvM287kGW8lUVU22Nyn8cAtNB3ukNLeK7VB
xqvPSUAihPosNV7IMoGRCAQ72xByAQjmn4pRfUPZAdhPMNHEMUu9RHphrE13nDhzPbKHGGUuncas
JmY1frIEI94rC/oUpvfeTGkwiwK69N10MbqLkkx+zn2TVIuuqgSydWfToRC1daRxwpPkwRIt2ey5
ilma8afsvhNfW9xGKtJom3et/h7pMBVMiOGPTU3Uq46D5KjJGZm7qPc2gWy5Z9/SsoWtRMkr/qU/
EssyPuL+ehsH06urhNXKW2N0NeCrVro6qD4s3HHEpamPnzHQzZ/wYcyf2gonqMhKH0RVWOm4LIcN
yOqpsWiSYpURSV+KVp6N0aHVOyCiU2uOnvJTvb+PRT5uimpF9UG0W06SLBuLP5n0ljpN+zS0yaJA
wPm1MWwF+EWgzURRyw1rZfpNgXR3Xb2yEsPKKeqhT0ydtcRdkfhoHxU3KR+gVt2qezPx92k2oaOn
XnHGPQd9pMe7vjH2nYRTuG5I3XHSp1hgetfNdXPsj6JObIAi9Md42oxhbS6wdKLLdESHdO8AdpUW
UVZlJFrvzaJOtCIHB3oqNfdyFYfzphvdU2V61rHOrH4+aKP9Tghu5+Fc/ZJjKr/J3KpYw8kMvnj6
iLdEbL9LkxN2qo4Y7LQKztekb6D1qtZ7Gg6vCuYTHpmNme+mHbjGLrjcN1btHismOnvIjIU9i2wn
2uK/589ElziwfnX2AlSXdTk9RibUpplJqG5WGHXF/S/KrC5WRcLXExjpcMFDF2W+DiiPYAe0Q/y9
xML3JNgBNSUgPT5qTrAKBif4LptNcBLsgKmtnnr+L44To+hGv7WVMjjLI1QBqSIR7xqR8+AbnfNg
V8BHbPMqagaZoA8yOfVCtIk6065XvVOPeLdyTGxE0abqUC7zMYFL56ZbXZDp7Y/hNFjmqvZqBPMd
qIb54OOxgoRmwsJEq80HNRuxx7aAudAmairTkJYufPYF3pqoNoZRuNQggBwVUNl2WYbzMIzKFyVL
f+2JOkeLmsehz3EaD4KvTvcTk9zyi5Wb6daC4LYU1a4X7B2r0Un28rTCOgYpg6QLvoaj/B3Kfnv1
oyY7DdpgzUT/KtWQisis7uRocnJ1VYxxp+ENJ3eZBxQmsjXcZ45dHEQ9z9Ya7cyk2YZG4n0JdZLz
U3+pk+J1jATbWhS5OuP31XWd3S+z6SpQmNkXjfXr6lqmUvNOdVcVKiph0WUfhaWcichmX8YQG0kz
6uWjWzvFvsgQe+y6IHoeWyAKxGmyD9jg86ju9XOjqcmi0TUXqUsPE5Bp775JGgln7zY6OGbzZ73o
q8v6i6fb/nPb6nsFV/Yvbl+gQ5ZG/rFQGujxspst1cS1Xns1PruBrfwItewBVFzyqnl8rK7MpH2o
jd0RdQqYo7pfvYGV33pMo38obv4Vay79WS6ldGXnBN+1oJZPnTcGk2im+zWSvKXoihwSjk5OXj1l
sL9Xrd54Oxkq+xn1qH6uKgM38aDj0l4OLqi2Ube2WuhsWGBEQizodUzLetaNQ/zVyINveVK534gk
nDIEOj4KdVzKPPb9mdMeET3JMCQ1kb+BMTKD+rHSs6T8cHz5gpla801rg4+x9Y2NZDrdSsZ55NEF
vJflj8hFZI9tWbAAHVxlJeraUS/PEMc2adZltx7IFXpzJ9YJY+AwN2TBg5+GzjkPDFDM0x5M/GrR
xFmwrG3kRJY+CmP8As6+VElK83pl3WgU0cOttXbhJYV2HSwjC/Ei0t0N4/x1yK2Ob/V2iBjfVzJl
GfZBvYrtVpqFUiydXbtT9/EAUC7ysvK9DV/AH1vf4rJx54iNK0d+MPOoI7Q8L6eGZviewEN+D80u
XHol6wBzAKKSyx3yalFofRv1HEZG43/Ju6hdBXYob6XcwLEjxBRb9Ohb80mDg/kcpLq3QR/UBrxn
ls9NojyKDkgSJTNE/YCcVVW5VqVA5SsgXwQUE3hd9cUCk72R4iRflRjBWE3kv6D4r25j3emWdi8b
X82hWQRWOry6Za9vbBXfEFFfyt/qPojfGuzc1g3wo7XiBObXOEmMr5pNRKGPZWtdNF38NsTfRFsE
x3nFslrbYNkyvg5atRD1isFCNawSlZhX778QUN6IUxDfsRaBFKw1M5bmpeFjdcZaYi/28ql4rxMN
ul/+ly6d7ujwKRp98enYHqT9Dh17HC2R+BObMgSnXAS59kddmnTZmYsI1+QR8CL63TmeGvAnsNHZ
Nn58qldrKLe+Vx8/1btelh4bEP9tZA7zCtbyvOu619SoymsxMRcx+GUp8lcVrPfqijnNrYosW0kQ
CVYs9rQzXx+URY6j3tXLDG1Z6z2CJ63jrHJNz48OK70NrNh+L9f8nqTF3a1nOvk+yfx2U6HyeTRc
FHXqKCeDIeHiF6GFfPHDCk0At/QeE6VFITZkMhqq8gkYQHYuTU1emUrrztLUcFlY374LedigkcDK
1DTTs6gTe27sGDuYQSdR0pzQQ8oo8YtjRUIqiLv0fKsLywQLwUSOF/4wyI+Qwb1dPZYAWF19KFjr
+XMA0N1VtBpxXSysAHtQUdQiuzvkQ/YtKxP5sdLL5oTY4iH2XFR71TAgo2tEG1HUdaWbpXno3lqD
blzrTuQ+kD31nmq1WYhe9sj8pdSZx8uwFRe44iX7wRjJE3ZuePBLvX4J9HIeDRpyzBaRwlFvm6Uo
NnX0A278cLGTNrqmrD2NOgYk6ujaMjeLGt1LDkpwq8rImGzkDH9XyzSqh9ImCqzHwbGRMT+MaiM4
trz8RZvYeF1dLhvVL5emqYwxQOjmohumvPZAkGzTwE3OYqPgRb+QCxNDOy1Lb3VBPSawlTwfF1AT
OOPUWdSJPRic5UZuSHDe61zJdxeovSgzkIf5uGzjntzIpMGTOE2yCyE1rWPKF45Dzq5tGh5QzrOj
au7PIN7xwrA/wsL9qTa9/JKU0ggsqfLPdVbZGxThA7QWTf3UKfB3cy0vXpQwD8hvFO0HWF5D05yf
Whk+hU9pKeu8oQbztqkTC4W6NrkWUYal6X+ub6fGT3XENnBcaWax4f8sDK9STw54ZigZ8rjUARYc
s1FTwEaGHwicD6i6DMNe7N03lqEkayVqYFFj7+ZMG595CKzHaTfUyqdWJUN8N3oT9aoET1/U3Tr/
7ida7537UimWsay7Gwk22hqz1QG0kUmKT5EktANlYxtWXvDqR8l7YDrVmRd38KpPWfC4evFcqyc0
nDyKQ8aiUnekDLu56BSzggX5BduDKCzvlIHXxtjBLDJ6S3s2Q11ZJNFQnWNFjTeKXCTgFzTzUIRx
vPLLXnmwIInNO+gkb91oPRBkn4D8TL9IWs1cmOyByzTE17VyDt2xftAr3iBJocgHBa3aXWpL3mYs
5PGc++mwGDAyfek6Vsn5F545yUE3clIAYdXNCHDJ0QJ4a3zwJpqU00CFnImy2ADJC0E4NCMejdFf
LWIM0V30uR0jyqpkX4eufRsqPbn6k/S10nfZoU+Ls6gKpyoQCMYx7Oq1qBKbTlebM7GCmTjmXi/2
1EkT+1ZHj1vX3+MjDba+DSgnxOmSqDrbfpodRH95DCT86McKIJbmrA0CW/uxCItdnXUOIfjGP9qV
pq3At0UXdPHtBQuX4TEbjJqEsVZM79wccybNW9gNvDM90pU9ii2IGCSTWohS1tFKVIZKahe3XdtD
odklmjbs5UEFgqawns68pnpsuxgkuO4SrE7kZC03HcKIfa5vh6QstukUmQxRZFyNThlfckmEslXv
SZezZG7KVfEFH2EfnVBCiy3CpLA5U6bKw9qdFlEzgIXLtiuQGnMza23Zw8yYAB9tIQU7FuD4vU1F
y2/cGXwJ6RDGSfvyu1tjgS60exgzma/96uZWpotpGd0cRhP1YjRz6gau5c9uzEJMcAJjfIjqulxL
sU1yPxrUx8A0y6vPE9ysfaOYuyqkgBZFgl3pxOqjZabqJvMMmPxTZxtzm8cUas/UVc+TbK6AdduI
ropcx7tGAq4tirpVY3jpFOqms0gJIRskPyY+ypqGY0QvuceqpxlV80sdMhnm51feoxEpCb9Wfkhp
y5wrRmibWMXMJswVzrxyzTID01XwNMsqSoqrJFX6vGqgmpdhi0ZTkxA6JAnwDon8mPkNcYvQ3nhl
Zv8kP/fs9mHxlidGPrekQn/QQMmtanRUj2YYadtmSLQNFgztSYyI1E+KKJeLanbb++9lxuyUd9cU
O76NWCSgd6YR9dbJ58MkUqgDi9qKNc7frYI+1ZERK3Z+Qmh7NDY+JMUw0/sUh50hWSboD6HSLWl5
cg3qPHsumuI56zT1NLht+sxVZoAbDSIyU+MoZUjd2Vq5E61WU4XodxrtRrSS9ShQd3JN/Dk5ljCs
saqIdfdVcwJDU4B/1+I3O5APxuS6YlosTzzX+ZLq5iQ3GjQnJ6wAZraKy/K8hhAWFe2s0qz6Y1y5
npR/lHHcz3QNSSw5796gdjgHVyp/beqmGpZxFmuzTw2fimZZsdqCHCnqxyBDO8TBQjAZdefg14Sh
EV9n0RoarPCLoP/BjAxB5r77ifLhC4bi/hcnQScYXlF3DuPe2FTwcuC62Pk5ISG8QGbbXJv64Mx5
vfG1T5sGgsHeVGx05HoNe3FRmeGKirH0EJGZNlzeX2MwC3RPP3RV5T65XjfdKGqNMSPFpHXKZdkY
WF5MnXEJMNejpiO3MRX9xkHHGTPk21BW7jQnX2qexaEjq+IHBI/m1tTVrJtuztQnWMWsJ+BFemO0
yGMWnpkm9dprk/D4qRasG3p/BiS5x/khQHTAWOTR0H3IufKYkmV8d1uzmqmW6bzgYDbM8dxNHuVG
DpYIT++dxEIn0B/QbA3HbNuDxEH5RJGyeV22O6YaNnh2WhVLj9eSYceLLHLTx2TaDGQWyDRcRY3s
egfHGrcyTUffN52jqmTGiG839GnZdJMFEKFOXoj2ciAinLXoFVeNewyJy88LvbdnqS8/RRbsKxNJ
hvVA+mllumk5F8pCQjgonAiwdZZP1vHAWuWxwl8lVl8snY9nR+pZlGRC6CCvn/BUrS4KmsO7MkvL
hZdaxtvQZj+sxEiuuVNJJ+ShSXobHfcRPg9TNPJKNrn6lvjND4Pv7I2XS4P3JbCAUGuCOYrNF9zm
u1MGiWkZ2DZIYsfCMlPpqm3pQbd20ZsccAvCYEgeD9wtX5WRByQ+IDje1a23Mh0Qlui9BT8cfhit
lJRNpITShgDgt6FE2DzRESAv0EP/xWVBITJVc+tVH3R3jdVJujaLvLn6Zn6M3UHFhkxj6V8m3+Ua
ZReCzv7FCotrJ/nhtu8Dc4+IN4qQ08aIz17+nhV+7c28Dr5oFrQ/O3Ula/K6Dwrni5+53bLW5HJv
s4A4e1ziPGyYZGkoOKxw3dbP5dh4845YJGyhIkQp2vGjWd1EFrRP+awpzfiuTBariKekM9fKc/5R
wyqT7Vcfrd1vth2grNJBOOOFEq7NEmUUVza6V8cErlXqfvvdM4Z16RUk7hrtqU11B5aedPXMdFPr
iC0MFqIjQ6TO6xqT6S7x7XWEJvk+66t+Y9rSzh2zdKkMzn6Mq3YmE/QgENP0qzbQzFXmNl98K61x
eLeDWZUOwTd0mS62UVgfOTcPUs54wCKDvnKkut4h/bpz4Def6DCZmcNQOKUDuPQIGEjv+eFVbBAo
U/ZShCr9VBVJErJiiW0sye0ox84alKPc5V96O78UZko0PiufoI/HZ4Sd5edMUl5QKbROaphXx8Eo
L10IlCdPwnAfOB+h3KQHGdEJJ+yHrWehgAK8P9MP0sltYCr6ZvLWgcpYg01HmmkqSoN5niJbD6ba
dqfGrCGuS4DadCkMFqXc+HvVaY5K3dho1k+IwwmY6DvsMUX4EeU+GKkB+QJRLzaQscDTiy6i7PjV
Vyb9KSraw3OPm9K5iMPnWsmqE4FW7qSxI8PXVe2LbKfhDJJFsi6D9odNJuSKTbB27HsLaqPuB3Nm
G9mBvatoRDS+u+KLAFx5jL4R1qdHpxjD1gmifHYrB6rVz4ZKjQHVpe0y7+3ipdDCZokNZr4WRVMz
ef04Cvqy3gj/zcmHeVdDAyXKpqX7267FqnXv6jD95hOoYh95+gOpYGnud9gu+s4urYZLMYTG2U5A
tXb1Une0H6zripkc1t863WgvY52QdsqQ+SyDt7HkPgwldT40YfWz0x8720LlJ/KdQ0GaaYYKVbvo
I8gzTYgVeSA17gZrPAJO3M6XBCXPSzrtkYa+JGpcQOKkSjS2GUSpruNZKYqyqicnSSm/RaB6MpzO
nspIbnkHIQslilbgjcfBJljGe+4JzGf3kDTZHBqE+ZRncjILgAmQOO//dJMbp2Icabx1ffP978zk
RA/R4PB62GoDZ//tWWehlD0E8c/Cze1dX6D9aDf428C6STaBDsMKfibM5BJtMpbcw0rLteI82qUF
2VJuiOF4F6cusk3GVH2f2uTlfG7/De8QknMZUgoIHo5nRJmzpRsE8kMzRhYuQ538lMfXsmQCOtn1
Xts2DDetjiN86Dn1eQim5IsTl2+qmx7lgjs9invc1oEzEeXS5qaF5brWGPqmcUd5A1YaJ/NMjVEH
t4qtYjIa4O7pldEVZKaZl0JIXqpyaX7YefKoDNgEVZksY1sjLTsjzH+yyjv5PAvfvJYr7PwoQ6Ip
aDblUJ9sbqV1pNrdujfs4SJbtrdAA1p9lUlQqmYS/kzNI5ksoOPczBezr603y0fntGiV6oEEU7Mq
4joD61KCjSaMxZyrumSV3szTyoq+FVk/97My/pD9EhOENIifTaCBqxbpk/04aqi0GGB5fadTyOkP
R7XW7SfbcRQe2SuiXMV74BvQO2252Ll6Z4En7D4UL+JBaVtA8Y3KBAjfhHukiMMlkZvhlDhmPmsN
41uo5N4TVMRhoyCcukb01HlmjY5UZOp9R8YCAGGaDA9DonfQfkp5VaZt84ou6k70CMwaxHhBfE7t
qmzd9NVGtrx4iyaEuVXIPxz4LSNSf7V5RnrCWQQI+S+bnqD7oAbDISXsO+sDx30ydJ1wUNnvJuxJ
p6EQXPSgBfs6PgYA9WDUlPWyNLCp9vguFyaOn1teLtJLE47+zG5t0t9Ta9XYOM4Y+pMsT1qkbsak
qOZFWgKp0PS22zYN0evRVtI3J7Y+OpCml8IJ9Uum+T8wa08hQDuzHBz1HB4fCguObG4xkRrWfRul
D546Ra6zpvpuIp6VBI3ywSrno5AD67lA+mmpKNGbPZT5grync0mmDZhllFTJHW1cU1IlND8qZTGW
YJZ8t3QuoqPjmEDzQ5LY97pc6k2ivzxYplFEt5i40sW+jX0bLDYx12nOfdsRbJY8f2lneXqUvAoD
gjFG+KnV4gOoi68WgMljoBnLzK8ekaAO5uqoHsbK2esJcVzLsZVjjqn7fBx8ZWHUdb9x4krd4kMy
nPNpE2zSgZALKINgk3tOsNDNRn01B/T0y77/CRlu9DtW7MhaPZfE22dV7WTLDoEkHpexN+7IIMx9
XTIwisq1jTwAYosLUyFW41kbN5LSOX957lcl/uI7KjIwNiYwmpwPhxGy6jzRSEeHptYvOiMiQi8P
FpS6pmlnUd08IhaUbETdfQMr7K8ula12y87qtBmzkaNOquDVrjrCMJYevExqlIs2MbRL5PjOyoec
7SbGmozUeIBglG48A8ebTi1Q/AnqY1dqySOKCsyrcdkDe6X3W1GnJEBfUJcFDirZF5YC1oeiEoYa
Jzsy+8HTmCXjNvEuS9Kw8/Vs3IHH5ttxyWAEkPoPDdgjJoLRF6ki7dBBwl22CDBvkqK3rzKGprKl
tix6cJqH90qsNGCN4wfNPPaS4ABmON0GIwELG5jHorBGdaH5jou4S/fgEQ13DJMU/hhK5rEGoejC
V7tKmZddmUtPbGdsI0aTWZMHevfZxAgAc0OfSR5CXM+4fBFEj/Qn/j8mGJ05Cu/pxW4mJ+Xm2YKM
fCHymdw2BXnpRYFC2HKYeomGsKjcU51/FwWsXeUlCdNoYVnleEFhyplpSt2TZdHGy61ONsy1Gts6
+Fe6iAZWC/rZACI51eRdGM1lAwP3WmrKQ+9YxaFp4l97MVILKHQjw4joNSBl0ee2y5OI/1Ust6uY
N+GxNPAzlmQjXyeK48KqZMPfwNk2tUX8Ph2PRmnyAkjCa11IEbc/j0VmsBYeuCh0Y2wChaQ0rKuo
q+2MQGOFbGloqyyTKpckHVFdUH/rUU7TRVYMpwY5oIuMssFcc33v6nPVa0JzMdnCDtV8b7zYgIkO
3HRVpyzQFdR5Tbv63snVZF2H+lvrt9HRb38QBC9PcTPkK8d2UYsJcCCqXEQ3xR6aysjkiN37prZO
fdEPhE6xH+lN2cRowkKvWorfXFRRvhrYW8wMXapfeN4r8zp0vcfCLnFqC0v3bMr8KYII0Z4g2psN
bsRqY/BqmYpi0yHqAQvSyfpsJprUnrh12i2kLlYvWvUQCHEm2Yyx5+ELvmk3yYTjtrDCSF+MkEpY
9apTqA8DNyGwJDaFrzAt8M1mpXiydhNwKusG+9VeRV9oknAS/Tp8rdCLNg9Rho5AHnrxorEUfVcH
8PUdwFxPim9WDyynZ3KfZE8oPy6BSUrXaaLuNpXyqsVOcSiTwL0VjTxJ5uHQhSsEXPBYSdteWmLX
Kq1jYLoPlZ59hzoBRiztuh33WjDryFRdjSwCL+fE49pwXABXpfTi42310A3JXG/K6skbhvIpS+xL
jpjwKfek8snROmPeDkPDE5aibSvumhRFuHBr92RkeXds88E9pdjLo88ZvnpJWG4D2c8hbnjRqxkR
myQOGWxEawSPGow8qTLR6koYV6WR9CjbuvzA+2MjqnurTQ+xn4FsYqEJQHL0EW8gg2loVbyAD2E+
G3GEgLeKdjiMKvM5qYh9AzSTF/ZUNAZZWecZr3cpsoznBJYSkFAlXopjVaf11ih8N8vbsQ3IYd72
Ggq/dGaGV62y0fXQSWOoqO0DRNvhf4miiknlEmV+eSU6px2YdB3Z0Vur7EUpoRs/X9+O7Xt3geCP
vBadNcgUi9K33VtrbFbNwoJmvxGd5aAD9NROaVhx3tGX5npdR2twoxvDctpz6w3WKgnG/GBH+4wI
3RNuX60id08Tk+YpKfsX8nPOMUNZYIPCA+r6Wt+dmzreQml39pYmocYi6mrlvRhhZt2qWq2LTjpI
BVfO1QDp0lTfkx3Z2R3+2qJ/WgbxgvVzgGE77iZW2jHFC8gTy2GMQR25i0Tpv6e50b7nua9ijK4Z
Z3jp4SZAN6omHXZpjOi5kbEKM51U3RFTb+eh03uvJaHjlYbOwUq0KhW2H3UR4y4ytWY6kL4qay9e
YGsvzXtVJN5G9TNEyzvCdmFilotKKso1yGXeW7Y3DjsHmwpjGRrWX7vxtKsrSaHO/+jwx66eKPkq
mthenvGAua33YvLxIC0PCwkZoBeNf9vVjTEimkqS0enn0BseRCkc0+xUgM4TJTBWxkHDoWcWTJro
Y4nIk9336J1Po2LQqa0mda1FaEraeXDlXxtd2loSlMN7NRP+fBe7gCmnTvf6WEdz0R8Cc/6pIfNC
eVa4ybC+dxZdiEew1jHRmv99OrdlwWiUivKMMcEKfvfwZo+muxhrpzsMSiofZZVwV6MCHAxZI/sD
YhPB5CgkNsVkKyT2Ys2YdDAwhh0tHIVEnfJ7L86mJHOLPe2nBtFZtKLai+nHNLI4DM9fDx0FhCyW
IyDq26gVsWVgTySlmhlI5kU0jOkuq4JfG7iB6Y7Id7oTe/eGe797w6d+/40u9+GBmyF4L8a/HyeK
9z73M/03unwa6n7sP17lP57tfgX3Lp+Grzzpr8v/xzPdh7l3+TTMvcv/7Pv4x2H+9ZnEYeL7UNoB
f0c/eBBV98u4F//xFP/Y5d7w6Sv/nw91/xifhvq7K/3U5e/O9qnu//FK/3Gof32ltueXzA61DNPe
galdMN2GYvMvyn80RZXPUSk5wttRt3KjR9mf5dsBfxz2t2cQlWKo2yj/rv/9rPerljtcaJb3lj9H
+nfj/bvzs5hh6d3pIbPz+xlvo37+Hv6s/b+e93bGPz+JOHs9jBej6NrV/dPer+pT3X+Qdh5LcsNK
l34iRtCbbXnbXnbDkHQleu/59PMB1Wq2NLrzz8RogQAyE6hSdRVJJE6eswz/fqP/dYp0vHvryxLS
k4o/+V826fi/sP1fhPy/L+V6NdS5tfFtUqzo3Cm9YEgEbHZO3xrpSaapOunGgzRLi+w1csISa/t1
fJbumgOko5ciy2YMwVNhdOY6aCxqq1pLeSyiFAK1dnxhFwyRrRilJZWEPfgW4Zdz5si0T5y+/5J+
affhidrNdTgAYWKObJoRtgzbBATWQrZ/gS76HlKP9L5ylfQ4uB6CzwN1vq6d3BoYKtNrmcNAKqKM
JEFJTnojRwHOFqiXm0269cT82QOgInPWQS0jlyrDkTrnUle3t0AfVslNY0UuPMkW9SXFjMQOO3tw
mIip7sIELVcXvhuL+vmhujdJGnBuH1PdI4ZT5FT3lZZW95rWGfvArICuy9m90UwHvwLZ8G62M3oA
k/PuC+SCrCgnNnaJLJHVPi5ryaXDwWhIagbn23pRVnWXOE+h5f39kjIsH4fxqvNgcQszZ7Zojn7w
1HqkiBm9oEAo1N/E6qFHpkT9nXB9p1J/NU/D3uLvdgaUG1zCRmjZ+xaTpFFOX9wVOBFP8cxTNnSg
Ktyyoug0h+mjcI5l5YS3gadFHmgYYS+B40JwRfLqNkMal2mKMydrDj3a7bs5t8hmqrdDmuXnvyfO
2hQeu1h5/GstObQK+0qm2zpqjYVWfYrQ2qwOwV3UZcGd7AH2CtBtrYO9D2SWc228i0PGDd6cXGcq
S0XoMvO2kNE/uW6SkjeNzJNsZlJnJ5SRzZPsIZg2HTMlW0ln9hYmh75pBjkFJ8woKI5GbFZZ9Z4K
vAy1sRDisa7S73pF0e6ktUdMbgum1lhLx80rwmVvmFVS3npwkbFLBCdO9k4pofQAr/Eau3gTLXxG
ZEgnYfuH05gL82Dq7rfFboMn1OHTygtOeXx1Lz3Li3loGIKqG6AwEe/67X3dhjmlepQaulv5Jiwn
0PlE6gyGLdc/ycYqChTrb+1iHRIba0FNCNlCEZuBbEH4ekL5bk4H5d0CZlWSMEiHVLkteJv0bsF6
hOtVgaFho8OMfjZFE8dld5ZD2Vuav2zU6UEby0ZsvTj+nxZYpt1eQx+9XQG1Xc7Gpx4vGVtEFJD1
7CFUw/whtnJ2VzGCEtJBvi1BgxqRWqFVCS+te6IUYM5Xcgz29NXoWOELQgvqTtpBj3mnZcYSW0th
S7mMnLvE/DUsg5FqDK89zmryRelyTjJKCyY3M06eIwBqR9chaaDyDftU9cZBRlDA5bHn9sIHR8DY
84LqutJOayBVDhT+Ak7SCzhJNwHqKefS5uhRdKWxFR7ZW2LklGbcOSPyTUuoNP9rGEmIyrJSqs53
ft9Oj7NnPZhtNrxUbLhPpanX26lO82+BaXGkBMCK1NkEyZs4glIT/3NlAVxNKujX4rb1V0o7HSXY
WKKQZdM2rr+2LC/bLjYJW86pqttm4LfW0nGDJ/ueH+8Nl6/+O9Bz0PbJEebF77fAjiruJoIxF4Er
/+RVnndi52rmK9mVDVzsFhCCBk37m7WmCnqsdGtnLJGQnfrIcIoYzo2QiRWNnO5WbQTAkrRAaTcj
jKE5hOrqHLTI5kTNXV3C+yx7simnjGrb3ATV4TevjuStlwaAHGByNvcyWDUM5KCTEE7U1mnuxzz9
GPueA/lwCuRUSSd0Q37bYo6y7qUjFL3/Zs/G/GP6tkbSv5C2LC+tVyZXuP+Ta1c7m8Yj9Qmp16tJ
OudqmMGTNFp5hIT2os7uNKxkTDOAoObcE2X43EuoDxRrZX3bRHvZTTvrpxvpxf6dTb5U/KuEF/wi
+wop03E0MojuTO+UiWa0NRgpl7HsoROMLondHP62K713+pdttEL/pCD6hKa7iLmtKq1yLOfIpp8o
PVlLT1VN6oFT5d6ytQfTDMuPLfnmUAXIbqeh+YGsR2t35ccgyFUU1Adw/WrxUUNC/t4a7Gc5Iy7d
9FqXPDSWJtlau+NCY1JyfQ7z0D/LXjaUX6fAtXdyNEyVfw4aIMnc3H+HxG+9xTYAM0VgxEd9QngX
x22yXEeu+NfLtVTrbPI2E5z4f8xbgl/nRioqFE60U8Oo2FezGTwqag0LfeWln8nefbFGU/uFuLZn
mRz9ukH8nDpJ+8XrE4504j58CmOXa6YVK2e7tdPzX+t0kH6dw6GG74Yv8UVTG+c4KCX5J2gHVi3i
OZcIeYnp2sEKuOtjoJdgEez6U5wo3jaFrWvlkCjnwDRLtvCOdZdONBzWvW8WmwzRVG2b1K5yXOxy
wjKUYdKWl4Z9mBMPrbY/lrTK+f0rLPONmOOINssefMuiECpF3MGBlXwvh6laZndelt4BsE3KdZej
ZhGEqG2FRgvP14gCl2ZE4wpSrYGD8z+aAr1e9F4tuL1X0hUPGjzWslsGGSqwFWm1d0a/KuytMcSg
3Lym20VaoomSg/BZNp0JgQRa949yFFQQ4CwRgwgbiIic+XcET03gHzXkvbUqbzYcOwbXWpIkVW3K
Y7tfjFtphDozvE6SECkVQdL432OWOUtMI2iXpCOOjeCggtWDQag0PsAVkvha+aFvUKL7PfjtqZRK
2eVUR1EMI657RlBsY6gc1vIyuFwViwlm3FA4FtvtOioc5uSTSBeXVdksSy2OZdqy1BJcINhEvjbL
ua638zO1/uPK5cT9NCfoxeiZE3DWSklR6vhdtW7gKgk7/WkUTogx3HWngcyWsaNiW+eoEXq3hdFX
HKtEZ7fWo3vpjUr+InkGjbkcOpzM35nBKISE1Od62vbUxzQg6YAsCLlztzA2fmeHxxyhi0vmwMLF
nqhMNrILsfjUrNwCZCdlqPWunfKxWVWG+hp68y9TZW+IBAfDxF5FDsmyU800AsJLlOLJpdr4zm8N
7WXi0HNtJI55BDWlvYS148J2H/goTpdQhanmsLbF6auF5OvRMqof1ay6bFeFDUxjAAisq4+zOIeV
jRlo5jFq2x9y1IkzWxkbUbrzz1ix5jJd9uS6WqHUR1i60vOYDBX16zxPaXwO92YNYEbaeo1qzdbz
vf1cFcpdSZ3udmp71ObGoFyPTaadZtmkDQCnQsgJrqThnUv4C7g+TkHWv/ZkyLtoI4k+54VaH0Dv
1CddhVjyTW1QSg7KYREVZ45FwrM0tVKVsMk4OrPVXFDw/9YnlMG1TeWcMupAj5EsfDdj1MqzZTvB
+baA9CyrzDl015u3tzH1DQflc5Curaj8yVFq+cwJVPWsKOlXzvr7iylGmmqNByCTSFmJiLLSq+ci
6jZQn88PMl6rZoSIR0qkpFOx7OZRb0ndi+lyku+nGoAjtL5vL+Cm2TXLLWr7jbJcD6RKVnbiFWcZ
DIpgPuoTlULy9VGIUI+Ty7EkxNVOb3zqmtq4OgrwWDl0AkiV55aqHDmsPKdZqWbiXPNAUT+9zul7
zbgqGTzjfuUZn5Y5PMTGD7qO2l8Ip2XkpN8zMDj3hWg4wtTuQz2ztqNQL11s0pGZBToJCSo/cigb
GRKa0fMIOvG0mGSPmtHRJjmzrMPZoXvycyh/317uFqlTa+6PHlhX8RZkMzomDOp5uB98pT1b7D1L
2Ab09qyP9cEegungam0LPS2mVLcNqlbkWHal9TZHTrcbDhGB4lbNNpzBP3dt8Y8JhUrNZxIpB61j
CyGbtA98UFdi3KiKfjNS7vLqXgL/ss1iRmd33utk6TaNVN9r4PL/XtpKPTdD2/OPZUtKXw7GBH8j
vCDpJkFx5rPWeQN3WhORTjsoPmvuB0iRnY8QndXXJkYy0BnT/HPuT+XWDSgvZ4sN0XOtrpxC1Tae
QOYjBZ2fLYHclD1pmwGiAysWHtkUbz05hCYNt2el0PIM4sZbDEeVZ+YLvNTdgxZm/YOuWf5mGFC8
WWy2WgXXpvT30jRQdAnLrKB0NSZ3PEqjbGKIIfY2gA7Bc909LI39HLd+8QA602GraFHEWTS1B+Ce
F6xiW71mFmg2Skw3MfSah5LT6o9dwyfUxBaSw0KJmfpfqqv9rj2bYji0IFipEPYv0mu74bdh8qY7
ORUE7H1W69WD9Llmue9MO32SvkhpVyBw0hfN07wPA/LDMLx4tvISwZT3AGCzORc+iFQxyqA2uPU6
L0WEQOubo3SMVlA/eLXbHWDS4nlEBC+OLlSOqmZ2CF4QJmPBsQW7LgCYssTK1RGRq5IwvM2++cIa
OIZiaFslCPydN4TwEKRBcS8b1UIaam4R0JVDBI1fHU3ZQE2jqsFuCc6FF8mJYRMmJdRzb6sko1bc
B6HubYeuRCDozSFnWANZu1hxIGMylZ0N0/aR17GPuYZqjOClVIXUHrJcaAVLWstlvLgRLoTwUo6n
tq0OjUnxcpjM+4Lzf1iegv7BN3S+b6JnJNcYDcB7zpRfLbFfDCLrwx9IBghHX7Y1FQyASckWb30l
pU4/9uAJhID2OHit8zCJhqpcVIBrsmOpFjkPYWY5D5bmO/t2TJzVYjM1RbtQ4XSWJjlVxkJjs2pz
PQSjyGrSqQVBdHuZxba8jNdTcdzDTXP2Qqc/UphNcXpazp9sHrk3mdmRjxRDFzYqyvbNx7FXmufE
dPaBqs9gTfrgnIIwXUdyaDrJNu2C5iC9UTV+i31xVA8650PFt1dGwa0C8T0bQkQrWLpqtHwHLUe0
l8M5rkBRaqF3lUOtBvGp5J9yI+zuuFOlt0nos8A8DFPDVkaVhqWs6ho8vxzmDoSdOoLbZsXX1i4L
lBagAzo2pZPvuegazxw2cCWHSOA/kQ39NoT43+EIHNcOet33f8Wa8ASgxUJsnqLyzuPjhuJdb9Oq
s3HuRSN7somQojo7VehXcKDjUYBbrXojaSHcZJjUzZPhtfGnIWm9+KXMu/ZTqXY/tS7auU5VPZaD
qr9Qlg48sm54UoxC42UE7bEJrMHfS29kst9HtcQAgEHwhPL3OfGBSSUiuCaH+EAJ+Ek65fy4+pG6
7IakJSzjL0GtwHAtopUSYv8ZYnnVstRNyk/tSTYUX6lW+DRYfflEMedMLkmF7HL2k3TtpmxXc9OE
GPUtvu2LvRFa1p3u6D/9DEGycdDS+6HgSsnjJOz4oBHvO9FIx5jn9jEYsw+tXf02iQl57pbX2o7X
t/jODk5xOF87SVEqyOdlb2naf9imzPqf4pZpccz3v1DacWOmQQJW2odxZzKpGBY1p3oT6jAG0che
X3JOspLjv9xgQaNDGPkXab+tIKf8FbfY3sWUcHXs+D381NRK5yGDF373SssU2fv73eQmuaGRx7rV
fw2UKy5ryzgjVKxtxVUFpm40AtaDC6s039qk3FmCW1qOoTaJAA8DaFxsw2igYfRuLCZ20ijnLE3t
OvGpLAflEeCg9dw3+Q+lsIaLHJFy1XfszaxNz/fmGeGQQ5QU4yXvXA2VHCo1JjvW0TfN9Xtpk02f
W5BcunqxlcNSmcHuVv18JGfL97+rw4+goSMq1LQOrcAi35ne1F2TpPGoU4mCkyKYX1mUxDUAoXCu
AzDoQXgve5bO3abQOtiR/3SgMkb22Lc+Sbs9ZzE0FCJES381AwdJco2scEPIIUady5xioyBLbeht
YRlbTxwY+D9ShEnOWZsWZ2eMHyPTyvbxm0naK7sOy9Xf3ZGKdqx80LfZ0v8u6G01afvvS5a+93v1
tgz2gJzcrTZ4+bVJox6iBSoNSmpMVpHdhz9zYJ4UEf3iL/PZgBvr06wV7cbX3PS+KGAShNxPP0x2
pd3bPKNt7L4r15Tuexw+tPMlNIFn7+qQUiKnccbNO6PsysYIAKj3reED1wKzDbZbny+Le4Livlt1
Ph8TusnfFkcEPSySa2heqlnxxN2WyzF0pHJEpYR5bor5ixzJZihN8aUZ6q3eTMWTtKkRRDD17PLj
xuQjms1RbbSVPlOYoD/R97NidOvFlmWtu5p6wOrLQmPy3dfQLr+tSjnYiTK5eCXXkLbcg1vWT8d4
J208HEXrSo/aAzwj90U5IfGBzNJT79njFd7MayxGlMlXTxMs/DtI0+aNHMqGHP5PgPIx2UnC0sby
7n1OvOUkaWqptt7DbNCva4ihqRMeJ5BkPtKMY6nfp6DjzXKO7loxknY9tM0zzw4nOXLV2QSlqE/V
3kFyayWNt6ZR9XtfRyrM6GCak7ZwUI07c4pXTVbHW9tTqruotDidhZr3kDqaccf/2wXw7GgfepsD
FLU3w/9MpbbOIEOhmLs3T7kZFd/CisJVF1YqyI4UZZvMlXMxYSg5eY1q7h2SIg899ZAbKFjUT1YR
feeEq/7lxHsUNYId15l671A999B5ur0uqgCb3XXequDZ/NK13kl6bSWB8T6d+IqjNWofVLCQxxSJ
m42h1/aFsvmfUCqEFFBoSHoL09IsNhuO9kOhdtSbEyHtyjiVPVzWv6dRu/n/s9y/XlXaxDtk36Vv
A5DytTi+bEXTiZNX2VBstIkB/F4Wk4wI9EnbdbrKH1TESpucL4cUgj6Bd7eOcrSsS5VMDhfIvqBc
6tQBKxcyy9lL1acUizpfobL37htO2KYmrw6FrkZ3+dBS/WsZ9iPZIJSnPB9yJXRIV8hiWF9Hq3se
Er7BytisrYEzTnb55xu/6juqVdmdvEzf1pVJqYxgVtUNi0b2RCNDZsHO2omsdTRnv2a9nO65okFz
PYb9d4pVThVllZ8CyI321Jf3hyryY2Rs1O8W37FD7jrQ7xRO8XGkAGnvufO0lcNmbPstQk35Xg79
eYg3qmXERzn0dEF+hdDFeeJS+TGAyYpyI6i3KlVVrug/g2vOoV+rVFf/MGr567AW+VY59BLPh4qs
f/XKYfZQmtspUH/28+zB/GqrqA6lJljfNk9ARw/sYGwNxRL+M5tM6dWrHMkmCzNBZKH/jAcjz7aj
c9RtEv2kDQzKYVTj1hMP6xTGVAOHQBSaSYep5+bNy0/NpERJRKe1pW9LfYB79s3tVZZRbuSKt2Wp
rF1Nua9sW6Ri1n3aFycrydAJRC52M4M//65akDDo3ldlHqztrIXRqavd/NlIjO+IeGb7MgjA6XRB
cZWN64/tZXDv5WBqqqrbLE5DCbS1VSOxNHbVcIDQ8KOfVxQTerW+8nRHuWuFYAinAcF9nsK2ZGnG
O3tZ5YG5GlzIJ6O2I29AmJwFA21/nHuULjm+iL90OhyVtuV+a4eAG11SwhPfU5fRDW0PZ0ThfYMm
6JtW9vWzaUzJiUclbQvF8/At4fE4NbxvJpk6TmpLFSysrj2Zs/tTzmMfwO2bspPHkYpHziM6k/tu
ZN0oydTx2dRs7SsVpWh3AhE5yq2jbDK2QqFTcpsSu0nZRBVln2pbIRCeOy5Mw+XsXEvP3shNqBsL
ubY8WGt+q943SazeF43/pY4C7ShHspHOOPFXA7Vx18Vu6Lp56UpjrpCqVBvvoz0b89X2o2nVq4gK
zpDMbT19dPdymCnWh14v1qixookhaGtMLQ751PTwInvJHGbNSnaDwE2a1eJS3ZZNS62BDGfKu8DX
LrJ/K7O1Pdgc5/ESiyYgC5NvamP47BR2t5cO1Ld8pE+i4pNt5lQclnXY8LceQA/Jbihod2IhaiFu
OJdbI5h8buNbUMeRm4bWF4RYAjMtUdENfG4a28/QQWMUXmqFVDF6rrN+aIV2TwNcnrt6bBzaTNc/
qL3/6oX6Lj5NA8pwPCe4K2rpgu+zk+zr2DR/wbB/bOKOJB8kDWwf/aPdOMWDTOSnejWv1CAPz3IY
aGG4rVSoydzE+dCMM/pIyfzV9t1yl7YjyUfPqT8Le1Hp01dKZqFl5SvM8c66AiF1KtQx+my6CWTG
XvPSTbBAZlH/U5rdbAj3pTGurOxgs0c7wdwNU7PomX8OJ2UchHwh7lv3Fh4Ct0I6HPLctzl/rXOL
1pAXyFfLmoHnPDrUQezr3BkuSlAMCN4jZWUN2n2HlrmJmC826U3UcbjIpqjzF2UMnH3SxLZ/lTao
QcDQ6GW9kjMAmUSkp8WqVT4nB43znxLxV7S+qUkq02GXvBVz8Qd05pX0WlH8pWjU7jC3mk5Vg5gR
hS0nQaUdUaX3FiirwKD0sQGYfWMbmyRQW/Y80JQ8hNQthxh7pU7sXQmfGWzXuqZugqD9VZak8pW0
QieQuhcqK36LvfN/Rfa9G14dUgD+ZhMMGX853Nyh+HVZRkZLlfibcPyf6/9rmcV2k49/m5FbMKvw
2+XdROLdREIeWkYv79UK9afAzI2VpjTVhhxD8YDCWP7giB74AgqY7Htpkc0coiJXD7bzLtRL24n9
0OE25W2FsZoyLmN+t5Uz5dKmq/Z3E7ksaTKzPkTxwjJJI0dhvJtjK/BWGvfVa+kOW00O5bysTAuO
M1VzpwaUjVPm13eXCETo8s7kq1Pv63DBn/v94vDarj83JB1vb8NUhQiYskHI2XnMSDt1HolS3arc
x7TxzCu4l5P0qcJUDA5EHcbE05EYSkdbdsO21jxvo8c8h6/ZwfmrBr9Qg3ZuMfxR723Iey5yFa4K
3SNqNosf7F97hNXl6rjJwY066661ipT7a8YRqNaoQHRgNriLZ9O6kz03qI1j0LbPtzg5JRjS/+R+
Ph8y/hkkvpnh8JM4tI0RrWyxqoxblhK40Mkpi9PtJTW4MiKqsjaDOG0c+i6gBK8sD3KI1jlCwBal
SHLoZlB91N0zggHuGX0J59b8NZQOaeu9ONqVUxjDPAj2z4iHdIW+Tf2Ixlz9GMWceZmlTsXXMNV8
zDTUmby3yWDugu0mHWDrkEMZJ+e2Mc8eJgnm29y/1muasN2XDbXYGqrnZ7PoXxuvc84DDw2UwMO0
RDHVb4eQLK8QQoCO04qbot7BXQ7nBDSDlVYFG7nCu65cVkZLjw+DCD80pJFmFfEoxDeRxCwzNOHb
2LtQMk2SbbBQSy+HTN3cxlShupdb1OQFMFjY4fd3HktOKsR8WM/ZflMnyGN4yvOKWfvKeaaqkOcr
GispFWSYOfWD0EfXTslYRpeIOlfY541TnKW7gBznIXYoq5rLyjpxZmsfAnN4UoyBKmtYkVfG3Lc7
NlDT14QsAvWn02c9gBOBb0i7q9P+Zs/ter7Zh0x/Z5fxM3CSW7yZdsoVVUUoWUbok4aququFum6a
sD1uyyk6zUJ7d3CQFtAQ0Ns1QmzXYONy4BcVbqQ3gJr14tsJNygxt8on+0FVokMnYpE+cE9u4H+E
wnR+bOzeWDU1rD1wwSHjYBnfDK1DHiPoI+jMTUpc9UZfpbGX3PVRmT6juHRfwSb+BZhVvrODRoFg
zSu/eFQykz8qKfZDo50Df1QTsyslmvUV6moEhCpEgAa3vpkCO4SgiJP8+qrVCrm0DHi2DJYx0iGH
sikd6tj9AEWeIBScL0ug7CmC0rkYfizLS7NcZLENYfS1c76kYzHvaqMJtF012xQtKmzXNgiRVmuu
ow2PUcJlxUl1GTuDq3jmxemOBFK2+t9mgaWKT4ZnbG6LyPVuQWbSf9IUoz7ERhzdLY1dgKIepvVi
gR4puoPHEq2EObJeSEkGR2lbQmSvKd157Wuaslkc2uQyjaxpsLf6jLpD8WI3o+wWNcgO2Js2Rmq+
fxeGQyquK7tvbp0Mp8Cf+pOnOq+NtMmhdCzDdyFxpaSrd+O3ZZTZN9c+slpr6V0m/9e1HPHCSluG
BzSbj1B7zPtodMJVLSi0Wpj9oQJwy02peMY5Dz2otyTVVgJp1DXhfGc9WRHJXr+eVFQumaMW/FGm
WT/LEOgHIpiVEGAKgtI6jKnj8PRYK1+GQTtSOQcbtxqOHH4J7nJhr+bqp5HA1BHFoX5XtuapCbvd
oPSnuLGK72HmNtwlDeVDFJvVZmyU4cFWrWjvwK1xdpGeWHfpVCJtp0N+37bfssaJPxil4jwUFBLn
0L198DmPeSmCk3TJBuoHIM1qg24g0TxXPDaNuUJz90eFVvBLYujcPw1lLUcWYkYvzsiPzE26zcSz
9sYxVrYSJc9B2PXPyZjFGzfz232a2f2zWhTxlSvgR+mUzRj4X12eFi9yBB2Hs29MajdjlbTQmsVc
sZjnhK+LzU3a7UkEX6eu5cBvLniGESQ+PQzZYE7EEOaTrdPq+yqFDSiKlIGb8G8lHimMo6UNxM4W
+NLFUTXlN2ReHCiWyQIoWcgp05g8SKQVKMP7qs2SBwnCEr5GjKQviOP7Rk3V1dTy1OFYbclxYaKu
wOqXT05hFk88S1Mskc/5Xg6lwyioE45j506aGquvL3rrvNzixaRAEXKpAZuedOrjdD2Y7ffYC7qz
DOEkw71vZ3u9TNDUdq1ykbw0mrlKHB6CkzLqLaiCU//oZcp9XAcKmyWAn3dIlvV32dBw/q+mFK34
UHnuDYeaBTSK6r3vawYfot+sKyvkiEzcTFM9gds4RvZHjGQjnYWIWML+z7apR4VvbCjuTZRtYbuw
E7KndqEb2U5x5p7HMazu0Sip1qi0Zj/+54iMNcY/1+i0Ck0SowgOVZK2z82kfPZ5j5dCjOq8Cw/z
MGprRTGbZ6MY2+ck/aybafIkLRYaIygZWsNO+qLJc+7MEZ6koGkf01gH1lyZd+xNUebO+v77wC07
tJT4c+t4xq7xjOhYJKp913ExsAfXP9fc5mrKdemOs6ds3RIAJKrvLnSYM2JLc6t/mKBeug313tY/
dL3vvBsuXhn8r7k5ub8DnLfZrLcX2XgqzAfcdAuoHH/bZE/tYLwgFexzCpILgOeUIaurwiy5uRk7
gSaNO+eQ2cZ8mkvYsSUpe4cCEvck56XXZuUw9R1Q/VyPvqiVsYb0M/wOcBI4WOR+0J0YicQSDE7S
Q+xqRHfWoOh3CQwyFDfxM7lkQbm9Oe24dY52oH4KKWngqMf/WDRcIjx77vY9AjabwpuNlyo0mzPH
H/1KDnXIwR+iJkGkp1a6tWF80vSye5a+GoKFRKnCOznSyqlcu8gCcSl/gAPHPU+JkqwBACAvMtnT
ta9mY43cUvjdMZwdT0rWp74tYRXRYciyJyX8WApBMBEgZyZCmKQeYXSSM3m0jr7PlbXLJ8f6NAxD
ue+TbRhA/T2DGK7/E1XoHE6tpny0++F7bdXJvRyp+sema9UPQOq6Rw7XrmlaoPzd+Zxk6mmwlkM9
H7I9UGB7C07vc0Z9/LGq7XwGZa/MhxLUtZ6SGlJFY4UjnFNvvTGDKYPNwLCTDtloZWrf4hwIP86Q
hq2X+WnDIQryR10DA4Qf7pwcFa3R7dgZ11Ny53WqzhUz1Z5gah7WSdm4fOhzsGqc2oSOyxjXpRsU
Z7urKvfWzfyyOGuuRQraKWFkVH50BuzcJNwKpIZGYOATd6nCGJDF6drhWfeFZnhmxj9S31+Teux+
ZXH/YEJG9WWe+MGYRlU+tF5SHvrBJkeoZfqdEVfqJtQ4sIez+5ucNLnHEhain441ZKtQzesPeY/Q
eu34/aoOUADnfLCHUZTfXDOZ9aFN7O6FnITQGgPbLr11EQYc8pg/pNMpAu+ZD0a6ZIPc+Uf0u72r
HBl2464NdwBxJpaGuvifa0lnpczun2tFCJ6YhuZdTTFZrhXrL0GamRuZduutLkXdKGpf83Xvxv2o
uOusg3GoEc/WrQ73xwwfzAGuCOsl1WJnV/V5sm3Fs3Yf11DfKlyBezFUR2O+I2vNuS8jRSv15zF5
lBPlYo5VHlHwGLjn4UcgqKJaK/POci3VGP/9SsGHMoi49RiBf2sCvbWAjoZJtOv6pltJj9dXr245
vMWoWaMdwXkcl8lxyc4igD9opU0Gl9EajNtZt9E2A8bKWWDK9VWYfEF7robaFCHLRPcWnUWAaxUt
Ps1Q5Kmu9sVSQ2DGbefvhqCYvhoz3FO/zV0F0640q84/zX9Ey0VykdP7I1qawzj+j1fAbTyqbn9g
52TtE9joX8wp+NHb9fQDkpAnBQKij6YeWxRXWSqVmzXbn26eVzICmsXd0HtUc/phCaC9+2TE2rg2
OIG/8jQJ86qqtMVVjjtw44PghfKGHzxaI9tVmL/yoLxDV8b9Mug1akcVWW2HfOq+hmfn5DSdcul7
T9/OxdC8QGw+wCvXjD+K2hAXHvMXiaE9rMOrLvfmlx5gC/wkKhgv8alZNXCPf9jRULu2Zqm+BC5c
sINlvcZHCEUt8YtdxPci3neIl+vLD/TP+OV1A9b5K16+nz/j/7G+fP+1eP/OVGxHDlBeDM/6GRrd
8KODBXpOUvRh3BWVdBGE/1Z+IGWg/0A//T9jbDonSG57Hjgt6wB7ULzzXX/6Cl8bVGy18snR4Tyu
hB3x4ukrjDxr882eU2h3s4v42TX7A9mTdpUhuHJuzKSuV2mm2OdqMBwEPHp9Iz2ykY5lKHt1YzDl
L3cRd6cuHMfDYp+0wSJTFqrPyDrDy5Ql+peybz64nKr+gm83Uxz4xrp5OIxo1KxHaFh2aenVUPvR
oKdVX+RQ9mSjDByXB2bbwITCLUmhRKuc26tsktJrr5Fo5NC3RmsNxUu7WWy12ZHHluNAmeOdYQbz
Ss6TU6RjKmGVpaazht7fUb/0s4HUWx18KFwruvSDo93sUwzFyZjayGmqKJKwNzDv+gH6lyTNTpXT
oaKegubaeznC3XC3KxcSvdTNOZQiz4bgv8vn5zFie+MVbLec6Rl1kPnZRbuAktIe8UVho+xmQtiV
B47IpszP1h8obpue29GDAhdYBszHXl2tg9GloiDV76TXjkSdFSixrWaE83MHEZfYDfMw2a4N1fA+
x+H0SYOX8FeaPDgwGQYr2wYfMYs6QWj1t13Kc4teADvo1e6rToXbsEd5LryDAkpsMY0BKV+YuMaD
+r8IO48luZFsTb9KW68v7AIOPTY9i9AqIyIlM3MDoyporfH088Gjikmy26o3IPy4O4IZAnA/5xd2
ADJAQ9hNLYuDbA2kRi7yrLzUXTnczhWesStTJLxnA0AgOPywhlIf6nkJM/Guyooh31bdyJK5q/Il
xcnhzoS2laEFhdKP3n3x6nw5FKOB3m2hrH01DQ+x1k8PtRkhOYuw3G5QTXftNEG9cQYcYzXFH16a
eBZ8bLJgL6J2eBmdSFuwAczwYaB3KmOeKBjgGWk44FJS8sT4ccAE8s8m+6PooLglevRoAZ2hQXXP
td0uWYtQNYk0bhuxjyfO3IRnj+hdl62iQedP0u1ZXTMHS0wKfm0VtXgtlNlDvI7dCwW36miALsEb
SungSwbBhos3i7KBHZE5jriXBxb3F13VkDL00S67xZEdMJTiWoPcvs8TiCmhmJDd/muKEZY9ecPg
9SM0IdK5U3US2h+XoU6KsQ1PxtvUGmHKZTK12UrzMEKuAOPcxZPQPyHFX/pq8yk3hX92EPNcyLAa
Cxw0DOtVQ9WSer+zwYId3FRMQnGliBmurGb7Kq5cZdVGFXukPDM2U6elFyf2s9shxeoEY2gksC2g
KOccZOVW1fFhM+t2vKR+Z8G+0ex3JJo3heHn3/O+ec0rbXgxbLVfKyKqTzi89ae8yctVL9rmqStT
b0WJPNzVWji9kF8ARuNXkC96bXwJnPZdAWsCTZCW6pusb9L+0cga40kFO8XHO71kOPNcg8l9kIPK
+SsD50Fb2CFKyyJrt4o6xJvSQL8P7svwrHfuSeG5+9ly0MHUB8A5YYjrJJRMdOmGvvlcjlDocjtx
7geUxY69Bg5gBKn9uST5prt28Qnl/WTn2364rRuzeZtLRnIALr1o4I5Zd6g6IR5FWL605F23PrmA
XTULvzaupj3NiKNNXNnhAdNfSJCIWS0x+xJfBuWPUijjNwCl3P3giz8Erh3u9CLUd07tqfeNj7Y3
wmPTN/BDCGgpXyvfScDd1OLq29hW152N5SxQhyyvo6M7K0jLgzdO6gnsT7oZZ2jFR+x25iAy7TR8
oW495jww0HiLbd0gaP+4Du+NhREq9mplkQ0Hf7JJLf5+KtvyIAxjOKjQSP59kNooKmVnvx8OZlRy
FQCMARghpBJUQGZ6qHVnvwrN+6Iaumvkfo4MHVv1JA2ykz96D7LPdhvzPig6dVdlYFJ7KAXRMjYD
Y93llkYNa277qMwuuTXnyL4x3DXQeCycbVqi8jcWQttNFSVpyOw262CNik89gf/GwLJrr3UdAvtX
+7NsIXjbXgvLIcOcxWItY/Iw6yngVaCdMTLhUjLWeOI11ZTmcBthvorUP5ChmNAS7eBu5WAt8I6Z
8Y+lsO+p3keXRHUxmQmc+1Qv7fssNZsDntrhQjZ9exAX3BRJ4XXO9LnW+sMgQLoobjztGsUwNiw6
1DcAiMifKvt6UO7JPHX3g13GB8cU7sL3/D+MIp6XfLOHtflolaxNGupmiwEF5WcRR8mq9sqa108w
AgAleGfXLFhsG8q6mlbOsQ3Umopt3l282a4AidjxsW1BCY6Gkr76PrbNto1QnWWhLgDP+77w6vgL
Ln7+oksNjD16JNVipxaYQURAM+wufUIuFi+sNrLvWxJ/63EAfghtXNs0ZQ0bA+DBzsqEfuxY9O79
jrfRUed7hGo1O2Pq4zvo39yKrCG+YLXIY5FdwP04m5mUfjE9Ym+mkh7BkG2wHRPtlUF7xT8hhnHI
j9pGyLYJ7PKboY77IptF+D0TxnA7YXGQBuPC6jT7ebKwxw3bik21X8GQFvHKrf3qFQQSzhB6jviw
blevRbJgL+S/jqqVn5ASSZZyVGLD+dYTB9uReRKSLysnyZBFFXV3Nmuv4jdtVVihlsqLE7iQIl2y
E7noHk1fWarjKTDPXVKEeNYM2UFgofRVL7JvpmpGb6oGfDGMHHxlNYu6a5JMAGUtpC5SvzpLux6B
aL9tOWWhL9S+7i7OTCOTTFrJuAWL2SGH3z04Mx1XhvrYR50l6cTBdZLicYK7eMBkuluUVdztBjBx
G+yR1EvchCH6FdpZtkDKAkyZDygXNtsYfWKekL4RrUu9FwulSK0H5FjEYhws771rywsuEI6/4FFr
zYK2vOpdmMUwR8os3GR6zpOy12MFcFSCp6uIbIgZjX1HmkqfVj6EK9aJ7enWLDtPbBoTQSaHsjQf
QxRtnFhT1YMa1/hsITO6SIRX3slDOhdvKt754RaMsx3qNcZJdqqpgfoIObJ1aWLmkTigQhrDj86J
nm4sBen7ERwYP+PcuEadq1+DvCvPEAxRdf0rVM9nDQqT3jDax4/4ECvG0qq7YqOFsY9ONIadu9vl
uCOC3RnN26XkhbEcbU911f+h1RPa+kOQf0/Pde8035XYbBeGU46PTjW5/KVGf2Bn6676Jv/CCsDC
RYMScqdmAZUwKHay+dFxa1K8it06u/stPhituorQ1V7JYR+HPCeFYWRXGTGctHBWw6i1S2G42Xrw
Dqrwuwd5CBzeWk906l42USrXUPxFiWeouweFb+EDMpfZ1ncc3OXnWTKGmibsdS1yD3Jc30B8iSdv
c5swD8tFkG3qyRtXclZfGd1DVakvWJLmJxkaHLxmuzo6y0lg93LcRoJdQYXirPUk4kYN50q96knG
IsvP3VO8KX7qbwxL9w+klbUHbULeVY4Y7PoL2S31sVadal+Zdb/xGryC1Tza13lh6pi8CO9cNvD9
W9c8oUqChCteAivTmEWqsCZcIQNb7clbOq8WD5ewsI2XINSiUw8GbVl4lvOqBzW3QrWK2GXn5ovp
YX+SOsGyyUHMa5oT7+tU107g08JtFEX9JW+aYo3aqPpAtt5aGnUdvZRlqKEvk6JLb43vCoYQX+su
2hexrvNsc8Zt6E0evBIObcDN2c1Gwe6GbLzlIayfjG+emTjLZnKnYxl39nOYWOugmIijv7LVJnRT
zUwf3jJBVrpD1tUjE4ELuU4JZJ4+5sDCgmIoLm0xVfde0H+W0wtHWKvURJZdUL2Ow/SOZLO+d12g
5m0xdGfdtrN1gNvuk1lqJhTWLPxcW7hHyy1P1e/Drrf+QOTg2bTi/C3M83Kp1pp4yIbR38gr9mw9
ble00W09K2mP+dRg5U/lMJhA+7Xwsxl0dyIWbKK4Ygaq4ptGxWv8OnvP6CJw3qxQ5/PoLf2kp4Hx
GPTAMPrEfut1oCwK6gN7AxXpR9VP2EUiUDAVaoahV3ZD0fmZ0R65c7RLiaID1doux+yL55QhBlSe
s6y0Sux8l2bfJYgl9T2uyeRrwFA3xjZUsAiXvUPMDi0Akr2UvXoJqd2GWoi3n3lUXOGs0Cz2vyTB
moe/9qVstQbTrlQ9mWGdXEbFyGaq2vA0I8yKXOyr2hqf2esXB19EwVoCy36Nh3NcAtF+jResF/5T
XI5XhqKiIpmaOzWJ/E3qagEW9Hr0HHS6sm1j9A9sL4qfe6EUB0tgfil7cy1R2HeMPJHmXtcVuKkP
yd2kzUWcpv4i4R6G0iWHvkem4AP9IWPUOynH/0B/KIORHGRMAkRkR21SF6gBh9o6QscuDm13zqRT
RlYi8VY63NlrYWF5Urw1OF6/VLOAPklAFM7mocl3M960OahGmSkwxtY4yzMxnyHofxmUKTnI0Ec8
z6xm2/+YJTsoiP851WvMn2aJYPpWTbWxE5oWXdo0tlc5dJ+VWaCyLmPy4ENt2InCxdUKEs+lrrqW
BS7cP3hexrKb4o6/8McU3MG2btk6x9s4eS3PgzTZzMSVn4KK6lkrewLv0Jp1qKw6I692FUK3i8St
Aww351eIeQV5bXmd2+z5FYyis1epp5F30lv33po0mHbaUH1z9e9FHg1fzCLTl7wN6YXSsnkIMAjb
COx2L4EWm3ik1fZaSV12llqXvVhqBzunFO1umJuZWSG9HDvVQfYi5tABZQr606iG2YvZpu9u1Ftn
ON3ZixGxledXdWgCvjZqwqvWk1q8geFD3igwonOkuOkjzKGLjJtOnoPQgDQ84aj0ZvfFanSt7AXb
d+NY9OGf070UibEQFfWzbiX/cboPqOXNmvLbdETYjaNvu2JppzpoDD30lrFLtifWR/YCTht9qttX
F1Gj56aqlaufUEhPnehTqwfOgRRPg6dNEX8a2LVuVLsGLcVnsnAVq96K0cNhTq+C89Dgzj6gD72r
RyySFH/sVk1QmC9TaP1RJLhTlMk91GSW2DMJA77GIrLys6Mbw0k67Uo/3jnE9x07DvMvi94foarE
s7BPIw8Ia9Xuq6R8iFCnVrdwApqfmnjHtHusoh7KVs3PQVzBMPTcdKUbBgqI8yFN2/cEuZT92JUY
B45NlF40FMeXkW23G9mU49S5Ix0FRcRKz24XqIZq5eoJKLxOH58GjyxCpNevOBCWVMhHcwUaaU4o
ILiNJndyN/BQezGbZBGbcfNq6JZ68AZHWcpZvi/aZWpiEy171dcReb9XEi3hKU1wUoPj3bB6j9LV
WHvFoQ5Va0VaM9h0CU9wNAY6Cx4jOzDbuJ3mCHXXAHJP4IfIknRU/+OgTvf6LJOzYu3tLJq+4vmO
RtmS7GP07DQxyCy8Ur+nNUg9z/oWAUMgbWxPj3qGDe0wGP7RMOGzIRURrhUbzr1Z5fgVTaSbqaaj
j2h+6bkLUxr0kbbENmE7eIW9h7ttnevQLVfumIjXSpgX+UJGGOxiuJBYw/EgLdQJqEHuRRd5ZtXl
N0UJbAqBv8TLqnExsMddPCX1uRsUNpydananzqr7kzxrs+jPM7s3laMaAhVnwEf4t6G4o/e33rab
dVWsgsRkTNksboN052JldSub9XxAd6WIXmVnMcNF8nAxJk7yJItftmJ8ZqmU3cku/AOylcDfYis7
WYIkt2uVoasc0oFychAL/4qJnbnCqAloUwibXca8+Yy8+1pRBeViXApv8dIT9a6jeruQIz4mJCHS
Uq49lKA0/7pImPJfcUJEfuaXkXE5K+4cY+XG2JHLjp+uzgsalzBSi3u2Eu1znTl34diBBJlbjpY+
K2ronmXLrvNvXjprcoxp92zj6I7XZDGdzLlZgGdelIbTA51gpopozVL4bndo66l7jrtgXKb45O3l
XDLeWEtGxrSTcweVG/bYB8b29n/QUBjxOlwT5FyHItem1dVkI3v72DOBPs7+eiUWnFVqYaHY9cWL
Z0W7SRX2u2Uo1ioB/AB5KCie4A9eb3FUOVYx+/mTOmTNg2OIzzIurxOONeqcbjNdrQzudddMzvvQ
Ghp326a6BGHsni1hWqQhNDQEm3RY1QO2kqUT9FdYmP1Vmen5FY/JSXWBnP2Im8IMVhQuTVZojJAd
vqlhVpGhwDKH/EJVXIRdx0uGWclRxlIjjhbcMc1VuW8iwN8aq/h16YpxH1PYfOrz6b6penyCGnKB
o113T5YNGRGHgFM/t26hADWTCv1Y2Yrgq+FlnvRH2Ry9KFv7STBuvBgMotO21iaTzB018NpFMZ9i
Hr8xqi6YlzDE2pndo4HrLVZNFADCmXG42hRvU3c6ZIWtvDXcUs2UFTlb6x0io3y7QES+Nam7w0Qt
f+YhUR9RiJ0ddomjEfR1xPVG1R7NPsuD1XgNylI7hiyzjzo8GaclQy64aS/MfqgeMiVzd8EYDdsh
SsanVAxfSf1bXyOL+wh6CZ/ywkg2DsiLA8n08IoELnIyVmx9dbIHSx3aL43A4tf2rOTsaoAC6hrU
q2KnxhFthHrhse7hNkdTHry4N45zYga4/xz86dSVUb0t0w31YTQf5/7G1OKlO281Wd4vMSTwTuSv
DWfV22q4ChXFXrVpY59x8G7Z80T8WoKi3HW6boOvocM3awCjnTlAUuRmvZNBKlrOrdsMAsgmrtUt
BpS6Vq2G3omqW9MD3rnmdjaWwsJrbFLuxsN3zF0qbBqi6cF32XAisnKWLTmB6qG6GuatqqoUbcrC
tl2WSV1d5RCPZ9h+yjVroaMG/GDOB18gvuFnsbuXTb3zk3Og7mA8X6Hck9avXkzUF/wFxPkHlf/y
W+DHMXZJYf6owl1ZqykWAwWqLHvbm4I9uyX/nLghfkjkXh4Dv1QW/PCb965M/ryioAby1xVrdLO2
7pSpa6xCxc7QYjQtqsp7RYj5e2Xp1TWASYDdo/siw6Oukl5JJ3frzKMKW9+aItSe2G1PmL4Lk8+a
eIc+7moAy33Amap+zdKV/DdMTv1g6Wx5odPZeQEXOxl+buJuqSwoQlnLdJwwWuqN6hQpEE4343za
zVZA8lBrpY13CGMKBFCahQx+jNFR7t2aRaouw4y0o3QG1sS4yxoKVRG/yYUJRvN5tBNBHWiCB+zn
/rqvGuelseZvUP4JYzH37PfhH7cWoM1dzWpvFRht/mks04Zbq5ftfU8JV47ndRulBHctXJy60o4n
ldd3W76y+WuG6Ek7J24NKDCruIix/0SI9t707XiBtdn0uQVJyhMsTe5FHCeUT33Yij+kGuWZFFy8
qTLeethos8r1Nh/juqhPl6GV6ssMb76+zfrrOB+S0iGP7hff2xQNENmScd0PYZGWI2tR9Jdvw9yk
Ki+F+SpHfYSbkQWOKfJ099FRFiSwIhsAo7yafL1a7TTwrnoWfy56f21wazgn9YDPVTuGDxlYnqWw
QKGOFQCGPsjLd01rXjC9DL9nOtVQ0XLXdbVt1moFW0DDPwinxlRKMb/rY6C/uuUYkMFJhyfRx8Mq
K0rj2iEBsxF1VN+1AkaJ6I2Z0Nl3qw+8fBcM7dIpXCh6FMyosPRBfSe7a/igOMP032s2iNuSdDBS
PHmMTVx+P7UWPjoaMK5MKci9xwLzN4wm+bTD5tCCx3uFmSeHR+RZ9nFXB8uq7vMddylkF+vIWAXz
DVcemiYqgls7NqusWug1TPJ//uN//9///Tr8H/97fiWV4ufZP7I2veZh1tT/+qfl/PMfxS28//av
fxq2xmqT+rCrq66wTc1Q6f/6+SEEdPivf2r/47Ay7j0cbb8kGqubIeP+JA+mg7SiUOq9n1fDnWLq
Rr/Scm240/LoXLtZs/8YK+NqIZ75opK7dzw+F7NUIZ4N9hOeKMmOAnKyks1WM8WxwnyHt5xekAne
Rfeik2z1tWc/QXsHb3Tr1VlZInl5kR25GKBWlTm6Zg5CXUaXrNtGL159J3T2zpQ0K9lEazBbVk4a
nQajKF7bFYjq9DXWKQYlk5Ys5SA17rqVSyp0b2Thc+Zk56kZqqtmeMXO9fNuoek59HEZzEoHulrg
nWSLlGp1rTRlXGe1G6+cMq2uud19/vvPRb7vv38uDjKfjmNowrFt8evnMhaooZCabb40KOeAqcvv
i7Hq7nslf5am8HoGpiibTGsjLeajTn2Ro9hNJGym2RH4Wva9mDkz8mB2WounT/wdaF51z0dOPIrb
w49R5pwp+RFSfctAlVdtl4UfDS8JuhWTR7lAtsAGQ0YJX4ImaR+yyYHMyxhf8epzZBpkRa5//2ZY
9r99SW3NEcLVHU1ojq7OX+KfvqQC0OPUsVX8MlV1s9GMNt0YrA33pDGT56jPL44RqZ8zJ6XA0poh
+ewgugRuoixkR+EYz2jreo/QjaNDl7rjOh5KbPaq5hHzUSwrpyR46Joo2d+awVw6kPUDlYTstlUi
jGeCpIWD+aNH1hhG9NzjHquyj4qDPBOKbt99zJWzPi7602Dmy9eVIz7i3gCcFelAvu9AOY5FNvpH
G6Z5fmsHOjaWvFtb2WvNQz7GIZAX3Ga4csZHdxKlmbXEdN7/L3cRIebbxK9fV1e3Nd0U9rx5dnTr
10+oVrUaPXPI3Z0Slps+VV3cg9D/cVwIlaQZ2JdijXaOvKo7FY0LSb/Lm1e7FuFRT7rsPjSj7F5L
cP9MetfYy9jt0MH88IMCQ9J5nIwhbpuSu+jarWy2o5Xd94VwSKImzWaUL+55BUXdvOzWUEI8ZDCg
KceGnjWLoVLQZdZjTksQ9aRInXoZ21pxcpMCHsxPpw2Cw7to8q6eWoN2jzLe8T4xd/w2rdM0lPF2
6PXwkkeJWAMb7e8jfhErjBjjJ78jRcUu3XtRih6K2TApb0kQfFFUwOeKcE7oTU9PcLEeKkNrdhPA
KNKcbXwV5Dqv8gyuzDcugDLjj1DeIHIYNemL4U6Dc5tQlD7MzBRc6Mf8poNW6JGGCxV+jfks+DZZ
eRl/Jq0CMdlGZMlXS3tpmD0+v8KE9jufxfaEVLs8rafQvQVlE6C5cWj+MGNqv/4SrHY8pwOTtdsE
QJjlwY93hjMqe4qbMQrWSq0vNSfAAgAS/QkJfO+UKE13JN8MAZ6WjFt+xRr6p1NAzWvU2KfDx5jc
ZdG2km1LWF8iw6+3Xt7sQ7UIngO1LVYmufdTPhnO2aU+vNTnZHebzoaSifnKIybfUD009hhyUx/1
WuqVlTXeYPoSmT94PhZ9DlTOGcg/di551hq4kewEfBtd+gq+v+lNxdKo0nExqhH2V/NgvXEps2bh
Oxjv5jS5vXoGLfnnIcswoGGva2/Zp05iUXepeo40YHnItm/kOEv7ro5NcLGb2LkbM6zZB88K3t0e
1kc8mmw3utq82gM6bm6uh+9Vl0M88pwEfIyhPFJmOhud5z2Tk+kWbnSgRjSeFa9S/XWHdyRlTWBk
bllcdAXeAJK0WGenU3mUsQwsJ1qXWnEhU/HcF2hHVOxA/TVbPBI7YDt3IyLF/rowWbQpGbgIOU9O
kWduEEGkSfhrPq41OQjCJ/xY1kmQ8MZGYMvWxuQFK5vl8lprBE9uVOPPsBzyo+lV1qW2hXUZI9B0
f//kMPTf70u6LlTNcDVVNzQY3Mav96Wh8tLG723z8+B5a332UdDmA5m3lm0/Zybidh7YtL+CpTME
q4ry+E8xOboFHXaMc8VAbWSeLdvyLBiQlVenlOLTpCMt2LQbst8JW0grPlcBtz156IYswi9DniOr
oKoI8TBKtv3KhVXkd0c5R8ZvQ4AQPaNn5aOoU2vqIjcz+Gw6Rtd//z7J5cQv92/dsnXXMS3H1YTh
yGXiT09Ys4xwN1as4rNiRNnSJiu0zcsCb1GATG+diYIdunYvueO0R/LJ6BfMcSdCKVEtzOmSTIp3
9U3jW19YIz617F9YTtQHUwzqp6gsFjIeeHq4IxtabGRTy7AIBcHxRNZOPxnBUN0uW2oFC/JGTc+T
GaSbRGg9xgtJuBGO73Dvje1PPfJG8QyK/S2e+kujaPN3f4yddY8x0D5Bd/FTqOY3gHGEVuktjpt5
+ykhnyyBvr+Nz4hLwLAbKhE6DsewcvLHuS65KrLQ2MimMjb5BVbqLibfVSC8LGB4B12+j9q8eMQg
mwpLU38fR0Vb//2n5fzbeohnrU0hzOTzMgVljF+/1VVZ6w5VzOBzF7Q4QWv5p8mqvfsoLe1zn1f9
ojHb/m1oA/ADvmvBVna0ZzRyNlhi929mNyRbpxXh1jTSZl0HIF108CVHbT44VNaOsinPZCwwBbUa
2z5EIs6urHeQdFH52ZR4IV8RC8QuduDm0pdqcfK0sT8VmGU8N6N5CapouiBKlD+7wvxOvaO5k61g
TlI2RVAfZTNtw35ZuXa/r+aZpc9WzZ90eyt7Q3Djaz2t6o3vivQQzJAzMJDtqZv5RNasHd8um7qv
T6D2gFrKiOz7GFX2Ahlxh91CVqM01Ub9N2761lzfS4VFfYzc5gPPsWIXRzXJlEQlhRGrDNXjbh5a
N/7O9iBn1u5o39lIuU0L08jtu7wyzlVujvty7pC9Mq41lv1fPnj5wf78MxXkKE1NtXXVYLOm/b4Q
7pGi7nrX199H4Ver3CpA1JpKfzvEfOFRI3Ff8iqyNmwpojurdKz7dEJ410ZgUbaogycXszOAg7IF
nk2lunXuGeEiq8HVjD1SZvKAVlR2dmzu/X5jKCxG8Rx3UJ0i1TKcO5bE+7//Uv/brVqYusrXWVdh
wuq6rv22hIwNs3R0LdLebc37VENqvmu4y/x0GHrU+eA7aizkJnuRIi59B2qkXxmZ517LVOSbmO09
RkpokJpZ7h1KJ7QOKhCaXZdM053XDdWmwJr5Cv2sX/T62ByLUCMXbxT1DtA1KKFkWjte6u0N8HsH
eVaoUXc7y36c/afej9jHOApr8X95pP3bj1+YriUczXB0050377890ljATezZx+o9StPvWXYhPe/d
DVFkncMZyyPxOaZI4xWKR+bqIybP4tYRJw2DrduEEo2ahTyNphlErJfjRl5ADpYdKNnM2Q/vOFK0
Hv+EencoDJTBGKC14vR3N/i3PFWHepZqGpN1Tw4U3AGEUQGgB26YqC+21DGZY3bYane3IaC+bk19
HuKjubJAa3ZEBrbOrlWdPgnHNA7SbAgn4uzqq2azMxHRhYBFUx7k2DyNb2NT8P7OwiyDducrw6aP
RA3d12m1RTuUdyDlnfdATbCndwDjkSGx2cSar0bju+9WbzdLmAuoi2i9c60SxFjF3IHYEOngPMgu
IGv8SzF5iG7OHdnIGq/xRszAzSC/awd1Tg/REU3FJwNA5N//TGz5O/jlHmCxpnEBttq2AwhR/z0z
gGRloqFl+24NIMfLOiT5hbvAOlJ6+6U0vH5l1rW1C+am0oPhVvUmu5O9PLpx7yUrPBam+ZSxxJTh
0QI7xcPtC2qg9kurgf9wckNdyk5XYMPi8VPhMPc6+X3Q90+4E5VnszTtO9MPxbJFWfkLMHcYVfr4
OtUFqD9cU/ZZ6BdPlVJ9kgM6JasXVjs298g9xsfAn5J14g3K5yZcyAG5yNxV4Qbj0SsyF594j0f/
fGn89J7YB1hPrGL03aAruJFJ4qWTWqT9/J7PF5mjrapF9f04H6D//BmrMqO6lwekUn6OycEfc5Wo
q2/jPmIiQimJNcUv1/r9+qUNKojtpKB6/mjb6jmAE/KW6NgLxeWQ7fNasV/7CN342n7rGjh0SadW
qDV51ptdYgcOZZEFfAeuBIMRRM6IQ6+EmlBn1rXLBjSvE6ihrlvuu4LCH0IhCT8T3ccuGrp/BH2u
GvsjC48+eHHz5tERYF9EXr+4EATuJqNxHoGz6eveRdwtxI34cfSrDps7fI8ipCuWLFxAmA/tRY4d
Jhy8kkrxYK0y1tcohlX5lCxk7+2QN0vDjab7hI3jyRw0fSt+CKVIvZPf5E8+RFYw0p62WDFfP0Jy
wm/zf2v+drkWRt+qNIW1kHOlzMrH9VIsxw5qgaVRbjfrrs/1q1loDQUOXlafz4Y5JnvVwhW3s78f
l6MZvnFVamzejHG3JNxdnvq596y3lnHrIDetnVyJkJe9zjxanhWDDziFcTE1okmHBDGxFgNFrUb3
8pB7DWIGXpguZzTNLdaYxrS3sxkuPI9r54PatPBbYnH5mBrZrXIWU7vso1GsUTd6Nhx3vLfVqV5q
fVdvZVMehkxrF33npPuuKaZ7GdNS4MEKpCfZkvFidPe5U4x3H6HWjNDPb6NrppvN1cy+exql4jrB
0YhU6/iKrdd36o3+1VU042HQgnMz2sOrWVo6aBrUm3BI+XlUH3OngVp5HtMCXD6MwWU06mm5TPyz
h7TZg6sqw2PtR2QbKBlu/W4aHkU56qeZf+i4XVaSn8QDCpwLSEHGdrniQEbh4aTFj4JnBLr84z3b
5eJRHdJ2bWm9WMvm6MbhfTaWS9m6jRhLbWn4QtnCWCbF6JNLQNjLrja6Z+jHUHSs/vpsh02kvTMN
q6/3skMekh7Y58Y19VnLqq8WcrTsaWz1LkiK8kFzEc8uG7O/i21HO3stgCRApOWXBAGyFFnHT3ma
ZtsMPcWdqebFM9Zf93LAeyh8+xDYtRKiRgevw22Mu8FxBnJP43CBApueIQMsbiM0VjJHJTZOHyPk
ML/IcFGzGpDJhuqwWK4csggB1uSDOczvWVIdNR8R+SClmViNt8+yXl+j1lCirElCxx689IuOgE4Z
W8M3jIoAFmOp+dBNPvI4aWPtvEgdufc69m1Iwm/OteyvFkVlya64Zlk67nkepyhWfGphemHSNyAA
WOd/Hty5+RErUoOPcSZabkC4uYuAWu4rVn1LqRyQVja6eypAzKjM7Uug8liWigHTmDzYaSlORc+7
PBU9is+oNr5PzkxZ0pThnKqk9AzMRITBJhXk97JotPId3hDoo8DN4dK07RvUXCvJyvcJkP/Wq6di
K5uJOBSDBzxsGMvdNBr1Rk5GEnKZw3P71CsK8k5ePK5lPKjDXRNp5nMxqd0h6Q1zJS+jVfZZTUgX
elmPdECL7mRiWv+fs/PajZvL2vStDPqcPcwBmP4PyMpR0bJ8QjhIzDnz6ufhlrv1WW74G4xhENyB
rFIVa4e13qDDFvTHZx0bY7eyhEHRPN1i5P5F1CsB2G3w3cLYYPycjMdw6a62krxzMOxbi16lbFz1
xiTlCwL6rJmlhGLnMD5PRosEQOUm+K15Q2Ibj6bcWe7YNvPnNmgS3J6i6asRB/DWa/WHFuc70iQB
IEzptYAbGRPQuVbs2EOXNPdmKLL6JQmyW2nstds5iHIY08Z4kwOb9yBM+JskURdtX6nzd5PaFqz1
xrBZ+3Hq1ugnXh1Dyn1XU2AI1nykmyQPUMmPn9VQdthhVbV09gdFOo8WOmCJWh1F1Xu9OJMHf+CP
YsH5oUEPNWk982LbejRx6JqTq51GyPbokv845VoKotmRbpyiDG7Z4diuBoWDTCx1ZjDkF0MNb0lR
nmJZG47aqOhXuQ2MK34hySLLthZV4pABtMGmZewOpCKJYHcsGRxZCR+HBMAt0JcEFEkXPaLUYV2T
vmK8otH0k/E+0F6KKooeS1mtV/aU4XnkjO15XA6lGiPvkNc72c/bs2xbHJYz0Si6VbpWegYkvrWo
+9CvSkdsL80HSDvKqVbl+Tg4WYWBThM/zCNp8ADwxUuEb0ar+y+9EUauj/QU+dZgXgcgxt4ugsBX
beJUcQ2g0kdLRThWgZHWI1ip9TtJb2/eiqjK66epQR3GtdY6fLvHNsfAoC75mcRGVj9WEAXXGIOF
Wzswq8dcQ86SUd3CLYaiWukYidoFopdLMbIsaxeiJe2Jot311YEFZvxWRFHROcJLBH+0dM5mUz6r
ZfAjVR/8ZJa/AgX/HgPRfB6byneD2rAe0lptVoVthrew/4pNPIzyeZSqkSD/JB/SiS8pNUskVvDz
8UxZ7W5g2CY7mX97U5naC6Q8YxXUk8Imu/+hKOHwyk9DqtP0NWZl5yZYI3yqoilc1yUQ4Vc7V7NV
Yqb8AuTYdE5Dpe6wWeQHUOrmp7zKtUPpT9PNUqrakk8qCPNHUMCpKynajIipnD1agQ4kOpDqg2h1
lBzNRXTtgcTTqvbjgMqdM29EkaxxvB0I6K3nKc8e0aPS3ayTkpNTNOFVVZVXBsP+KQqzYlfCs1mb
CFM+BYWjEPYrZVRZaHX68KSGbXHX5owgRoCwzVJtVXp9hM0sBtT+qUXvdl2OjbwVrTwsqNyndQo+
i1sOw6oGpvRJR0bvag36X14XUmC2Ftdo3bhRsWc05b65w3GsAJpcYdmVmNElQGpxZddZ84Rc+hPM
JJ7PePDIeDvf7NkHqLVcZMA92Y6hgVX4clFog9TSsDV+msP07SLTHjy7Lu1vwZAhUGHFzV2wvFKm
hn99JUBwzVNeB0+mFEgvWdX/5ZVg9e5myXQZSw1QoksyXqToxaHO2s3fbPKWWEchkvVvWXnSaKou
mwTOACD9Hufpcr8MJRk+hRWHGsKfXXJU61z9lKnx8xzEzRXhP/VTqCUgWJv6YaxY+gyTvxKd4GJj
awzU+u2SsJ0OsQ6qSBQXwOQWFTqNL45b2KM0rNAm0XbijkhEgrIoE5J0S+sUxdcEC5obhV35gehP
dCkKP9+FKT4LrNYQ/jDm6BQ4aeGGMVvKIhphl2Yjzlip+SB6BOMTmm/9vWgPsR3htduLKEUKU1E2
yelhcsJPduOYCKZo7MZlc+vXmrQACe0T3FLoQUuxkfJ4lyRxDN6IopNWI/KajrUTRb01YYaWrXoM
7emegfiTapv5nZX0+V3ClgMkJpmMvuS34AUxP94oz46iFcRId/7zN6hoHzMPSybUcWSDWI0JS8j4
EM6KLUaTqrEHdnjjtCVAOGtkb2cGRj9DHKvFTDs+d4asH80656Hib4Vo55NoNifjxs+/qbId35V1
kdxVmFjv7cRoSSPGEMsdtERlhIm3jRxJ66ko+89yz8TcZVp7DRobtZVy3qeS2n+e+2HezQYwzhBx
uM+VhvLGTAjsYuo45IAPf7sceki7txt+OsNyt7KDIevYZnUesCf5NAHPFpc35VwcSrLoGHDRrVrg
FLme1acM9OmT/fM1HadJjraT657oFRgI+imMjkdxDzSRSGpOK8mOR28kEnijojB3U2K+EDC8Xd6r
HANMjDYi2ibqxMHHimejo677dilyzspJr8wnGRPdU4C/4q7QMvTelrP3uv929ud+Vuz8vJ/zn7MP
d0kix9gCnSbXKt82veRv4zCKPDZo87JLm2+VLEw3RtcXq/e6QOnmVd8p2lpcJhp6Xa08PbP67Xud
ZdgIpk1qtTGG+Qc4cOQxG8XglxfIe0MjjDUbA0rVTWTfof9eeGYeds9qbzyAHwsB4UhrKiAwyXZ1
0aq++fLn5/u3hL+msUcgrWbCQidsK9r/kjDKTTY5kdqGzwjVRMnBtHaNlj9A8GpfTLvbGlOjfJED
2/BC1dKuFZr6+zqczS1k/+JUoH7vFgAHXRBWPOTLQULWf2UmIEFFUW3ay5/fsvYxa6JZjmFpBDdN
zdZt3fgQODMVOYhCslJf5mlcxc7cABHhoKclns+W1e7YJifuIPs/6+TRwuIbPztXzfT+2cqbI9Q+
4OYKFCvSCJCnsmx4DsDru5mRyecBzbB7acquZiYPz2XNF6RiKbPLwhW06TLI1fPU1oQ2Rx1/7SJl
kjcdW8E2kRZxJg6iI0iFAd+qqPgbqIZmfxiY+MNty0RE2bR0sqLkGX9NHsGiB4mRL/YDJgOmkVbF
ifxMsBh5c2oth0wNipNfwjkngL3/UC+Kosd7X1GXGgVaramO199ykw/93ovv1xYOxB1YTTGasPpw
pyFufgwN5xniADGQRp8waLACY2PrDa1LF5ig3ghz/kZUgdYa94ykM9q0NIqbDDI2To0d6Tvk6MY7
uawGxDRujLjgllLPsxnUHaotywXiJpJfhS7wieAobgLDbLokWMeJRqPpkrVfDrpIlBxTYoQsOYEx
JMtBnLWNXrjILHfrDw15hla7Kzqa/FQ8VUFItu5KCzm9ZPZCLeofrNScLnwgd13Wo+61HKrxGcZU
cv/WbhIaZZHcnEQbIBY1z9tTkeJ5Y1YtWq5BqODZoMmnVKl+nok6cUiW1g+dRZ1obVrd2hsB6jTD
HJRH2ekIPkzpraGUJXHxfx9E42wjeL8p9Kk8ivJ7sxwjaUzSYCRJ6+C3K83SRltmXmU5yOBXYqXL
LvYyDwOjSc5zm1+Ht2kYkPwGs9YOnMLSurj5IMGZk0kEVSFu0leZfGt0G9EmekXZXO9RXZ1YqCxz
+X97VaWf9pGv/3zVOBtlzx4NIBvZPKOgi0FjiuTecwPiB1Za6VwhbtpXURzUSXpWB6L4GgIMp35U
82uWt1/xF9YuqMrrF3Fm+jo7QFwyzKrU2SbOgHBEQ8w+HxuJplqL4vtBXFGj6/peJZN8cDslQSal
HaQzQCDE2NTc3oSyKZ1F3fshNIPQC8ooPRA9To5oeOEAuJyJQyP5U+GKU7JW6QZt1GvchekpDnIU
sOwyX9t8Das6Lut1hswGqhLoQRPkGiG+da9BVaCfMfT5fdMStx4mVV6/FZuuu3WwDVI13S88I68J
vVRljx8dnUNn6C55PJ8I/qTngBwesqeG7fqtrj2No2quO6OZt6JYYA7o6vOUXKuwCT7VrFgUJ9Wf
0nnqISz/cpXZ32SQZFhutjFxAbX5xq/5MAHue/LNot4WA9ufoghLFC2jO9EBpbfJtULfvBkjpz8a
ZYGE8OiU30CDLjewS8le5QCnjggLqTfdpM+uaAAqdkukpH3s/aBEXQZB2SQHvR7Z6kF0MCo0qSWC
Lr2Nn2rpJZmv9w+Dw6bVR6ONnXO9WUg4X8cVwomArBIIbCyZtZ0fqfonvQGatTTHdgKa22S/kg21
ubZDYzws4GJ4X0jPSaF0rITi3CivcgvxLEHMCMpkHzZlBi/XaY9jEfwkbKhj/4N8QnmLB9p0qauK
9BQQzOdGn9dK1EpX9Bamu8khrlSCId0luTreqags3nb6SbSJmlqxStBJoemJIrGLW13XzQOeiuG+
iTRtk8hK8XnKm434LMyx672wnZtLllak8CbDePt4EWJe5XmRPysaP2pceeT9GI7VvYHhk7gyVxIk
0EoDTkIDUEnSA2ftjFP4Ba7G2xeh+ojsDTYanRpeHVc5rXLPrBFGkHokL3MdbdOmgicHubVy3k4m
cYKT0NvJf5om+f+nz+8vwX3ypquXZcH7S0iBavzNtKz+PivjTKXJgFx1SzOdj7OyYQStk5nd+Kjr
s31N0u6KfUf1rHT4Y/ZotGxFMUe2w6xVAmY1mUFv6AhBTsPKLwKpT/h4rNLLEcSDJCjFQOL/fSbp
lsMqY4q34uyttTL/JjWJTMmv29ZlZUVa0rQwyAVCpH3c87B3aKoSDPWDXg8Ib6K6K9easrN0xDjF
2Xud81/qRD+nuOIa6k5SRlYKzZh0HxGcPvRzReQxdfxDr5b7KZ9jbauMvrWZOmaetzLuNBv0jNFE
GdPnvmvTldbU1qFyEBQ1mvvYklJWZWa+j8IoY3imGE/9D9wXlRuoTBqkv+iH6EUEIFtrNk5molj7
DxaQlqcSWOWmb+zavKRjXqE1F5VPasf6owlb/B+XYlQWq0Dz64cgm/Vbfn+s+RaAzmThvFQ4OG6G
7PTsxE+3IUpO14Es78nyx40oTUnnXMVZ3dkyKmP46SUW8tOuqJTM7BkFLX//3llcT5RqIy+XvvUV
16Yds7Go7Edcx6NAgyWrKf42iOSKtcpQPhECtkAClOlB/CWx49yRudQJ3kb9Y9/mRHj5i0z8Cjw4
5SOKW7llPJdZ9DWM5+x7NMfPel3oLPtHnwfUBgGKOeTD0iFinniMjIqhbnCAzC3LpbdTsYZSp4Rv
Vpm6xtM13sT7wqpWutL33pdSKJTiuQA7bjt3eraxo7nasx63H0gT32papH0tDT9BMTHQLpoWlpeg
apiEloYunC8lP6xHR86DvRXV/aYaGHCa+LtoJ/UcrucUS3q9lRdvBn9Yayz/L2nKumJQnPKr6sRP
sLx6ZP1U40AiV1qJej51L8Ye+POipbodOqvZWqUjfQ4RrxEdUvyj1uqg1Qf01eOHPCJAs9xQDvTa
s6fZPsMe1q5N2ZOSWRo6n4QvSlbSreo3/nHOsmplZoZzEw8wXNAl/dTURYN8WRk8GuwNykCZnnrL
Kk9TraOfNOXTEzSPaNNGWg4in9aoRFhVwvrpIlprOE+Wnj+hsjReamwT2JLQK4nmeTsFEmJIXTQ/
tXGXeDL2N0dxkeUE6w7ptgepGaQbK8dJVrwwvJe95YT9SlyE6WK6an3b3CNp1pzrGG2WeZoBdjTL
rimKtcf3Ij5RP4tV6ddHQkt/LYrWqCbkIK5tF3elqAoI6WbkHh2dxL8R+oco6I2fp0x9/eJPXfkH
BRq3tP6tTVwh+cZaS0wZTMg+yX3f+FyNTY1kB4JzAFUJ2SckaHrV3KfFIk3nlzK+UlZ8LCffuE9m
++6tPnVMom4gie129G9ZTb+I+oYliZc1CAJAWkpvsrZs3XCBmkgTdi1ZaOtXc66GCzhZ/CBiZHX7
DmAN4rxrK2+tw9spfjXWQZR9kjFbbDfRyGGSRQxHP+cTMpZNhVXPW11VmedInqXDX8A1S12g3E5A
2n0GC5avoNz6OPpWD8GdFfvRSz9UW5yKi9Ats28ZBuGxW3ZXdsZG6BZJjKJFML80k381a3v4hvvO
j7kulGd11kdUwRC4Gwl7u6jEI7PrWxaSgik7CAhsDvOQ7KOn2dsEuZZT0UmcNVqLV5RtZ56ok2oo
M64Uco9M3IMMQrRFv/NVNL9fZw9Yj4XhXKx7PxtdB5lzuKZJsJbMSr+wx5VhsyrKPnfi7gxuC5k4
I2zupZC1sj3X/ReU4q5+AFrRlVZB3vdv7KZoITUJZpNgMQVBphzDGeTPwn9qJ6wpTC0r3L4eLQBo
HAj2QRMp8axzgpiFCGRWldvfoKDWH4Kw+aws/mzi4CxM4i7IzhjES0dRJbqaIaKQPjqnq/e+Vojz
oGKEuzSujZWqTsFVzdoZ9ypzwpku1c9tLPdr1SnyB3yxVLi3WvBNG4HANKyh3T4pVwmyPt+LMVkU
+BT90YkQPxR3qgPl552KxaBVMyV1a0q1cSa0VRhReLaXQsoy9JwNc4qw21BFm8aSFl8EWqxUj+Eh
4s/pgYQkahK3O06y07icxUqVnYKybncFDoRvZ+F/6j60FkEzrGWo/KAD5INDbBT2zXIamrJ8kAwO
oigOhmbn5vqtE8qGhorRBl3txFS8Qimjmx7pzdTW0icgP+rB1rtmpZpQndHLQBksJDoAXS27sVMN
H9alAT20cjU4nX2ogtD5VKedl5r6iEcKFIl86KeNKIL72uMkZzzg7ROTLoYAlqK+3eHnykfN6ruI
Gv8Lpu2RlxWLQJmk1Zs8jfITsrxgmZHd3VZz0N8qzjx5YQh7XU5JPmhLhClYYk3tEOl7O6+f3qvE
mV0N+ipa3AxlDH+UJLNPOJLbbPrhzaE0Z3jqUhR14jCXrFxcOIdYRNqI86EYdFsTAPMU8mEI6ZZI
KYjyvJTHJgDFJMrM4v8uB1n9pMs5ml+5/FkGP5zVcv7KBhHRztxgvwTQIEx08w6ssLkJ7TI6mlYW
nDt7SThJbf3YFTnqFyj7vnTf0jQpXnMVDGldq/ajxLAHcCBtz8FQq4fCypJtWnXVHbtOJD6yKv3W
Y7gprlL68hpMjFYA93yPoXX758ifavxKTyJLqDuWKhMWdgxDk3mcfo15EaMMe1su/e9GscgfzFpw
zIj1wYF5VZug+ZYl8/qz0SFzHWOw7iXReVKxxlMaaMWSoUTXTh33OCFh+Vf5Giuy4hLFdbPvnJVm
ldE2K4vwLszv0qS9FlqgH2TJ0A5ECzB0KcrUi/oOBIwOKYNdk74q5AnVrzGVGTq4HQxaND433ZOi
S/qqndBvI27XbqGfEE7Waig1bYithXIwF/CNJcOeQlD6s6ogrpVrn+MXkLPazVw8YkbngPRBwVgl
v4lzlJ2fZMVXtlndPUrOjFFRQAITrr2xI5uaeRArpaMV3xP0QNVbHZqrMeHE5ffQkSJUpI+SbJFy
RyHVzfFp3WQgU1eDjz+VHaaebyjFBqqbvBn8VNvMxvdOV/N9T6hlbREf9wyETDdEwEfPqkvW3ka3
9+co3cHFBSszgxtKjMJFohdCJx5qUsRbbgpyPImBhnNWuaMczfcDotGxhHvjFDLnQ+9FU0RNrDU4
JmkN8K7cTJqtukk4kLpP2molI8iG8wNaMtKgfk0KJPt6M6/WeeDnriRV2SoL1PIuBg0IpEA9I2Kt
nlu4YIkSdTgyhB4KN+MBwLFzxMEQ4fMGIhk5w/A+gTTppaNKyBFfN0CIVb1Hh2+FHibJ/Ljdz+jY
I9ZQuuZIxCCeu++ZXGkn4DPfglDbWiFrJrMq4tz1+6k6EA0P2iA7ZZr+aYxN7RC0srVKDOR7WbUE
Xqw4Ld6RZkOO5YFdXXaCzJ+dKgbpKUT0tYORUcd+eR/q5YNhtNnBiEhV+/qR8PUVWSzzM2PvPrQx
d8d33A7zc6GZ8VMtpVvFGgZMraLGK0hH3uqA6fpad9PQAv1QhhjA4aAHUzZ2+75vz515mIFBrBc1
zw2mvucutedzWABQkSyy4lDYTqWPy6wMc21jjbpxKKv4U5H5w9mfCMomaGbYSu3vukm9tdmPugzJ
9h7ZUkSh1fFeievuIg6qhXLiWOVY8IU1oKtK1o7a1ACV06xTSTb2OoBEWU1miHy/hQ0tYFtv8Ge3
lc9BZRufoGm6dhgeK6LYBymTxv3k9M8Z/PGzro5gozW+Rg2Aq6dqGAuzowfcCH5y1dcIJPizrW5H
VrKrTLW8SNK+y0O1ViOV6WUax7OcZzct3EXc6cHXQpJHHmPS2lWSdxihZ+GagIWzTQOrWCGivDLH
4Kupav3fDGvKrzEDRjWoAJqhGIDBoSj8RroksuYUCXy0HxnyWgcUAM0j+JEVruYxFkEp6kxYh/hu
DkvVJXjo48OdYrCt2vAFDdv78yDrKL9s/sW7wSUcwVbHUUh9fmSSj0DO1Z7H+4fDmhgVjq7GTrp4
6e1wodBM7WrWncQ1Y3RD7NF+1aTke9e246kbnHlf6Pa2ki1W0ASxdqxUxoMvhcCf2sjaKGGFyvmM
tmHXh59BJMmXZg4vSWMpQA366Jx1arrt8IUw1mIzjnHik1REvquW8UPUVfeMqc46KIcMf63U2Nay
9hSl2A7GOhpiupmgYbaEu+PO6fi4kMTpKlNeK0G/z7JG9UJD7r0pUGqcoyxILUuxNs103QzWMYCI
hAtB5mYj3oTIRr46bRRujah9VvMZob+yuCts3TmogXIYIukepar4U8Iz5Cq28y0rkK7Tpk4+ghLR
d3nAcFZIabw1fLU+xsG6XlC2XfdqTPqVpxNOVp2upwE109pPupMqty0ITwcLAbk8tlXXntMMc2Az
KDoP9dzETWQ7Imqh3CDlL5FNiPDNbKb59c/fv/LbHMuTuDyPoNN11bLsD3NsgW6nVRlB/iO35PGm
r50SsydfHzyyDPdNqLJIL4nxqsvTWVZFeGvY8d/wY5RfA1DiGTQsA6I4cTRMkT5i49Hmyy2ndvIf
APHUp2ICYYibktVLUNRaSyIMAY0fVbV16fPJ6r1RvuIkY21D1ng4ByUnRU6SQwLupIv6CR49s92f
Pyb1t5/JkiwF1MFvRSMH+TFxqkhWM8KTnX8oRfodG7T2BNwhRY4tC4B1Iq0isrlqUp9BRmzZsgT7
cFLGNTFg8MJDYW8iQ/2Gkn93HnGXRUtlko4pJPx4yuXVMPTqaR7w0fzz21Y+xPb4aJHqlmFS2qri
LMnDD3gGJWH/BRDI+hHV/D7kxPjqdIO6wqkPVQ0/qPa5ZYIpmdtPRrgm2r1HbVz7UtjjnrkOFizG
fcza5XCR+tIlXOkcGmtK3dhGzB/1f0/hsWLtaCsPUaXI6yksdggqyau2CY6KjViDj+ef2WQrDEfM
/RjMzYpQo70dbIJjQ5siTJJhsImb0aKLnT750phvrAH54pDk7rECb7mufB/pkiDqT5Y5kQAh7wrH
Fw/Progbt4qnb7lOMjCEQugl0tStp2C0NoVhh2zcin7VxH0FfXByNkGnbcLCqG+1oc0g5afWesTo
auPreswU7rC8M4KBcNjcQhDTqlWtB63nl6z0nPgrTLqwqb5Jum6cq5QFmSThd6vYOG1W8N9dK44m
gkf+A9wyZz/o0WvHQgmaj1hsjtMezdpyVzYt8FvCFFumWOWA6GyEyu53WcMHF0UNre4xoiracG8u
ySmd/Sl2kRGWjKG+b4ZgXA9ofnmOaeT3DjLmO6fvXgy0BzNWAaqyU2CQ3ZQNS7sriB02RDJA04M/
nRy1THZhNSju1OvRTHgh94wq9Sa8wm80S8KHtUL8cZCdMHcJ9Uu3Uf4518n4Y92gZEcMKllM5coq
GF5R587um0I3d3rfzF5LzFY2lBsU4RdfIOh3xdw2fzNTfWDQvD3KOnoSFvFqB526DwyqTvYdfpeW
/8Oso5DlR5+7iSU5mwTIzkaRo44sbd9fTNPoL3qgYIgZB8cihTPP2LIZ9f6+Xxz6oPo9ZHwpf/6l
qb9iv8S7I4AOw0dRSd5b+gdypyKraZ1VZfwyYqaICwY2vYNc3PKcFNi8T8NOtTAeK0mdeCXh1k2q
NK42AE4WyvvljJBVPOHDoaUbTTGbDRgFIn1Rm90Wcu6s5TlUN/OyPcmTIeLrT7W1nhnY5hXhU8uQ
8zd/zm/jnUVywXAAHCimav0mMKOpwzwn45C8DFF3BTas3CsOcPcahLHnM1Oupq5Ob1rU0MBJ9J6i
TjDSFFvxWoMBW9Jw9W4apfgy2h0I2sTSAEHG/b01PDiF/W0KpvIhIOf/d2AR5+Nqhg9eU8nEaJrt
6Awkv+4YTSVqsgbLghcpQPhmRlJxKKzHNo1ZKiBfujFHdXRDyS/2cHZIDwGLvUdt+MZKnUOumMZe
bKZ6WTtLzQheL9+rA25ZRcd+R8Gfwg1AV1rt0Jw1pdzHBA63ih0sgiUQa1BMcw71MMuu5jdbrIG+
TyDFnrXEBrjS1uc48+stseHkIetrwmYMpm03Pv35m/uAYBMPoq2zebNlQwXr6nzAy8xZh3LCmMQv
dqY2aycxA2ZwH9p3Y99qUZkczVEx13ClXiYJo6huPEhTYxyzsV7DXkKAeAjP2ijXJyMLS/Stlc8W
xvU3mi3tcSzspVb/BNkXN0jIGivQi5FbNWnvEVRB+yQOqsuc+186uWOM9tlUwXN99OH1HOsOLfI/
/608P7993+B/WLSoNg+pqZgfxoR6yIzGDvL8JTUMeQWSdrjABnYw2u4Dax+xzLxmUbICJ5OfnTm4
19vw1a9m1Utk1dikuhOcxaFwCO2i3IPYgwGyErpV3HXJLSOvvy/t5hkL5vEkEe6122wdSfUFQ+UR
oQrCo7AbLzrv7UZHcCji2do5eoCnfSrpNyPpvkuSP0fWnnk6xc0SHwdUDXJHc43Shu4qa4+V2a19
cvRaoitHTMnB8re9jNIuLmEduJkcenxpMTUS99r5QRx6HaYhbhPkS/KDLdZ8Z2S5O+mmhKlJhlQK
BJ0rsg/5qV1Uj4LMqbCwRxAcLA1vzOikT9KUVitSFFfwi8VFHR/ado52bDkD4vQmpO4sL3EZ7lMP
ILjqzdojS0Igns3w0pnd0alqvHyYfBADd0kqJteUZbQ7A2hdxzieuNmiw28aNVbFVX5hze4cbbOI
jiSxCrdNdGOnhP54mOzpdYw6laxDrhz8xdHVV/OXsKuQuiCO6WIaMJ5KXDr8Cl/KFm2/kZF9Y7Dq
giJHwENG3GcJherGEoHre8vFeuY49jWiYnH6ydRrPC0XB17VJuYGZghujHJswqk56/0rCfr2mrIY
cpER2aP1Nmx1v04+AfQ/+DUx4mL6ZqdScGIErzZjgKp3DbTOjSe0I4iNy0djOcCQdnFoLU+BX35D
o+ilhge+UwrjgrCzfqd33bizUFMd0KW9qhGQytHIvuddfdZNVOlbO7gZ8Nm6QSzVa5TsDueI4tUK
mNrNC7F96ylXZtOdSD0cc1m9jIai3k9KuJ3sMrkZ2GOieTa1O4Yl4ttDOGAhFMKkBa+3MyNC/8iT
srYoM2cdszI5gnifzkFHqGq2neYmwP/sb1b01m+7CstUDM1gMrQcBbzhh3G4x5mSp07vXkzsY7wk
nFjFZfCybKdjDGUFdLXtigey2ah4uZduHCB4YirBKsSYcWtG8/dsjIxtmiA4HxsIj38h6mG5yGQ5
+yReIlTsnJjOTzhEQgZBCo8hLjjDzXATMx9wf/FNV9WgSQfDZK+UYEK+Pxumk9x8SdJ8pwH6vEMi
oMBAMO/OaJAYm7hQXoVqDqyRLd4l2t4YyQEhX5Y8Z02frqCOMYt0IdsQXmvIImMDJ0bdQh6AGxpE
xXFAVCtZ/D7zpu7uu1hVvLl/yMh8obs2xms5R0IpnPOX0QZpZI59uw18EkrJ8gj7dXTp4346R6Zx
085l/baH+d+/qMY1QkXue4GsGGCw9kPxfx6KjP//Z7nmP31+veJ/ztF3MpLFa/vHXtuX4vI1e2k+
dvrlzrz6z3e3+tp+/aWwztuonW67l3q6e2m6tP23+t3S8/+18X+9iLs8TOXLv/7x9UcW5auoaevo
e/uPn00LLt8yF12r/8jrLS/ws3X5C/71Dw8kXf31R/H7NS9fm/Zf/5BYu/1T1llQQAM02dAssxBC
gW9Nzj9lkh0WqAKUEByZV8qLug0R6VP+KSuaaXKl7MjsHokDNdiW0qSZ/yTaogLFtghsW8S3//Hv
P/+n+N/b9/bfxQB5G7/Mggb0Idu2HMexbMJeOou2X1c9MhO17APgO6Z1mHlW0FWHoUmrg/Gfs7c6
nN3Yuk0RrNRBnItev7UhzD2v6gnv57+0L/cTRXEoFBXmhh0Mm2BwbmC8AV9qhvQ27K2W3IqdH5Im
BBXfNA3DLlJ/OBJRGU0QfMWhZGYlxiE61XkMsFJUi17pr13/crv3Pu93EmejRN6vRiWl74gPvTd+
eNVBj6H9vzeLsw993t4Z3G/ZzZwR1dnlPYs+udI8oSXhrKW03ZdWjey+n9eHfB7qg0w4SoaY56NW
LmrFwTKbX8o4e9YH0QJV21Ukg7XZcrWoSuFYHZQHcf7eURTF4b3nW/flwr+8wH9r/lAX5MQhmsQ8
hyRWEb0s9+93Emd4n50tuSJtBB7mMGpJBeB1ORUHWFk/z0RRhUk5ezq8grfmbpkGZwe/dPGRvX+L
4sP7UMzF928HGABNpsVCxsQhyKt1uzxMy6NGiI+89mhF6zgMeGrFQ1pkxPhrpZTfOoo6ccnbdeKR
Vg1JA8WnXMRzOok60ZwpyrHSwmQrSulgkiKM0ID9y7XiFF3RG7Ozho0ovf04lnckiv+XvfPajhTJ
2vatfDdAL7w5xaQhU16lqq4TVpkuCLx3V/8/oOqWuv6ZnjXnc4IIIElAZMSOvV/zetKtCZESPurt
pLdDqAuVXNC+ui/EpIznIf9SinQIoeyTpS5AKvKbYEHKvA/3pm7ZvbdIWuUJRetCq8qT9rSv9ktP
moN6tpIgiE1aZmaI0PhRbYuhmwcoTVOLFswgTpaNLuK2Xfx1hJxFR7Vs5WOrzlUYEa5vGpIbdfOv
ttZWWpCb5e/q3NbhvjANHv6+puVyHSrbYm+C9AQIVduBvR1h45lYQxM5zcb2Y4okmSVK6eMRnvRJ
NowiHDtRhjHBMbK3b6uaeJgNckcd4lFMW3P2JmlUAK/aVpFKL8OpmcezUUDidAzUyuWb/cZK4AP0
Fdvt2cYQ4/LE5NirSC15pWqpBXWMGBZcap5SfXHk4O3yiRcsX21kEPvbu1tvtw9bowr35r4AKvWz
mRXNjY2s0sFwRB32Vp1DIVh1dHrl7RnhQ90f1qV72J9CCr6Jq+F57N8mD9JymkFEpUpLWOuIOUxX
ICMJVHVECyxRuPowT2EsGlYp+GR+nZWGm2/AEXtF049aN1TftOtX7/W6FCpuPCDe0Iqsqbdf1P4/
0aWW+mKnnvZN+3/o7X8VHdZ6LMMczTtsE/Lipe7K+PDazLdrXtIKHbCo0t1Oxlwbo5lzvL19kWW8
OHMTHyaEC2Blj8dVGjqERtm3ryF4Gqh6np/4j2OQhlQ/uX7WnBk9NFdqujZEfb/D6XT4bqO9nUNI
t/idYL3Oi7et7m0ggE/4HTG7GPU6lEaNWvS+GqUJI9a20e4KpKrb+JrHahUqZVmHWR/PPJg1qnha
LOIWSjI6mXzWiT/JUtKFOLN3FHD/XOxNe3VqNOySH/v2YYh/t8cZz6Nq4JWwyOmGdl5EBy1eb8Bz
9+G+KYl79SjM6jRn9kfk0Onv/7pZGw8gbvavNoXOLUKUav/tDl9vE8cn3rqOWiFUcvUM/iLOuMG3
u9yb+/3Wet2E+jgekKCMjiJXFk/WR+Htd77frgVOlFvdl/sGoNyeaU3qKd0e0TBDGRrUFMvWt/d1
fztwaqHWbWKFp3Xb4P/6C95eW2eQjkWiKce3TTrI+4bAGkMXiR5YY4h/WyD6IjzLECsqD3xlBfbh
0MjjfQqagcCgr0J9G7b3JtMN/DX2tqHoAKfWMQ0wn2HEH6SGHmxbyJiL8do044FSpvDMUUNDRqWa
a23vPGXYKSysrAJ0MDIf3bwo921RuXyG9pYeVGQtLvvCzDNKiJVMOiLBIl2DOOcOCqPjDFYo3Ncs
O+YlxXluPrfWk8KcAMtLjMmqZu3CuihgCzHudaGzLcYZFXYH4Qm8bZXNfURNeeG3F/y1rTd95JUO
fK0kVnyzbvmp7f/+dvtH7ouVqVnuNstE5aRxDA8bTWX1VGukv9jeZ0j/Re5Wqev0lWDE4/HtL/e+
9tbsW1MJKnkaYAEI11qoF+6LOFY+GtgGeytOGKG8dZ37whL0p2/b9ma1lhTw9tX9mH33W3PfpqVx
clQX87K3QAXSIe/Hva7uW9+d53XVVibP7On3zGWUDm3XXNWy6MIZ4+JQxVPyLHcPFYAGsIbWZlwP
X2KU4tirDAeYd4nUlVrznqFgTdewBVKdUtJr6NvG19V9P53KXVSsJLLzLcO0jSdYehfkEyWucl/d
N+6Letu9r0lEzQwa25v29pm9OT5oEBJeT7Lv2rfuJ1rMbczKVKRI6s7EQmhvi+0kb2dKIpR7VGGU
0xaggP7cdld7PLOvJnuQu21Mt7W9mRUT/4S39n7gW/N1d7HHzfuR+4fy/Rfzds79+Lfm6+5fvi19
+4zhpNWxH7Aa++uC3l3l64Gv57CaFqZ9ZKtemzHoV/M26HUTg97ejlTcYOMIlsu+bV8M29635moz
ZO4H72tvn92bw9okYW64e0OPLQbWfRUa7rp6+8EIdLJ1X33d+naet69iRJS9OM8Tb9+7f9/+kX91
8Lszvu3+5RL3D787/3YX+7ZZ0FPY4gRti0ho+9nui/WvtV+aGukOjwHeANfAweo2jDVbtPG2AHOI
K4uxfN83yYNgeHe20OztkF+a+45/uw0aTeaLAYXX/Thtjxd+Odfrt/zL/QOCLBCemg2JsV3xXze6
X/u+rds7qX317Zh9d6uldF+vG7dbfTvGUGLjPDa49kzaaRLNRnz7efb94U0Sfo2U7afiIGXmU10j
LTbmKARWe5AHk+4miQvr0G1RmrHFZtYe8u3tt8XrxhY1dRflAdy5fjmIRDdj1H7K/SR7e//468a9
LS/5HCgl1HmbmkViAyupJ1liItuSmc8hZoEH64OmFVDAKSZhB9xqa9DUFhLMmmQQ3G7D3oxD7ZMy
44a3NDgN6TI4BKWV6a/4LelbLDnsseS6R9qgYld0DVpMZxQZL+nB0UNnlZFt39aSpjBe13QxWkem
+qdkG326LX5y9qgqLU0kSjS19RZyTrIHWFWl/y/2iI9kahMmZU7IJbbxO94W+0ZT6iRvVDudHLHy
qCZOe8jlGIadwKhMnvvlOA62Ec7bYiCXeRY9dJW47sN0m7Xsa8XYndOUmAHEoRz222JC6TrsoIsE
cWV8xVV0CMdtSvS22LchuoQ/rqLB/oOvDnWqmQKUiSQGijWBRmAantKkn9bWtoNiH47tbSTeF91q
jOeqQutniyT3J2FscdX+YPa1fbHvyOt49PoxKj1RmFP4ulDz5NSt9iHa+8Z+75nXLf0wbR0jGiKs
7lvlUtwueurgQYKwmmPCc3NJHitwT5fTrwcrW2+9f2zfs6+Bxa41/hlkiPp3i+LvzX3vvo2aeeVK
zmzAwWrGMHKWMTRT/B0dLZm8fdvbjn1t3h6VMwOlpTbw8/+7r70txu0d2P/n+7a92Stb0uet/bq2
Dg9Yf1Ckfp0tbCfcd+wf3j8nYuu2N3UFkCBDLkbVZUhsWIZvTWkfIpN9stdt+xtkFYjz/jo0EfCz
InlxvHcH5Zo4CtEHychU1VmrqDvNy4BYBQqtIZYXNsGRQm0BbRCQ6xssdrKAZY2bcuy+GBpysf1g
n0CtdAwKiHQxV2EB9hYYha7b/igP9WsHDtWOweWtDysUeQ7qcUC+sLSXMKfQP2nVFGrbFA0xoCl8
aw6rnhTuW3tf24/Zj96bdSTnpz0F+b9k7X9I1tq2Rnb13ydr/T/yL9OX9o/3ydrXz/xM1loGuVrK
v2DtDXlLyFL//JmsZResLNIYlGh0dpBG/Zmr1ZzfwOGpBuAj3bBkTeFDf+Zq7d90NMgNmfMBsdvS
uP9Frla3/o51IjtL+KKgZiCDErO5vF/wVlmKM4qyOphWZZteEkMvZpjNAWIeEenGkKGiGSCkij2x
uw8e0mgGDKTlSRmn2S8aC/GnDladAcQVrc+OpIFu8GsBBQmDFdQvqQkXr8mkD4CaxJexTALZxhsF
fRgVoRC1v3SQ9PIsQcu/khD8/Ix7X+f3Rm96nUl1T9hE6ZrUy77SJF9kWIPHzjJvN9zJWdQq1kM6
yiemXyay7hqrHQdiqf7IYGkfdZThDja36FEgDcay+4SW6m1Vc1uKRoI2/0z2wvYjfTjOM5bpy0Ia
zkksxEpAWQPzurW1VgqY1WRBC9gDyZik9tZIhj9qHHHvNJ6wbbjIMWrZ0mD03hgl68Vc4mO56sfa
Es1NqxhRsNiOaxeEcIO80kX0zUHvsns1jj+bWKM/2WKoSChdo7Row2JdFCzYnwfk2ABA5gmJi7Zx
NdIynp4y1s8NMJo1lnFb61yUVRxvVQ2UOdU6IFLOnqLY+l3Uhza/oQZen6e+Q0dKV/5YS2vyUqu+
VRBD9xx6QPo4SA8gxNy2E5+HCs6TRKk5g6la4ajuLaLvA3MKCgc4IeOg7Jr9gXfoRzZVFIhrYwbU
0sPlorBlKvzvD7LavyBEkPvr3Nk+kqSXxDS90Y6/GxIIxTIqEldJ1Id2VB+MDN6e42SJPw1ogAmq
X4c7/AxvcX6YfDnOfjD4+bkVrgAgYlepiptBpG6hm89RBEPA6szG69oFkja2dk7aAIYzDNdoFqDP
JlGJkRb3CV9kgh9whdXfUIvVSEyoD6WEdSkgYIpdN6AkSjeZy6dR9MITkWx7jI/ePNVY1GbliEVX
d87s+EG1i2u1FFdD/trWxX3dZCGqXyUzlSgL0pR/SrbEnx0zOi+1eQsYba2yc65pD9mSfW4MANBW
VT0NWREAqM8p6kbe7K5FP3u1liR+lMmtX1jSaZCX0ROipIZ4R8XkbtaiILJS7MEi7nwc0Gk1etWD
UQ/3SlEOxagyajeAxQc5xgM6P2mxVAfFzPxpqGr0P+LKxTmtcetxPlXTpB/MxkL2q3XwP5nmM/R/
P0ZMzVNmSH9kwDBjaNrSrWX0D5DwQ5lodkt4im4iFz9S+xG/DiQs7SZA7+su0qWwx40MOwzLvFns
p6HtJmhfoNFRYLLW+slE5P5RivKDMzZuqbTJi1bnwYzFGT6REWKV53wyTqAybBJCfXPXmc4pXZ6W
ReuCfEZmFZ2B5wGHkNxsgzyLPLi24tjn9eTKTl15HS5NSOBZQawx/UgLGe+BpnF8k+iyy+hqsnYU
5/orivPRvXGr5UkfOpp0a9HpHOqtb5PEClgBMANIxI/LNFdIUYyPhbAkX2XsR+2rQJdCxXE17LD+
Vay29VEQqH0dz/dgMpuHhuD9qq0YXqi9gydMv8RBopVtUIpaPxaABF0FKzPYWI9UmvVTQagsZ0uH
WaM2udbQY8yYyHfOuDoHRMmmBvAgVp9PVdKsEAt3QQVsdvviR57CxOjXuERfUvlmCYDp5GGmp6hL
TyOwJ5n4RpHc2FHurUbJMWydbsflQdXSS18qsHE1aPp1EWEnJqNsNwrg6Vj7quWTiAlBRpW0sYF4
8MUEBntBKQnIrbkEKL3Gh7gm15/P1XCpVYwAJi5Aa/r2AmaivagTGb9eWr+P6O4n0XLAluEFuUqb
vgEUyWjYRy3u+9MyiAdr7uajo4CGrCJq0KnVmhdVpf5UD9g5Fi/gooeLipQwKaC5DqqceVkhy1jc
gNrQyUlCTNzq7n2TIRGTe1TUk3Nuj8cqm4zjYE8znQ79KKnv1Yf31nplpKISo3U/VKsrXErm0oWo
XbqIvDOQhFXvpdIwLuUoUGaQSslL8qa4AH+XPSoViieZ6MuU03qLMEd5gnkIKGmRL5QJ4MmtBQYQ
M5DPxsmuVql9dIY1xb/Rci7L2NQnzTFvqlQ23BQUfZC0uumLXjdfr6LdLmW/ngbiopVaaPmxpein
GfRk+3qVZYJAZzZAb4SvV6y1GkL7MECL76uNMM82kFmnWsPY1J4rWVN9aUhOsHBUCkfqw7xNA/LJ
HZNMC02r08J9rVQVLdQBXLmYkspMescfBToVh2ppyCmln8acrZhrbqQrymEqtiXyot/HpZ4Fi7Pe
5P2iMqkry7OSxx6Jtfk4SetNg6b4K7bqfwHofwhAHUUjJPuHAPQnwuD/qh//B3JgKL6KL++D0dfP
/xmMUugnPnIQrjI33MAWcv4ZjFq/IVFvO0SbwBW3ePQtGrWBB+gO4SGyV7Zumex6i0Ztmck9O5EZ
VFV2/RfR6Pb17wQLt2AUVp2uKYaqA22AnfZ34MCCl4uSLLN8khzVxRWmiH8Y62WI44PMb1Yp6O+J
CFKbiE35w+gStxufBjmh+vhdRcu9k6NAkCuPi/Q0TWCYTrK4g12v6I3bi/t3j/kn7OG95yH+AP/i
agFUINrH41Ed5ReYQ2UQY9h2zNXOcqgkNvnIor6XLVhdkf5pceprB/QmxiTasE5SIT8i9erW6+1i
j6dG6r+qgIlGXT2teEzFUxboeXQjqIhPmnledORJpsIVEKwHYh3nztL+6OrFzWY8pyOcA24busQs
ijxwd/fb6aA+etG2jSMylDP0pvq2HYPDvdvXKXFe55LrPk1O5EH35tT2oQcZWGtXexz2Tdsh2ymb
WjluV2DXE5TC6TAZ5CHtIZDrbzpn//OiGr30t2vaLnC/YGowlWwE8Du97RjB6eJmcaPJ9FHi9wnv
XSwDSVYTvbDesN5NkYeuD+Jo2aGLs0DY8t12TFKYQWscm4SPshujPjemItlsh8ZsS1VvaUrf7u90
XKhVLG8biIhNC3aRT+vCOclF9BkBpTzYziGq0m+SmhJh7DZ8tmGOEi9HEOL+VDg32+nU9DKM3UnX
0HegmYnpoeHoql8y5Lb5d/TyD9Vu3XjjfOl3RnfRK/KCHZo4nIDv2K+LL28U8oU/b3X7vk6aXWBp
x57UaDmetl26RgqIvzMK3V+7FFXNBsHv7QY4j14PlLHFcXs8271vX75vx0WoKbPDtr49wmhbZx+m
Xbh6+Wn2jE6Ht2jliy5TBWyTDkdb3eJ5yceCAHqg9BWDNzZZH6v7FIFbhGBkwevQhwIvTMLKYGtu
B3fKDBzOPi0ybrgStSNwc3o6Hoa0oJ8vL9v2CHrnOGKIs34WfMd23i4bDyIDYsfptlOorDuw6Ers
w7erMpl5/PlRGzWzBhp8NqW4CZCUYX3b12ynRdl2C97GQ6aLHkWL/knOR4ijirddwfaxKT+Yzu/o
BAWIIZ1GPEdGYABuOlZfilRxHex+ddPyCnB9fX1lruXJWuJ/GeeCsDh7nKXo2Ymxxcy1+nPWoeSC
PbKzaPfoXr1MtZn6wtDc0iY46CwGYeumaYHPEWD3aeZZiQpUGcmxcjMEWZrjBOnAVW37OSs/YVOK
HrmIGkIHe7N5m76VeuwXyK3AoOMHg+bxfY56Ixlg3rMhgP7xQHbWq80uGKqVJ6jd0YnFr5SF/42h
/2EMBfZm/CPk7kQOR4j3w+bPj/yJuDP032ArMS5pQNnfBk3FlH9TdfKNOhmUPVHz16Cpqr9Bz4KC
YchAqZFvhRrwc9BUGE+hkNvwt5BmY4/y3wyairaByt/J/Do2YD/dMUwVy0ybTOI2Tr0T0URcM19T
I1af5DqVTvmSDycJZT+CTeUmE5n0MS/xY6yn8qL0g/7BRojHVZ12CbOido6jsr50qF/4OerxgS4o
W8urPpNOL/w+I0CWZZITJrTF4+h0TFl7pLfrvj9Pg1ZA5zbgNNhSedWy7lnglSH3YID0XgoX0ieh
HOWTLyG50DtMSS016oNBgZsJUpq00tQRoc7mZ9vBaAR5IhR8HLKstk2xRmxiOmjNo3NYRmXgQOy5
p2RRurJZ9X6VzNkhs4eHJh5TbwUpfxhwDnX7LrVv+iEO1s780JSJrzrdU1PNJ92M6mCVegOmpRHM
Q3xaU1T5ndjq3NJy61mrLgoQ7QPvUuvRC8bkenAFiKxRdhN90u86hMC7FozAwoQOfYMBvv40EO+a
X3tj+QgUo72dYutB1dv6buxb26VkE0xNVjyglp8jjGuRF0sdKh69MB5JL/g62bOPnR39aGqk8czM
KQ4zAhtEOXkdCFQDmkLxs02kTnWGJZDxMjrNKbTpEb08Q49vijkaEZdqfISSdVjg848KAZm7aZA+
SUK+7yp1fSwMOD5D1sVPpWgPvWXOXtLo9c2IsgfUViRroML+mLjHi0iYEfaOeduSdvIjNJ38GGLo
qVlXBCVBNdV9gipQZTX30BzFf2BUbanQX19k0wQ5Cj5VRrF0Z1e8e5FRugIPGXXmU9mQsJOj4WRQ
Gg82LU0qlWN0NpS6D/jepMjTz7JR+jitUwsDmf8qXjM6TMkldHd8c6qOUzYqDxZUPr9bR2S50ER2
4melqrGoWuw4tOrxQWQyyKIEqlM+4+atlAIZJuU2V7L6DC+K/Ahc+HmZvXhqLKznV3g3jSV8TapR
dXRgr6VlIEtdd1sV3TFZIBygrgB8pM+/WXX2xRqRA++YtiFT8EJh0XhMaiUY1+kzRbLYHzteVQc9
mKHTqrtUWR47HRCeNiDMacWT+tzmFSkTTSbngyfb038IYbeg/u9PXAcqTCdk27IMTfBXpG5NmjeO
5Lp8spps8JMFBSHA+ME0JtqNFjN0R8bHMk7iu/yKNMx4SRfpnvLH515GwioT9exjoxKj/NN+Mwbk
zCmXAGZX0HJeNhpFpt4IRaSH1FbJpW0LQIQAiWJ0tLt6UsKUEjXor8GThhQnn7Q6D0lnh2L+uk0x
w7weP3aZZJ/SXCCrRnJHFlaC4xYJAilymXOLD2pdKReeUnmVVA1DwtgK8xa1lLiZ7w07eon1WT22
TSlCEzMu9Amn0bPEqrirVeMx2V3zvC6PxbBKRx2T03olC0xFLGicOSWHUP8u5M6+NyfKoqZdnORV
+16aw3XayI0WnRtJKti2o9J4TZlWL0s8XfVI81HytYIefRNfQ7EbsZP6kKS1hVoAMmjIF5MZgDY5
TKTeRFKh+lkkOsaIyplx6DaXV0G6CA6q1hvHRJ3OpKI8ZaxM5BNHIqvU+USJ+VuFbHqWaNG11j8U
XSWeDH08Zz0FqLwjeiAddkyQFOltyfZI66sIWaRw9wbmLIUzHKns+V1ftnCHu9ZPc+l2xGLEzdLV
uNSm8sEs17tBnxpmX2R0gEmqKNmI6eCgA3ESokNRLbEK3ublIq8tEbQYbL+um1OTZ/rtlsjZ/KSk
xGYkGflJrxD4L42Aj1YD2bIAtNhTPJx1iVSXg8LNmMvzobEkOyw1VB5jhUB4NXTjycZ5mPrYEi5L
fDOORnHkh/69NzMVCOlI5lF1BA482bcy6bpTgT9DCOc379Fx4L3ybANsj7pm1waCYpJCcB/oTNR6
LW/wsyKPRhI1aphlNh3OHvPyoIHbugfMWpI1Mo4wP9ZgWAxMWzBSRWKZhQXZqW4obEICaty4zOpT
WSAr4hj9DfO4xV8n+7OmCmau6D4elBowqK1mJxj+JOSM7ihFxKrlpGIaQdkIJZY4C7XO8CY11o76
CktmWSHTxll8TSZGR9Wu73uz+za0yfRa2/sbD+P9TBbKwN+6AUOGDkD1mJm/ou2kd6gB7yMINcb7
Nx4t6THNWww4MR5z1ZK42bFS5EqN9bw6mJ9ljR0u84Q0hDVQcxi8RLLEmR8LYvKZs1xmsYKpKfl5
FeX4Erdd7SkM7+cxnr9TrjCeRBHiLlRDP7p2iM/nBpBV7GKPUlsbQVFT25cwGAAF2N82dv1pdvTM
b9Z5OE8GbzIy88KbSDhd0fETTDKPCTYqlhVgYon4jYpEsRhSJi1dHzBPkAJ8uv8wI23AIW6w3URV
ADHX0XhZyWOQyyoXps7XBnXRQ9Xms6snEeefRRoYsgoZ3XPU6OvMXOhUyHpxaTvo/NVMct0BoJBb
6k0z0vdPEshIqEfLtebrXaOngEIFjHioVhyvl+EjpmhIMvbk+rGXrMIfZqyTcA5PXa2UjEuzyC9j
kXwea/EVzwjnqDIpoFCHtpDSkrGPlWAwFuPSUbxJenM9lE5jBxaiAJ4jyilsITynNZyllR/wxXSg
gMcjc1gR9dM2b9JvplKrXXshy1A4C3GZkcUXEW/TojmFXDjnKR1AdoQihMy6mE7YKmU3PQJVfkve
1avITVztOPsOUMM8NsujkJzkAKNMYkIldY9qKg/XvDGftdKD315cFQzON9vf67Ba8f2+OM3j8OOf
By9zeynfwt7tpaUuakMsNamUoka+VTbfRQtTo3RSvLbRYxfNju+MsXOJzNq5rL3anWRdfanb4gQv
f34cjW/p6iyQ8g6KhDATwjrNFznSjlKZZ6Bpc6JgXPV8oVbqgQLUfIXs3IMKeSQzmoZzb0rHrLUf
JCNffrfLroc3hs9rXVjgOhxZHHWMLEXDHNKw1dHDGIHCit2OWIoW801T0ZdhZ74eVjFjuB0jCAYY
JDpyGV9NsPmX3kA4au7WoO+0m3F+KCPLvmLg3aHHj6kSFFf50YjyliCaf5rZyhjyRf5qrcoJK7re
IxI0r8YU9Pxy7pGpLkiq59bRMjq/EYN0+OcHr/+S99oevL7Nbcgdy5oFzejvD75cs65Vkth6zM0V
C7xUmW+bmt7zkz5gcl/OznqUdVTaKts4MC12HSm5VJ0YrjXoW2/RpfSxqG6RI5OCBljTAeV/0x+y
+kWOZOMyNjGAcH10bqWebPPaam5lK8Zt2crkrJIc6209O6NVm8MyrNFDrzrrVKk5cwIDj+V80bJn
RTbu8sz+vS2TiuphkgDMj8qrSSbMZjh/olzV+aucxwei5LOkd1H4z88Isvn//3bqcNZh6kE53NKZ
f39IU9GKdtUn45EYkREzxWZPKA/dCiCpTUaZynT0yQQiDdAYsyd5WGemK+lIFgvbp2Kkq5Nwrjhm
3dAT+86Tt0QFYa3exH5t1U1QZo7iU4u4wE1Yb2SnHGB5F+TWypJaAM5JYNTFjdWkHwGX66equybF
eJWtmpxVnSjnSbURwYqHQ28WzhGWzNclQc6LXnF9tpzObWfNOdeafFkBSF3HsfCVmlxGK6frAR/L
krpYMfuKnS63uU4nlwncHSWB2z0FArdyKj1s+tKmBlgJGEjTgNruMrl2dpvin/BJUgzjVIqPozS0
VzHoCPBmFPhIIfnDkujPsoI6gZat6Id2FJcJJOhIwhjRDS9Fn+IO5a7RTUaUp9T5oEsymaROkTyn
Tkl2NsYnc+JnOTHXCeYJXkNrI/GkV118mgpT8cGsKZfqjNJbTp3MlE4SQdO9ok8ikBxKe1KfFzdT
u3gYYArSlua1GvLhUazyQeojTOn6xrwFJWT5qZCTq2OITwOA9msBu0yrsq/qPPdf7AxoQo9lQ2NE
9qkgJpwIxe/RKf0+dpi0wJHukRjxy4JcpDK0+nEfgXTcaDd52mslN7eQMO7ySbHv2kZqD4ilVYGu
+muZd7dQQ8+NLJnh5rlUWZUSUoGpsDygbmNJYZ2YZxkfohctw1PbXMTyIEC9tubOR5M/Fr2tfJhm
6Kt52/nlLC3MOiWScyr6kiNIiUMv2eUlta37vv5QqAjBNw2zHLVPDqrhzIiZ0fPExVGom58hbOui
GYcLKiNIDefTH5YyWL5cwSeuBeDDhfzusyZgZknJtbHj6lB3uUD/k6aNRKlVoKZbFdV5mYni+Ekx
7VU74m+q1nbGY9fxECNaymGT908a+NZDskyRa+GR6y5zLN/wcO3XmtO/DYzozH79FQPAYTqq2Iax
J2w2vv+7McYulWIgCdk8GibBwVw4qV8bg0UReMXVzbAfV5OuHycn/c7KpCc1wThQbTDmyae5OS7w
uz0lNYkomN3NmtFetFTH4SG6l4oSpbS0fDZQ5VX79UFW0+QktAVrQj1RPzh2p3uCKo5rj3J5rNT6
Gctm4yh3jNt7P6u1SMZQvESVLVr4T8TDdIce9HdkUx/lXHOeYyrEFf/mWzBtKPkpaXuISKCA/W/t
AF372lNHez4S4SKP40gDwt9KfuimLvMtiYxqpMBumxNzpQOPSJMiK9NKi32RVtuGSF7Fp6FoqKTi
4cIXx+WdMWgXaRERU6fNc6+Mh98tHIRS2JRACJC+w3UmCZpZNbyyfhjLHv93qUo+aGvTnDLB9+bS
nD4X0ZOJo0fAJAi/Piw1z47e5edBUBNqIno32Yof4CbKNxE+qtg24toYmcib2C2ZD0P72JkYCiWL
ml3Nhjh/TPTCjxcZysdgfdsq8Y+QzcEWJSK+WBq57bo6oYAwXcglY+oFaYvMjWP5oCUa+DyL9NhD
lujJIRw7zPRcYTByiXJA6pcJ3aysRPPA4A95Ph5Lgj23sIroVm0qB2YO8MhETvujnbSF2/dSedvN
GXmNSXoB8DIGeHTBi1tAI1nmwDSDoKOqVArR6rMsJ8CnqtFwo4jqa1SlCJOZiS80BJnXYkJnb3Di
Q4QUF4hAs+XVaZo+sOsB+rcD4CCJ049JGhfuVo/18wHJhRJiu1vlDnPYDpHd1FweeA54PWffJlT9
nyqzz44G4pOhAAp9Z4JT3NgtXj81xTd8Cxlxoy8I6C9UZfhFxsqUn7NKaCQUowtWGdmtsEVInTL/
gCLRVxI2CtpEtPrGuTjx+tg0uQb23lSf87KnOqbooFHES9FJ+NDKHen3RIN91mb5we5k5A3lwuZf
6GSPSG4AwKyYfuvZj6idvu5G9OmLqklxmHTTephxx9SqByF9F31ie33b2lTwDaoe1OSPCwAEH4yz
/UFf8+JIFrEJpDSvjhkWZIjymC/o8Zo+fnXdNYs1akwoYWkJ4+/cFQvUu0I854tae/1cpufYKD9g
Gjschw12XMvPo9YS8qCzA6erODXtDRCN6rriW3Xoq/67oqX2ZSnUzeMBNuWaiUOsJOJWhlL+MMX9
GTaVeYh1qaR7rZeXLOK1IzhKcEn4hPcXLw/mJn5hKKW30ItfC1QZTnr5ez0XwL9NLA7V1LiCfkc9
Zq5WVxrRj6719mlAz+GQO42EBJWT36wDbjlORHpyFDMxmdQtYTykH0ukyQObGMobbKc4FiVeBWU8
Jq6hKsmnQrEaD1kwC4JVTc6h/U6eQr1N4hoTUSGAw2UJGCwQOkd91DuvF8pBxL39fCqJjR6JVs5S
uSpXW08+pFEvBXWMWnHfnuAkpaTBjOJi1gthIPMnSFl6dCokuzsobfz/2HuvHce1bkvziQjQiRRv
6eW9Cd0I4ZJetKJ7+v4YP845XQUUCn3f2EAgMnamghIX15pzzGEqW4ml9ihBQBNnuSPCZrPTV4hj
VFY99/0M4FRtX+kiC9rGfqvKc6kmGUSqWRTgz9DhVFdHMrtO19pN2Z0Q76YbeT70noI1W4aRKvQ6
yuZh9gmhqFrQvJ+IOk2sYTAIPxAIwYsiOzUGr3jH32nM1Ak3XnGNitMcCQKyYZyHVp7XVqANz7XQ
leO2axMEWwVcs1ZVKWbhXvqjpJD9pGMGW3+gvZIZTw79wpAoEpImJjcj0jtcK4mIBSx2RAWuXTsn
qUhWDD40Y8/DUi1j8d1t06KvwZqUf2lJuGbSY76uDq9dUIUyYqWSPU1NqmNSaa5hXCWjft3nYOc2
Mbui2Yfv2teo3f9zUv7/k6X/22SJCp/K/v9Mz1j8fIb/i5OD9J9/8V+DJQlXBqIJFEZIyNGZJP03
IQM2BhMkuBDqlIMxDZ3+y8gBiwfwcXEia0DLwEjvvydLeDzgxmBorIqpYIHL8f9lssQs6n+vf6aX
ELkuZkzMuJT/3Y0xkfC5melPbSsNccugO7ewXQsWb3lEQ06IkIIgIZSb5d8X3MFaF4fQozYpWVO8
r2Tn79u/L3GtYBIUT07YwHDLvy/jJI/tpy9/f8zBI1BFpqGbdnLkw7xFrzt9QdNPAoKCduT/9TPh
leFWUq1eySTI/xMKRP8tGUDwxw/Val5MOYElzEb0YQVxivDup2+fpYxtMcEHlkqqRqlBOBCqzCmD
Kl2Rmudrebh/qngqGU257Y0OAD/M4PBCj7HqP/mMOilpGCh0bjPPNiFWN6++T8giymJXad64P700
kWQ6fVEPyZfBecu2hagi1FRE+JOgQ2jBHUu53gszflQ1L5T7WODSkpTFcQjAcASdawri+YV0qoUu
a4AMYr5QZNDrpJ5xbE/KWaKAET/9fVtXNd/Kk9BHwVAxwRnK/7tOYRJ2/X0XRbm+eDY4BAbj8u+L
hBrOE7to17eYJkdIS4JJBp8wiE/6AK/zZ+T3MvVYobWuNBHNPuMoWYU0YGzGOjgqOqVnVyyCgP5O
1fuFGqinLItQ1TM8+ROi/MkvpE5RLQEA0VQmrcr/fAkmze7//HGYZDD2q4sPPWFTbjLpe/++iJN2
6+87fRJd/32HE5fm04GaxqQ6/bvyvy/69Me/nwl4Fck9rGGoAen7P8oa0m1bN0g8mXnpCcsmCZYM
RiUksMVWeVDWEvb6c7O8wKvGTbb/qUSb3AIY0zl2IqJLzY/EVLJbymL36WEQbWUFeRyf06xMOJUk
2L7fR74DZDcUK7viDTjKdq25g7hr2g4jExeCJbyCZCqPzNc9+SfZBEnd8k2IxQQRE4pVJ9Q9dg6L
tx53Sn9Si5+cELvEryaHS8Y1w2AWoS01S8jTnYXLVGfVIj7CJrl0/tAuxi/xEkIKxhQDk5EjnHXS
EigSXziJ6CtNxKXeEjkloApWNui4rpJHaLeswpej/cZ7wKYnLMDSRJRHKDGV7+v0Oimxq121tw2R
hI+tpNBPrBGH8d6OVBiGXkxfCywUGn7Zw5+2mrnZ9SaOAlWwLYyv4oeBAR/frj1HB0ouQObAadbN
qQX7oNi0g9oc356KUs9wmB8Nc0BFM1rlhyKx6iM/Lz6g0zifyQID2JWwzXoLpkjxAXudQUuKy3Zr
YnAnM/9WLdHByQWHBnVZa2bfekOEF6U10ZXwDTO76hsuiW4gYGD4usgJJP6G/Z00RxRYfLqT/ZqG
64olfjKJmFi9ePVu+9CrVKsHZpWXxOq9j0q/eu3li3JDxiDN2EOwScBByq4PimhCOylOz+W4aCvs
lhxlbiYBtn92csRvrchNSOYIL5m1d6KTnrT1C1Tg9vrSL6+r4aS7uMNWwNGxOKs+DCTX/pATP4jj
NSIEjyqPJnvOjtR+44pmJBcc3zYpcv39UNpZY78Me35W1sJdCy3eDMtW/VR/+3ME+WmlLYtFsyBV
tQX1kG3EGOkPBlgBjwMhpN/YpkPijGI728gKO4WvXomLIwkGItEhyU/turz2e/nBTKy6Ix/sEFQV
ZrueF1tu6vufli5VlJW5adREeDuz1JVHCylIqa/A9dC6B49q5UQLUXPyM+0buYo0U3MscyH6OZLT
HFQmff+MZWq1EJnoBhzdIiL0n/EdnkEcftUfZTn7jH6MA/vOUDvaKXDgDM5wkRgvzxTI2ZSREeSr
Yl8rXo+98e1pEzptLGdMODNLo5HevXwaxB12YAXHAZ5mZDB9yp9ZDuPYn7MeMuALJ/wpMTAFjLd/
2s0b2fimYMx7U0kmYULvthuo5g4J3bWj0Dun5vOOaXTspJtuckUwy1VjV+eShmAVMU4Br8W7+t9r
dIerOOI95SjNvVY+2DueA8Nss9d+6FhT/YgFLt9UazFeyJ/DaOUMRk1OsJSX63Mu1qk+JKZpfvzT
BJ5mocknufYohTafef05nmNX+sp/sSQltwQql+ai2GnZonCgvg+X2TogSY/HwENKuuhcou0RHswu
0QdKE5h8Hrtl92hjd1wUe7I6JEJanh73Mqzt53NLmHlxJizn6b0aP90L32U53d9OYAKOX471Ovco
O3gSCf4ITBy6r4Q49pUtwojqbENw57wPNK1wALGw6FczWHAJjTiBQOYTNOscsygrOxCcACzNDA1T
In84N5XGEwlwfjragcf7kG3iL/Q9xndwbJ7L2U5X2UCUX4ZtNFJmiHN5f8/bS1xuEskzTkJp9wKm
u+azsODdDcJaFx71ADu/d2n8qm/p1NyfG0z19GGfDGYb2MG1g0CXX2dT1lHl5xX57CArXiNdASlF
8VD3O138F755+zaJMWweBIPhnY+1d5b+QkYVW8SmJizsexFhKG/xtvXTeHq2D7n+xUvQ5OktB1vW
XSY1GBundOoxE0YN65nUIeIOyxeHxA02C50BGmP0huG3GRtmbXBnoO48wvaGKj6Ll4iG8n/pgv9a
s3efKIoBSBNT9KjNluF3MFiSeWY4dgjSe6Ju5C22ylFjjZtuYT3vyI/gbXL0rUQADTQREE6C71Zb
k5iaZItXg8TbhXcoZz5gqJw7MNnyCuDXkZpN2xFMYFYvC3ggyhY4zSZQLXZcrPReNHZpktwIyr1A
XhGzjdlqfdATvDGLVfJhLJVlfNRWg69uld24e17mS1Y0rN+VcNf/VM9mIo2maBV3LgE6MAFGQmSH
kvtStoCJdho7EjzAaPuST7JhkxtAq/w8pk53zl3S3F2D42FBEF5UIMq4Rs0WD81O3QwkZq9eTuJe
8XDhDs5+pPBbDd2n7PeCqTB+yO0pbaui/AJxDOj7iDAB1zejevUUrfKrCaD7vSyBFFDB72dWkvtx
7JXkagQcn14Xn0eyDGcbqUWObc/Tjfa0+PvotYL0gLIMEm5Cm8jqOrIRXaaX6sxsF1bmnOrWBIf/
zfF+vgh7tfQkjeAIk46Ru/QkzOo3Sg5ybPFtiEhn8ABVCnkFdkrWwOyNEIq0PjspnbJ0YmVlJFcd
71/ZytEtSWb0rd6KjfGRzc3XgZ8OGACvwlUvbOdUGtb8VhY2l3SUV+1oDuvem3+pt9wmJvZIjsIw
bafNP0G3q21gLCAn4O9gt55sG57ivB7NQfDaw+gEe0JH3ot6162Uj9I/aIH5+q0e/bYZnfmu4DWI
VV/hWg8oY4dvjEA3mZ3cRT96nqvcEiVrvuIzQmqFUg1pfHRqEf2QU0+5atArLF5zp02uUHwaJOLW
W2Y6Yncvs/LEL+NDvL3rW9s51aVN7PaQuWli16eBFObpKjxq9tngvTUPVhyhqJuXZsUHdZUehlt3
qy58/vyyCMHLQcCca8vB0faOlS/qc3fWXiYrtrDHwkXFNabb11K/SpfxN+wdJfKz12a8VEvagK6A
S2eKshN8v/fFp4o9CUcryC9ryMb3KAHJxg37+F4EJ+Gs/7BwKk+6iM0NYsPsKikeXFqGHDQRmkhE
+qmhKOFKPiX6mWvKixUMJfyqPXZkBuTezFJKsE2XEXSSYEtqrsF9sSxBzEao1usRH+ANl0+3fjsp
ejNSFhnhHyNyVltPa80aaQ8zas1VPlMY0AQ9fDp1uct/OKfRoAO+K1dGTaGX/4yO4DXbd7NoDUt+
Xuiqyl1zEb8yezTuuMyLbvJyJUrP3qrrTRFAGnazjup23x6rYyVvpMhqj0ruGcki+Yg68x2y6sv9
IFtvwy1PyTdvvlScbscvGDSeGMbey3LPnLXpnVpzBP69vpVFW4iWjPnr3QjlnUIdG3nJfx3VZpHq
uP3hpmuz4OMHmWbPbbJ73riiNxOpES/AYNfmHuhajHF3bxv/ZpTneAFkWGMfks6ropNeQAXw3z8l
mHp3ZxSLewwjLSCv5UzadQs+c+yD1HU3KkxTGoWaMyShycSgQbVpy+bL2TueL5VuMmB6L/D2nC//
vujhy1iSyEJrWT2eCnJzwM73cnyjPv/77u9nf18CdRKjiyoVxrwKzBSgclVAElSaZ2xXtdyZ/3HI
+x8LvL/vOgnfj7/vMkHguv5s81K1jr0kbVc982vR+fvf/UxpXv7/8V+rRYEfvUZ8WDPz9XhulYlw
L6uAYDFsg81Z/ce9o898T79QntMeRwoftRHVXiYNy1ebNj7BvcSvYK5jvLBp/o81oTI57AwpHmry
noEH7M4mv+FF+RvJKwyXxA0tWs32SPgkmK43w7SaSVdrRzqyfrOH8ceT/Jq6lO53vsDZ2SduvMXH
DB//L00y59AbUM6ZwhZ9MDxz8WPGSYH70Zpxfx1DQjJpJjetiH+OJcSuoXm8qKpt35vW1C35pJ2U
zSC5ebwScGPTiRMyZd3Jfl+3YU9qDLWoAROWWt8pbtgEklhnYWT9IX/QII0r3v02xpbZFKzGh2J+
GEL77aof7035oOsMOmeu2uFoA6Jmc4d6rHiZ7a2Mbe0jWIp76aGdmi9hsINfZul80OpH7mEHKCc2
9x5TzHTmyIkp/7Y/8Z4mtUiPpG7ZswN+Ue3oJ+FxhuGx2X+93NeCwoPZSLFu1gw5Rp7Cf4JsNffE
H35DV3rE1H0f+kHFRArmuzls4x+KYjq9TrPIBP7NH2VgCbUVk3+ge/gWx3b5S3GJHcJHAPYB9ccw
5Wt1QhSATiQs7Jzdda0QNOG+D7XHHUELUG4ykqGpYkOX203A4bAfYvPlzw7NEh/bzlS2gwRU5MDL
VWDnMpn8ISQJbg+eRequif0eEi8ZMGx5aPsIAXD5R7wU0wW7vj9d4r+Ig2gIHmuIZkqtGJsPN1iz
Kgss+r7icOqp2lvIx4ki7iY4373Vs49FaxJarchKFtpiFM1k83SrwandaKn4FfN1unoP2Q634IdX
LRWLfLaX36wMZMxfL8kUTk3oZPx7nx8chSPhwslGLSB/cL4f6Z+VFTiKRBgUPWG8C1SzlazZaOed
w9ha/agZAh2JDGet6Bj0/RR+equedPjUVCZ/I5HdlIP8glmeZKvLYKU6AWQRG4po55VHWGJFhHYA
EMbkRxokSE+p8IqwjI24gHzZ++9LvJvltn4rl9KK4V+6yx+kUaEuR63/Azvx8GwdnYiCC5ZiAaQD
PnOn/QJwhuUZooyltdQiR/7BCxvuBRN3OnzeB7MtiLjPk7yo/P7G3Sg9wy2I4DXnHzIKjwuk12xD
9/KeikA/eqiFa9AIJOzBU/bXQjpSnB+KzKkDe6Jj53YKyD2zngwGwbYYL/iqBN4FwdvtiUtXj+D+
08GZWQBmgnR4v60nYlmHWIwN7UA2/9erliJsZtWC0abxTfFHe6p5xWICyyRzhvN46MzoUMo/xACM
ILJoyP7NCRhZ00cSj9Y9RhTin+GTmSyCbEbeXISH6BzBDc0Q4t335+wr8/XMgmA/gk7Gri47T5jW
6Xl2c8Vrvyh2ETBTTxHj9whEyVYJrBe24Tzj4GC31wfGncHovTFgFO0Rc8YvqbClFRyKCW+prfox
raLH/BcUAcLgiYWRJCaP4cTXRRt2ABUQ7jTfsy8WSXgf8VsXrPKhjPbsqx4OWboNYxc9Snx//7LF
hR8FqT5Y0KfUaqt2X28ZuCBzbm8F7n0VmyTXBTix0A6otkC54n33gGEAlKERGEcJNrvhlkimBElo
4m9aOfVjKNw3H1q3IY5s5PgOsIy05v9q8K/U1SMze8CYg/WaeQKwT4DX2cagmdbt+uuJYIClvlHe
ZnYlJtKLdxhKxPA+b9nDOA6zbZY4HYFIkpWmhzQ5P9mZbkFuhYnVElrQbep+glnYQrV42z85ewGH
gvVTcNFDzBAKmcxTzalxAHQAJyjBUNfjrd3ny9Z/ngaGQkxvzPEArIW2weHuVj/JgYckUE76jINz
Myq+MnezAX/CpRG57NCKXV9kh+4FJM0vsby4ZAesvstN0V1BvTiJnrN9aFAqOBw51ZfuYFtDX7VS
bjy76MCGTbHT9sOeEbGGuI9daV1TLKCzWCquAsHDnF7uEBVH7mPZLYbLtFPEVnjizvPICbc3kZuH
KIbvyPPOw/jFqVEPXgwRUIHF8WbnXeWXZNPt9QfERQObRFv87VX/zSOXrISv98xOFFdEIxwus8Kd
g4RGbq+bOWWEsYcfxWPI3gWOmAu/f583N0Z1xEPLJjD/sEUROqKXISlc0Wc/vYIUYncmWVGPiyHM
UebGS9J3styqZEei+YTSWg5LcfCAsOa/HLUwfqOB5Li7Fq84odhFWVhRt9ERdzPuPHdH+bfhNp94
3DCRyIhVbl2wuxhRvuw+0V13Dr9QVW2ye2AcTKasMqZ2ZrjNF1BRQ82sibZhAvgZwlNgEnCH3Zzd
h0e34Uljw57c+lFfQd6TNml8gX2WkqO4ICrRLgbGhywnsjzZtcjWUS5UC53ujD5PrUA0jqcKR4g8
xlGhv+Xa+bzVU935PBdavk4b0EnlMevJ5bVTFDMjETEkaXll786z3ZvV+BM5tMfuDHowXiOZo0ln
dPZ65RPUi/MBdEyxs9lBTtN7ZmcpsXSwWI6M85n0O5k/+0qpU9Tphj/xKSv8QN8nEZRklgJdJcc2
c1miCgnCzi0itFLZiZD+839V4BS3SQ+k4tQ1x1q34dioyPOmT37COnSNLduv2TnalQlwSA0lr1Ly
ipj//Er1ycC2uaW73IoXDkVAQUJVSEA/1MEi92KipfbcFOWmXoJDcFF/ZpT/23bVNkCbvVkjdjAD
39hJE/ZrS9/xPoBAZLX5gnRPnlGVA7Ywcw9cBNd88ZLzYEIeZ0ncul9qL6TpDcMhdHh8+GpgVTvp
a2gdgMnxq+ejoJw7NGcSUubXwYk6eyQw9lCzkUxwdEK3mC8Qtrjdsb5oy+wzOYqO9igJkAhxfTBh
yQDov7sFlpYuKWyVH4yW5JI26iqvhdB/wxapvcCff7L9qizLC4fkqLriiQ/2+Z6e3fqXWhxZUkMX
VzAZ2AifHOnJkpTy5XxT3Ml3CP4hTRwqd5xfGni6MSR10QOxSbiH1nOZAITxI3UCVkUgyzeYTral
53/oOhM3qj35bVeFXb7t7tI5wTXjCaDA6zj43AxvnpmVQSExtX8hOzABtLzMzAQjpVKr+JumvOzX
8j92XRhweKgKu2DFKmtOrx8VSor5quyelWASC35ocL35DXmB0MJThRjSJF6ODD+6X0JXlvG+PAY+
q/Wbi3yWbt2sAUuLYsdNxl52oVK6ebNkI9O2P+bXcqs6/SryUhfCYk38pczyBNR5/+NYNlIrPcsX
Si/8fGhKlula2s3G/UDYKhi5pdgU50f2qErxZclFDyrkdj+byoyntArmawS+IdHl2Ofka1q79sv4
4uEUiKIikNySf+TG5vMz6013fS5fO57e+tLfhtjmgbL5+H4e6XlcV6f6wqYYg5+A35wjygRHXqgf
45dxg+szXJLAyh6cSzN1l7634fDNQUP5/1wrj2dph9pq/k11IsA6fSEUW4THjPLhPDsUADqnROaS
zZTltpbPOJOlt9Z//6b0Pct0l2z6g3ifVWa+IEk5W79WKpFgT2YnhKWY0MibinmLKS8Kx9gE+5Ki
xu8ddZe/qMBnDmQYV3F4dtaRo/iG+9obq97vj90dX901ye0FzdKWEEWWbrMDEmdQEbrcDbS8MoWU
Q3VBUof0hZKhPbFH1tO+YaZfZBYOrU/5HiBOmzDneUngC0FbuPLYeuFUpccKxyguWs88g8AMszuL
kU0zLUKfmZPzas9Hdw7C+8a8ZTXAJHMSw4Pak8PzOeFk81rN8RB6WfyCRCFrD8qFLe+wJvSh2w3K
pWBjTcCiQBuWb0pk2U8lhwKxcLpvaVktm0d3bmuXtBz53luazU2nYib1B9bDa0fXR2F6zLFueaBP
X+QXOr4VA4EFjYV+maQOm3RbYCGClzuu8TwjhAV8iCCtbPqBD1GLtSN8Pv3u3v8TeXs47mzKu9C4
7+/m+iRyufPTAwGTb1LA4Mxc5yvxC+Bq1jrqTVhWkhce+2tXObPGBbrIf2IqJK4KNF+jIRP9BluO
0Y1HxPEMAAA3ueFOoQGHOEFh1ozxkHD2lrxuREt9A6c8ZqElrsF9MMoZ14qDOu1U3gMQJUZQFOM6
6V2AMcAkRzV5tLyjaNHdow6NkGsMFm6SIdj8GiT9m/BzMK/myG0rnyYyHIA38/3EA51YLRihpoZY
0hR+Gkv/p1wZeiCOzAJvxohN8qO9Mm6wmalZFhbq6HJ+qd8eiW8jK582GG+W2MfsT0f2nNiIrHwS
7sWXmb7wB7NAFL8LU7KCO+JNUbVGkGnid4gNnqLEzP4oDVjJUGmYPAX08ONx2KVYAE6gVL6ff3eV
z1+mL0gHxGdOsmHXTul26Pd+BlfloWa2uC+3sGKQqTmyWywzHh5KZQ6SYDNziMn8fF9nX806xh4G
ouCnCJRcTdtv8i8fzOxf8zEnMj6wmfVpXr2sV+GGGWvwTznHnnGul+iWaPiHh0p0EHfPGqNpNsoR
Evpwv3jSkGQdn8J+pO1HJIbX7HNZifsRK5nIDN/L/v58rXpYTxoPk8lmHb9RBy3nCYahUPvXKnDP
iGbBJNVKGl0Gm9F0Zl2kL3G0XnNfMjyGlkrgQUcmmlSYeyM2Z8kC36BZajEmqsz+7b0CLPipI5iJ
zq3+bcE7LY8qRTncY2Z0dwWzQ+zcsH7p7VpwOBbq3p5/Uhw/txq8b1iuC3wIHVIRmGAx+uYB+H59
wD0jXpfd8mUcZjPMwq8zvyKbzR3mFDBm/B2+zOnIshM/+8TBM6jMVLQTpsHpjgFHRwQQjkWZT+NS
OtBU9W2MxM0kf/chs49R3TsywXQ+d48KOEGvaY/SdAXj3MwOMp4ZpiRjFuFynDnvTbiLZ5u6XehO
xYGoWxg1Bh5b9pa3S2Uc36mWs2L96pkR5T41mvGpX0jreV2Tn0BzWOrZOrEMZ/4BEqCbA5vRA5gp
O/TrYMv4tDlD0Z/rtoFi5EwPz0DR+KggmQGYxLcS9iMgVM47cITf7nv+wSEnz+zpQGp9g2LjMSJ7
Ck1OOJiGbK7tqduqv9mhpMRZ6N+5Zpa4zrmDvHg+1w3NgTe7KzZr4sUJy5OUuMz6+8GNXk5T2a8B
JTBEW4ZUHqPD8GyXlcs0mXmZjqet2XxzgCpW/DNc8rkDuZsyLSem2havndPvBLYjmckUjqdx2ZmG
4sSCqSu4AEHDM0fWtWCGl8itT+gmRMlJ6tX85YcP7MHKfXHJc1+HOU/UeOJIMZgd9l4LKd4P3dWI
nWdO7cxGQbHBpbjvrwScx9OAd2zGgqx11ak3w+a1mJmCD3TEWqCyK+z2Ai47RHZBwXTS9ziYznYy
lpimelXcyq1vCtRxAT2D1V5kyapicFsEBCGEGCtuiXA2x1NwHU8Qat/KI4J8yQUyhmCU5ePQwmBO
JxlvZkUCAS1cmrYIQnesnA5CSvjQtppTL5PJZMKq7tgFF/GlnK41+uwJKrfwRnkq/qB67bBnYM7A
qHu7mm4DWVJuYD7hqGuGp+MV5MJhjHV/M6a8SHthke3Kc3rkUMfUQ1sJNvZQPwyMsO6OKlNZMHAg
U9NPTqK6i5fYpzWQfq3093kTb9hYkcUJ2//j5cVL6P8OqI7yCdjdPMD/McgWrLdkyavq8XKejrBo
LtGJt6PikuMw5VAWIZmeZOMRXWWFm2DXb16eDCsYUGma0EWhxaKhtkvP1ZlHsz+zyNjw5NKdnZQ7
qg9hh+2XtDBQJsvrNv8QgTCuGmBM43UoLF5u2jOTtfTGZtxd/L6UVZU4kJIhMY4c0Xz2lDuZXw9+
SH/VMHNxh6czY3vpbD1x82QZzxeoKqfALX3xJuZPd96qN/bMMlxYZGQiaAmr30RowvwBQe+c+HRM
AZJbWlDK6OQAbqUNBwuuBoy++PSQZk0f7wwfQWI5mUebykf1G52yrx5V5y8D4QMvz4qZ/hZ+xiby
upxG6Vavqt9KZIlwpJv6Or4U+OAc5+L07hT42kyWgLZKkxHgFGkO6nfm7vAea/oPyrCbvHrb+kbb
QROyMAg7Mjsky1D/mcWOTba4SJIwg0KcKuOVtmo/h+9E4hk043/MORbNturNhsT62Ou6a/De4hKi
UKQR4XUI7khNc5BdfaN7IrMRkdoWJ/uZN75t5W1TbmTM7Ca3FHP4im40Fc/Mq0IbJkTN8MR5L2c8
p1B6vuarguCvQ3FJ0RC4JCmignOV2KvytZG7Y+eTXys5PAalDYtVPmP59SsdESfU33My+CxoERdC
LUFvc2AJW77x+1qX9w5mtSGVyFcujBQFOz8JH9qx/whiX1rIMw+51ndNifLztjkpAOIuQrBoLMNj
tnjRB48toz5VyxA15i04sSlo4kREm6lOgUZ8F2znm85nzlBoljFpGqzSjfaS130n+4bhm7B/i7hA
mcVF+VAZ8kSnVLWLy/wLxvUM8Gf1PjM8GfExxM7Tm0fmcOY1mkN1EL/UVbIjBhEf65oB5x8fpb+O
j8pTgmnUWgM0gIueGDJjMfl0YL/Jd9nOTuGDZRecRMBma75j5FMMdrb+/KStTkAY/N5LqMF+9c5s
LiWgkBXyi7jG6KSy4Z3iy3iCG/CiqmUHJ8H+vRBICefp/DL4N8b6X8oHaqxTDz03GyfcBWajJ+z7
GCszuIU35aS/w4mMpEO9mirknoMXIoAJheQCYLlqttlO2wrYHzH9KniwVpFbHYuDsZjt0dfue0/9
UhgYdia0kJXsz/Zzw2nu0Y1HN1xG9uuQbjub6eLQr0R0tzcshRTKzoONMaCHIEt2EQ8Nug8PD5gF
YP6IiguePG/ifWse7Vbj3TK+/Zkg24BbzZRytMMVjuVYL0a066H5uqh+etQCZz37V4Yrni+yfHOw
ugX3+QcsJgwcofbeMxN6B0Q3li/EG1AHhogYhB4UeaHtKDGT8mwsRczzzOnoKdesy2KZXvLI1j+1
L372lkzlly2ChSJ9xNBpqOxv1Ua2JSq2iIrILuV91zgxk5rBxIwdZym2bN6hGngKnW1pATt34bRE
xHN1gPcpQLCjo85Ayz+p3gvl3FIkjY4kewq9+8wUv8s1rwRZdq5Y4tuqrt1Jg/nCg/CaJsHzlbp6
hvbs833OzvGK9cnwOkeQA7INEfPUbIRlcn4vYFFpf1N+usajvA4Hu1tQqWPouuESOTFpEEN/fmOE
XSbWayN9gOv+9lRV6+D6Wk8UscCe94/nsDB25We44NEawVPvcEKY2+AUirnjWuC4hz7nFAY5F04J
H+5a3Wta8M5WU0Kxnf5eMt0FnVoGVxgdwlo7gAqg3H4+OOnORJ/PDxDLDtBcD81HeRMJbzOz1C0+
2bEF5GlWq7B8lB0nCCeNtoQ1pJbQ0ADCLQpNqdwEpUVYX2bqe8Jnevj1lMfVYTjXp9m+W1UEMS4i
InSpbK+VxwazQ0EorIxzGiy0rQiBhJMZ+GP8xkYrsCHF4GNJ5qgpuHAegVmoeofQUube4Bk2O8G9
0u3+yqy7usZX40JT2sxB/E3jEtAGUX456BKXdwzasJTRqWtBjPmpYVKfMFId/qF6M+7xmYah4UYG
XkrT5JT7aksiOFdKTfCsnVymUnayn+aTTjVqvXhrPJ4nMkbYEsVq0WR2KPolzWWEZdrqVWxj0de+
te+EVG8+Kj7Eta7bs8RnjB7d6aned3VgHOJoDK7EnU6xi/PWvvvBJzM/YVe5VXgw35b+Kew56TJl
lwUfJRwWhcWl0k91vjgQyuobr2OUHjDdeYZ4IEBPstrfkvnfjRoi4nx9SDkwFmJit7kE3z25Pk9g
DovHh506nTtZ7neFU0pWn3jv6pa8mNfYHE0lcJoEW9ZnlVU56DJzV8ArZk3Y+UKI2uSrxrPSB681
UFbxc7aW1tG0pf6RSU7hdV/Ra1HXoADaaqZZYT811OjM1WzakEdhqmiCzEHhaGAGiNDnNPjNb+/J
q4gnqJ1mC7NzfUugqAZ+mK/nTyxD7VC1c8XP0w1WFNCo2PlQ3eSQ+HSaNkv6HpbhugDLGKcSlu4G
3DKwCMgMOatwYzmg1KPI7ZudvpgzNm19RYGGuuacZiyNRypKTOz5j8FoK/2yhAShLeW3S0XCBWfp
XXpCGcVHSKAQJZcttyUOFYYR1Nby9PGXspPsCjw/hBVicAKeo2QnZ5sMH9EcIjuyWHskMrdbdO3+
NSznTLuYQeYMJpZ9u1FSnACX6hyy2HWYA9e8fMoS6jJqIYoEtDkVYAglO2U3GcPR/8PemSw3rmTZ
9l9qXP4M7ugHNSEJ9qJ6haQJTE0E+r7H178FRmbGtfuqLO3NaxA0UaQUFAk4/Jyz99pb1ko+jjlG
q3d2xc5HVIfxdQLRtLGwQ9E8fDUe3DvkSV2LNhYrGDYhjPUrNkak8sriIyAJfjybAF2TFxZmYKT9
s/XZ310H+901Sme5+XMXDAXil0yK31qA6wOhEyzdkRo9HM8drYD8Qhw+w85U4e9cwMm3DNxT9l1P
kPMBpI2XdTTG4oYzoRQ05YgsAmQXDN0SXkR6VomifpikeajqsyMMasXrt64PqhkSR9PS2r5+T845
D7vLT1zvu7WxdarK3bVLBGAWE12tjdG3HBat/fV79fJAteTTXG+uKYHXr/48cH3e7x9xjI5gMRH1
7aY3GG9dn0TAjs6Kt/yi61PhNFOYxCo59mZa3wb9YYSw0xjgm6bO3+u8WGlFzq4emmLrB+1uQgOk
4ius2po2Vu5Fz0k33dTBdD/6JFwEWCIheevmrZVHtwTVfLh69qAb4kNpfbs1UsMgvGHVRQmgZ+iC
Nedr59+SDasDjpEE66WvvsANbsfpSER8vk6CftzNbRNss5i0kIIOgpszakyRxU6wbbCOSkoax6ZM
7tCJpnp8EVHymvXFcOgj9qc4Trj0WVw3rYXmXTaEEWdQatNo+Ci0Qp0MH1kUTu3JMTw+FehUvEem
1m8bbLocg7RGh7usVfJEPirTDdvEi8Ys3tG3pc18Mmk2Tj294wppVunMhqPrrQzu5A6fIBujNGJk
GaHvNFFbNNAGvKlD1tgMXAgTGGPToI2HtAhf+1gdC9Spi5EEuysztBKgqAlEhBjFLW9IvjYxkyL5
rhBeuhXwjwiR12zEiOn6/iaw1M+GxBsmfCj8GzIrZublZThoazXb33FmfuQu/Yw0IvmmAFFj2igT
RgftS037BtPbmkRGSgxdyg04ExY8oZXOyhJDTsV6m4WI7RAETvm3M+axNzTM3qIH+Gltg1oM5PU1
GHqz5MFsTOzxaxG6KYyvl6ju8we/SBA8gWIn0Dz8TTCxwyLf5dlMJ65Js2Njfo4TmeCCwD3WwKmI
ow1vudcQy7eSUTp75He/+lpYHsrslxajfPBrBOv2mA4YHE0CYs5Vj+khkvQc6jaKL/CrPVDXrDVp
/hFVuC3kJS4rRAqFg2hhbqnIE/s9tO12p3zr0w3nm0mlNKUcifJYM7f4ixnz8RcFBr1NFVrjBWIx
qpbC35sLaSjlVDvYeucV/YghdJpRc4cu/WBmirpVvFQciZ4cJH3I6oAjCnFkwmIWO+mvegjrE5SD
23mmJ+JE2KrjnPPDH0INnQZOVRiUD4P9zhJY/jKy4Du2alprKde2RNKiUhyyLT00VYn+PBPlYc86
Z0nMbsCImzfhcC1YckWrlgFRbVjCU8SXrwjk/DCrjFZXHb/aEfzY1kfrbJePWkJJ0IucvnLPVFWj
bxjEXNpi3X3sjIC2X5mYm5qlLC4z81ZS/avhDlg89DYy7gwVOBvYHKhzU9Tf+a9BJN0ZthkwBKVv
3MUKqkWkG8I0ImaHLU3sB+POB1y/rhDdFspAZ4j/fGxTbYcF2eSCWvRpsZ1M+OC8Af2SGJN1Eyiz
mS54AEZuj1H31M51fO4iNipZw64vLxNMrh9RMx4lZm6EiA6NECPYG6YDEYQxRJQM31kKhzaJgtcQ
BzS5QKkkazLZQdjq1lGdzDvVGfm2cSZOE5SqQQ9+56uejYgCOPlRz/OLkdyNJaOplhnimEyInzuO
4HBh8QmaWAWDz8gVmyyZtHvbIGy9UJQwyfil2drbOPJZ45GdPDElHrLsz6agtodZpPhoJ/3WMWg5
CuMFegTX6qsEaGLgEmuIbbMcDa5ZP4yZMN4S2o1KZ1YJKU4FIZGChjgObCLUaHHBaRyyV/voPe0c
yKepftIJC0IVCWfJ7BmQjgG2BB+VSDRV965sV05HyEShMyaOK3YOrdS1TV8V9RZ/6q1qJ09ZdrBJ
HGz6fq0/4rdeXMT0DHECww0DzLTt5hr7jR3e5jJQF011r7Xqngt4uUU3F147EhOlCE+i0GrCS1ZS
gJoM7WdTWxlaQrOdas4eypLfy/qmhP8g/IA5RSWSI1rECrBiCK1vQ1rRYLskWXTbwnnVEtqUfhYz
wMehIOOp3Tfj4AkrfXbHxa5gde+tQxy5ZrMdHqzP1Mp+Tq3l7kCe9GtLowefeaFlqw2hQGwdVRaC
W5fytiuQmgOQTzaOQb3UDbS0APDuALTeRyWJF27ovhiFltJppk/BaYZSroEtaTgz4XHBovRbNwH+
HibOQx5b0OO3fYDeEBhavuZq9KJ1D9PQvDQFADVQlr4dclCFsID0yV/JWDc5TtKXiGykbZib8gj+
DM0xlBPGOGg8pEtnxGk5FYFxtlu3YzOdM/joLdEhgdbWjZzIiAgDfwvS7Dbx2Y3aplF4bj0fOhmW
ntWk96RuTIBSaI86UDIM8om1cEbYMA+E+GaTj9A+pcdoT+Y2SxoMIvySkQqnizdg+G7zgEPejpt+
My1t6oaNuBHxmbpaC8uuR7siSrmyaprL5dw7azHR+1K+xhCiNX+kGk2DzDnPUP09o0I9UQxNi3Jp
3pdlH5PMh5PSDFKvyNlCuhnWvjigy1+afrfqAfsDJ0CjJaKICRolDMKTAclCAJ7f0ye4aHZ9r8tS
eCGh4myWKexjg65HY1H79VxhVzaDp9B2CbNVKTNMgRYb5Ug19f2qsppyF+RI+MjYuUxEY5OxRmIV
s9iO+X5kG2vF0r8Na4wyCcyCTWCb8R7ANGLqFD4WAnk80z+kQ3dZcHx7LQ21gjxyikTx7KYNmHEn
Y8g5mLQ/jOxR5fGLqIK9HFmQg64Z6MNTjGi52nQBppe8ifEtcTHJahtuoaleMuMy6bXJhbzcCyJd
EbAnOLba4pt3nJLdcX9Yjjm8Tp3z5afZ4wgK5JKBoT4NwUEfmQcoKxpOpoLmABQDMUxGF6p2nbOb
Zx+mj/WcbBTUAfHdGDr2UZ+754Wzw8HKtobdXTlApcQF2iyJU7GvwUNm74WOi0R1MKSMIYzXLGOQ
BZmMFAYyOtqIHpaupUS4VPJbT8yXoq4koVcaKJ3pHBEzsempXzZm36abUhq7PEG6EDYPs20fIgsW
aYSoQclq51QBrcIAz48eWO96M1RUX62XRiNNLEgYJfkxVj1jGGN4UGZq6wopbjte/6Y1g/pSTPXF
F+HbNDrh3hroxmymODPujVbbB8RzrTIFa6qye6+v0f9oDZNtQ0uJ8mnigx/NR6MZ7qq0iHa5Hu7C
iO6VDFHxF3GFDSnqMCsuJZCoUy9kL9D0XKYj9xIMcjrYHd2XOi42iejdrVYypE/DeJMbN5bI4rUV
MF41LYyMmvxlDu2Xo7U8LbhDBj2d2N/xhpXP5IQ6h+oMNMR4nJWF71auSohIJ8JM2Ua/hHFkbHGA
w6GVxzJimGP4HLVyNs9DaDJMqQQxYWiFbFUfIpMu/dioijrnrgwyDLcTVlLYFbZDXJ5TZuRQzja6
q+FmdLlKDMx+mspaon5QQw7di67r8SFNia5hV6tqDJcI6ivJRx21ow7GlLQS3L7EnVT2YbKrE1mC
wUMZkw6jwjWpemj7dMPaGlX7bpOoeM5cMJYu5Yprlrt+fM/NG1VG5warsCdshxHQBEMxsn+E0nxs
U8jbHa+VtylGTZiRmkNB8DQFzmdk9uZen3R32+TtgyQT+5wZLGX5lLyZifiZtLyhJn1Sl+y90Czf
asgu7Oma10xFzDW04gJuG84RBffAmbvJrHo1tS3vQmQKipIUS5P+qGXaBjTWLdSKaSV3VeBoW6fo
IZSzc6ry+Uzk1bc9ZD4ux08/obPjJ5PpsRnb5m05XXRbXrJQGCDZUClsDVkiOS5pqnVUvSz+bnWv
uUxU2qhoduWi7I2r7uDalVgHOvovDJskwNDECNh7NjhEKnN6McYMs6ITkaMVN9JzzepUaZkHfP0N
7A9klxT6nKR3VOQJSqGG5tsEhrXGWvCkMTQbouYtG+NmHeoDuskhsXcmwvzkZPWKElr1J4t4SfpS
CpNJnvHVhHZOC/R6Y0fo00y9Br+OVKOODBaYL22e47Voc/7S+7bCAz1gKQsleTaWiTl06ImftKYg
3vo+pd6sEzgVWiAyOma1fBrFujMTD5Rn40lyo9ZU0fTzHTCnlB0HXVh3oETodzXbRJuOAt3EmDEe
chhS6FSpSJgz4LAI1CjkD5zJ7kNTnusU3FO3dNzQCnLyoHEqAWmGw0Ev1C70a8bKU9je01N4FqS1
lEYm9rrPByhkTQ9k7N6TLge2Zjgeu3mxblrt7E9MazUzQwVJu3FCLG1a9xbV0FGa94PGQCyeXuKg
21+z6u0QOlIWAPg1OdmV48XDD1MKYx36Elmtu/hlmxfM3eMJqHK0ujXy3AXfM0NDNToUsWa4063x
vu8llXfNZsbXY1qhlXMhCq5E+BLczP6yWZYcnOxLEeQ0Nxzn2caBCulP7qdTdzXdqPgkRX8XB+qG
P3xeOUBLV8QQ4WHvq4utxe+JnoBzhI286TIWvyJHJWgnD9CzKq/XW6QlE++vtnzuYE/XuvRPynfT
H5oFvioU7SluF59iRkAVNPGF7CV2KSDaYdSYu4wuvWk+SgMgzdpM6vRmXPp8TSkudfjZjeaxntrk
BMGKo8MxGOvUAS4fJK0OZUUw6QytZ9y2g24fwvihgPPEZKP9CjU0FTXNgaql6HGZq49Gu9FsvP35
wLtb0pzZQrmKOb0YeIuC4sKqcG1N0whHho6Dm9Q6Ol30iFZlDTdhYW9L1xyWVgYeb4UoLlJ+51mQ
uLAhqfzQLbmnnTHnVNvGetBRk2t+6ew6NC71gr4pDAtTVf1rYuk13XA6Z10KbhMADyJG1EeDa/ob
w/eHS5OE+76fb2ZNJafcQfc3zuXJ7dpmU9Y+2kE/8szYv4fLQmt0Vid9Ge+YhJKvjKx5sVKbEZy2
sYYfcxBoBE+aL72hI+bqG3vFi7JWfJ7h3hAQqKHLMQ8EmaPnHUapFu30BCF7yMRWN/E1TC96amFF
1eZxHZcoqyB6rgKO+mEutO2YA4+kCv6BNKPUavU1V49wP6W3rPo2HygG03UTXVQU4Q3Wo3tC1Xal
QmFYTtW+SdJNJYX/qNU4RICzMpMlOiH9kVr6tp8PeoO3QujRiW3hPR2TGbHFsMs19YuF8jsE9bW2
c6q7vBskZ0C28RtDrOqWsIZYpWszdwrPilwKWsd9yoHurmOLA9VmWDhQw98qFhvMWfbXHEVoQhC+
d2Citsoa3nBQtXyINfBpkz82RFFdlfm4FVXMnEO04f1kfTrBAxaHkp4U5L/O9exBvWstw5RhmR5N
r/ZA5ZJazbvSKOvKbeMbr36BtxQL1lFr0XmkXfjRajSFYpgBcUFOhBrYVsUMKZuqeuWUo8HkS/wi
mvFW692wkjrCU83KFTJ37VO3hse5ZqbRWpekLpACNA5yPomAbEi+QzvK72ak+qpgVFYsdaxJCSfZ
w5VDcCZFeusMtEDGVJ79OXIezZqByMDwaqL5FeiRvMAC3BQmNiriZ+JjUo7546xrn04pw09qm2/T
55SW1lPuEu2o6c0317e3zKL3YrYBu6zbourqPeGr5hiM26CK3gzQgFjEu4ELamRg5gVbvutYGs4Z
Cpcpx7ffKrhkWbUzAzYxNqyGWic3hiTdM0zYoz2kzjqX/aevYrhzKMULn93J5Nc+rut+Hxqp3I4O
y1s+yY/Ud5/zOca/kl4XK4ZP/ngBnvrmyGbYzVbWnKvRcJh3CQLvI61AkFN99IOxW8qMdVEDbJ4s
Yz65LjirmH1LMdf5tpf+DQtdfAKHbKyCMqe54cinkshm+NujQOqJKc7sXrl4RffJ2E5r03EfHTtw
PX8G4NhUzbOT5xtrqozNWFTYUgv90WhZ/3Jp1Js0KHe20MQOjaoqsT9Br8u4ztHjGVn78lGroY7A
+cpq41gXubW3UR7oqd3tfMEm1MHJqfs5q1Cm4Udgl6RFBT55Sr2e3EneZQNaKXh5EZBSlsfuXmdv
cQwK4yvKhHsbxeUdoZCdNyh93LqEg7EC43jJcjbyhuVZsQnoWtv2U8vM0s3bi/45IDzJWPgJgcmW
wJJkk9kNUwf/B7FenjPriPR75hlh/FFD/r9zaEdTNUwrq7dfXMR3GVY/PC/GBFRQ/MqJ0hwsx6Jy
E7d2V38HNN68okYrMZT6vHNRYswlzfrKZ9u9dO0LLSNuz9bJPwZMtR/86eKMo77ybWakpj+xkavY
HNgCRbEv0CBMihVD0r+CZKiQso5ibXfdWxCIl7iwzU1qUSWHJTks05ztlZmcfB8k+jRgP9S7RWTZ
tpsMbjVXTRbSQtJs1pu7WjigGIKMPkcQmtvmvRMd1GdIYWoeMHVYNbyCpgP0FYpm00u8PFo+NxsT
CvOqnWlHjFzh1rF00328ZIVWineVbKgvC+y/3mTmmyvQWDlx+R5b44fWiouqrTPX2ruBT/al9Mm7
1nTYhXmDYqXhHMxSYxvnryNV8d6v4cgI1Az5ORkw8sdI37OBxb/FlsWFZFxRj3B9tqqvNMjZkF6D
jwHv5sf//stwqu/h82KoMglTHl2ziG+vTw8q25kYVC9FRD9MGwr//Pj7Scsz/9zNKgsmwvX+7y+v
P/7fPv7nx+e+Rvb8577tMGEcdlIMv/gvQzwSOq94ubl+db0RJLAe6yWD/c/d61fX710f/fPkv33v
b3evz/OhzZT9l6yJZiX31nOBJh/9pOSvmZY/8feX1+9e78/6yEMC3uVWucUj9UlxvN5wdFWwIf91
X8z+P+8bS+Y7Ppro1c5mc5/M4GmF1qi1QSvzmCbtzF8p2oPhZ6u0nJy9P+rQchymp1lfmcdQC83j
HPrOBjb+Er3J3baa//FAsjzFtgwmD0Lf//mB69Oud0ksRHA3hKfrtyLTMI6jgoOL9CEx8C/D7bk+
7/rI9abIav5zis6HONIxbls5hi7yCszj9eEWDPehUF+ToUwEw26PuxWk8iaCInZi4wBla6EV2RXD
fGjVIHlLpr8GAbFtzICmr6d6bQGYPF5v1NgiiAiLekbfOKMQgToDavJ7FGgtiF2i+xnL6JRwATdq
JmZh0zAuFAK6bKj28DaJSl9AUeD9OFyWu9ebLBuQbnd2Xe/rACa07LE3XB/pg1zOHjlkP9OBrvyf
n0uvOexTZx19AOS75Pobrr+7DMRCHhH9iT8n2v35/37/L9df+/s514fGlkmKHADL//nlhMT/9eVd
H/jL7/4fH/7zG0onbnZuRwbtv37VX/7PInL2UVKfSM/p1zCzWP6cDJCCCao2DNzHwUC4qCQ+O3tq
zwmtZ3BS0DN6J2cYJiJalx+JIau9XfkLIjk82MmUH8AE12fRDUyVEub4bbDvw96LibERAbqVqgDl
BWJl47vio6+1Xxap5Me+YhBfp2z1a3YuVJwmVTakAmFZ9MSYWSqfytPN9RECDAwi8oR2PrMPaLP0
29uaxpv7xAasuCQDS5pbAaaVGuF4beJvyqAn7bdhWN/nNcJP+JNrYwRq0MDwyLOffRAJry7RQLEX
ACcOMJoW3Qa7POoiq3giLYJeUQgZhIjBVU+XbMOmm3k3eEz0j0ZwqEb5qOz8lu1tsx5TDSFCFO9T
LsH73pL1qoWNvZbUZUD9kVM5+LmKjhyvgotZ5HeXUTJY6phgSp0xHelgkNgC99gXI7TUBNNWLNAS
m3M5c2oBxbHRKsP9mBBKOqWo7wpmi358G/pzuiauFwmNbL/NIHG8Oa7sDQmEpyIcOuSnPmJ0mOWB
gwFEs90fZIDA0DCiDYBsHEQdih4AztYsProOkGqdN5+avU3StGXQaDLRT5K7hkgUNAElGuoQv66P
GlQxXDsZ5rtt6h8q6TDPNjTTjEnuTQvteFggDChu+wS5oZ1WP3AZEDznwDmp2yBYVQ59UplEJpdA
WPY96TvIE4vxUNnUDgEzWIjk9ckexIU5Qd23T5XGvlhSmbY5DJOpidYMgy9DIs8DkVfox7rYa53i
RrR6RQahfyuU8ZlXS9+WlwN8E+9ZqsRKxB3IwBxjTOLnv+w0OqX+gHE8qMRNmNND43IGUygSvCep
ugRQRnStr9c1YTtehQRmKgO1JnvyVWv1n1Yi9mTerDV+9IZ2ACdMON9lwnrsrXq8o/eoAjZriYkC
jFBMd2/Do6lohhyFoU24ppLkIB2qoNwVJ9t/TIzevAeW+8tUuPij9Dlgg4KjPke3a7z1DWETbjv/
CPcikJQJs4r3RrLoeq2WdF+gf2Y5CM+pqPXaAhOf3qVeGbOq6ZmcGa6wZ9VzRtpIYJvc1jaMsZRX
JPZX0JO0XNDe8n233IRDtK0GwG0+fd2tn5HNlUQHmpnPqjL8Q8U7JFxd0OoszGdZtOc0c9HAOSyi
RjZgqzPMfa+Hzr4t/RuYwfXRMAhl7IvsSEvgRsOENTb9W5XW71rJK8hKRLCZf18W8q4JR0o/3u9e
eP0ShK1307dMLHFTR/gEVEMLTwClB5JMdHeEDDw2/dcwQlQ95xpMnTBj04kHuA39m2IGSa1xfkCP
EF+UaygqtEPuYvANupOBwm7A2NPUIJVYzrf6AI2vFFmApjarPjOLtkEDIXGjW8D3DPRtktYe4pek
2doQ+x+ztkZlGCOU4b1FwNyG4sKeHoCfRHQ75afWjoI7u+OaHDAWMgxCXkZdvjuxq6GGydFfquR5
MqJu1ySU4TK0TYJ1/K+WFlpHGvwlUci7xo7XVXXxXdSW4ANnHfes33F2j32PLGZauT2dKTNANNUP
/tacR+WVdjuQCz8wthyeqqbR0JaGP5Xe6QRa6vq2NdH8jlJJ9vD8UqbEaFy6xYk4uO66xjOdNlkL
7yRWnuhveYlqoxoy2QhEJN5xbKpdDqOSMT5K2HEqTnkwkHhtoSZFyLGbhTC9IcZUAQ0oS1AaW4B7
DyRL6ydThLekd5BRMi4kBKZ3Wz922kMbaLdkuCQ7hlXP3UxwC6lbQ0NoiXLofUylxF6oBcZxcLqv
GFLqCiLK9xiDJBzqkAz0XnsRWtXwrhOwLkxImVU7nTTTwdjW2ds+7mjhFzoNHt1eMKA5ZotqfBxb
hR7ciOgWi81M1s+pRVwDDDq7WURmHLl20ZOeVM6ZV2fZmT7prdCuAvTI8IrYqig77HrXgfoHYDgn
x6nmg3ZnyPsB4ZsdOUy0EcY3G/Q5RKbxNqFvfxxKBisZ0H81xjqm4cI9aGPyNiB4tcfxLbUYpmtW
fEPcFProCauFpbAwabW+Dkyk8FM/nbs6To/Vdhqy+7SUrKm5+wGMm2Z+i8XXql8SR4vQzJSPFkOt
fAa1XFlcmTNhf1vLqWopRjhJdq4HTiB6duz25vHTJ09g0KYSaA5/fYzjXWpYsp0MC3IVPkEKNiVS
Xbc6oMvJKoQIUED5ddlxsIDbMWbGBrV87/rA7MDGq2zjqWja4OSG5muUQjaMawIuuoVgMyw3ckgw
UwT5cyjC8BhmtXucjPE1FIAqmlyfjpLdHvISbmphBp6ZISeI0UGdkiqXh8qdN2rpHvqN2o1LDaDZ
1AUVdaTTFHKnLZDP643611fXu79f4vIDTRQxmPOu3+hbxXZuXF65M8gnkaRAfuxB2zh4y9FF/sjG
9lTmU75j+zjTcJqS9ugohy8ZpBerwsr1jXQFAJLa3eUwEbP6TQ/Q/ksXned1S3+9MRwOBfKX/7HN
D4VDB52CbWO0dXdM/PfA6Mb594vSG9DlXjs19+FyhCcG1wMSRucVOHhgZEsRUSnQJcVyc/3qb98j
I4HrpoXBqFYxzcmlchKipEcU6B3qy8S8BF1HQZcvn+Wfm2bZOHeRSS4qE+e1UTHs3MuFzHpFtpI8
Rc2Sa7uxaWElLDexbSJlut6PFijrXNGNcVN9b4k+QVdv9yWKF8isWf3Qky9xsGyIRc5yM6cIeUVb
petBGxZSFbDYY1fiOqsL8ya0CxYIS6nj1BX68fpVrQl1LAeLCEVFKzZYGLEVWWrsxUxKDu5dX8P1
K4tSl2wUJFxhRMpMJY9t48gjOvY+tIgNrKCZqATRb1CGmOBTaUyHUH9gLFIcc+lUuzB2gLI1b/PA
Po9aL1szNqj4CAvizwOBZccmMr1UpKU3elxvOq6hJPGgPrAVS+WCToZ16do5tACIN6kPTQEyulUy
rZsaQ631nlqGOeZd6fvRTmY2h5NLyeu1kfg1LHXM9aZbvpKDj5h+1mkM/ROTa8P439QpDRGY9jkp
9RL7EmEJGVSv0kWIG0conLmhv3oo2lnuRuajx3m5ub7/17s6LcU0o5nD2x0A0Fs+A3Zu/7hxRxgq
DlqB9ewSK2KnFEQq1BGVDruiQ/FSseF1F5DwnwPweneK8ZQX0+xvusYhm2N4K0s8df28aCXjOW62
oTZ+6tjjWfftwzCWp//MjL4JjVaMFwWMcHYPNHeAbwZceelZA59MdkXiJR7pR3vtff4OKSBi2oRk
HG3gOXruU/UpnooToykNkSpK7WUvCHM5ZkO8xtFkn8Pn+Q282Pd4y8TCfw6fMrQeO3uCcLrOfgFR
XE7KcUfbkwliiS+JUcC00g3idti4Myynx7ptX/MFOAaCZMuiPj/Ck64HQK/bTttBdQz7vfYw37Zf
BXcnZIMrAzEEiCNmgG+K01cS47hpX/mvLGZxyL9IU37AjMaQMMMNjvDGOkefkioGeyrhThyBtJ/2
hTjhnWpjj51zPe5whChjG5pfiGHA25aARp/k2z0AKy+6W9JZV9iMEVo8CTqlYovtPF5AU855+gru
1Bl1GuACD38sRIKU0et3yeUsXVuP1rd5UY/iXT/6j/Tj2es12LF02LsrPzyzZ2BZUW/xj+nW/x7x
hv8YYGC3u+Aso4OBgb9bDyzaFoXk1qg2gikWcvIz8Nm5pOheFa8cBzjgZ6YTTI3O6Sn+xHFZEqvn
SWML29+Ao5Sit8DYC+ChE6sqYoS1Rh4HKGq4YyfGuoEk3r0/o7bYjZ8BkRwPP912205I5c8TPm+n
4mK4N6q9az+KdPcXXPvd7zyxv4bjKefvOWOORtaY6Zg2WWPg2M0lQ/MvGTAl0QFxqkuMmuQ8CCQr
XvJLnIp98tkdgwcopym6ha3m30X2Zsp2tBXts3Mzf3GEsK9Fo5cubBeyDeS29tk2HUS6cFLjYBc6
Bz+/g9k5lDBUN7rYkXvPjJ19w04h+XuFaIIy8GX+Bd1vm22zNygcN3hA9+VLf0+K1lP50tJxWJPU
9jM+Qqx9TT8MDC67/pIeufajw9Q4YDHW7/XdxERiZ9+zmKE12CObwU6NfBrfvo6xadqpYW1sODvW
YN5Qls4G7qj2xb4BwzzSzT5bPQEq2591/209ZWdwvOEvjAkYGuxfOKDMeW2dqNI2ANPe4k/EkNo3
fWvkr8Mjg4Wnig8dqw2sYh7hrIbXIJD1IyU7YJj1z+Y9h2zL+PEBsVn1A4mFcym2F4wSeHXpDae8
f0ckUW92xCZ7n36i1d+Ke/0FCubW9YKfZKlh7NZ30VO6cBrVq6N70bk7aPtwZ1zwhRrvBBJin/Kw
3rf3YAARPGc/CsgiuF5QNnnInTFHcp7auAE+Y28dHYiOojvJGTbdLgiAJ11b/wRMFtkeu4NNu442
e2CWwD6ZYIcYCE/dYrw44VMAp+7JB4aVMmSnc6ZFDl18oTdw2CLju0wbdhkbUe0hMhz4E4Otfie/
s+xQ7ccPSnBeKhfwnXms3qaT+0ZduWPntmVvvhc4hjYLaOHyZr6jJEQh6h3jneP9myP/7xFm1wPf
Upo0LNtyXbXkTv/lwAdk36DoUsNFOf0Fz1K4WdYYDq9n231Vi8J0FUHresc2g7IJo9EzjqRmIX4v
WuV/82KWpKW/pv0tL0YaBopnjUQm++9noRkTSFi7/XCJFL1C/rXaIcy9ibcIRBsOG64fG3x2MXQM
5mC3ZXsbMMDFZvmMfyS6vb6c/827+Dd5F0rXdJIo/ue8i8vP/uP7469J6v/4kX8FXhj/h5xRDihJ
PB7VBAfV8LNp/+s/hFQcgP/MuFBkXDi65RoIgDXNdjgcmqJrw//6D93kIdPiu46hlGNK6/8n4wIx
1ZIT+dcjyyJX3GZv6eq6a6n/58gKW2Oko1jqNyGjy7ivTRBMWHkCt+gp8OFXRAju1zHX4zKkn4Y4
pk1C81xXg01PoH72yR5e9RTqW0ssLGxVewsdTyAKb60lOKpGLl8ofH5Cjh8SNXBId8rrOk6SwWBT
oTXFoRfzPmWThdLdfq4zf/Jc1HprV+aguApzJ51jnQTNTT8hCSxMezPXJTv6OWKcps1sSmnM1HTa
9W6szrVpPDl6gMCpI+lB1qDsNLIuvFj1B6ZO2lGW+KplNzYvbVA/Idt9qVOt+KG7A4yj8eI6fnNw
uwHdHnKWtSbi4ojK9jYkv535CHM7M5BftoDcj0wZ0/Rgy5Ov4PVoXXYn6GfaMgTxrTrn1FlkhGlx
ei+AULdLMk+uIPLa9jaWzGfNdF/4QflGgM5dpE03cxmC5ENVzlk8HJ0QamFUB403ajMk1jfTx0jK
IdF41UyHb5jlgxsggrv+hBWwvXEsd2kt5Bg+zY4deJjClW9YFVg/0ALHDH785M6co3LXEtntwcgl
3OP/sncey61DWZb9lf4BZMCbKb03kig3QcjCe4+v73WhrNSrVxlZ0fOeQCRFggQIAvees/faShKr
q6wg9LfKv5sGoEyGT9OvK2pKeDRHIuhXjv5pMm+dk9c+jxkX77vIcU/oncgSHIfKOHd0UPGHn5HH
CVjx0C90p/u2qu6lN5Jig16aLA8GCU7aQdHuCQ8MA3/BZB8yHIl+29HVgYER9W2kgkxgMQck/Wvu
d6o+R0IE01ZmUKSTQAHdS61tALEN0s3AYkyk1bK/CEcKq62koO/roiMC23Bpl87RjMEmS1akEcDm
GPO23bm4CCSSAiL46mLfZGMoPdTU2GOwCWMGDi7uWn4H9tCsPWRnsPrUmDSpQt67CAsO1j21f2/j
VZlw8XwbZeseMQK8pyjI1sgx2pUaUjyMbR8lai4/eTpAc1S/sKUidz/KTrbNOwg0EujItm21E5Ng
JPReude0Av5Ep8EYZLBMOzgo6d/2CM1iy9H2ocaUJ3X1caHocEEpvd0cE6G4U2gctjVVPTeRT6rf
o3qtVCDsCo44pEmI5BoHBSju7lYiy9ostHhDq3VrdoihKRbaFz71xjZVfvMdRFVa3ow5ovQJs091
sDMAS5X2oMV+81I06T0N1pssS+0CM4SxcYKeONF+37edty8VKd8OFDJXXeBiblC68dFE+zZD0QoH
TAuOSld1i1iG0Z8rnENst91QBtlGuiafSqFKdUfJWtlB8qRaCbwOZqFIm1E8W3QM1jEBaScbUbav
q8lGnK7SYp4gkfG8UXqRY+VYy3bzVTR5drBkFxsKcrkojBlaYb6Ees0+GFQfjzuq22MgIYf23exF
NXJ3j9ajX3Y9ZCejiqB32TVDR4QU+A37+Ow6UbUxqaRsg1yPMRpG0JpTROMehd2FUUsg4aqKjnwL
TrowfXXhlimyppbuvawYyrpsHXcRJhAwLdd9rGs9fEAtAy6QNIhWxSYbJaaN50paI8wfL2xnPWjs
CXWAedNii8nC5ECgm/mziMPwmBrutrJgWYN0WUumUs0UWtoY+fsvyhvGfeQFtEjDGojS0O6btIch
WmPZk83XQcr1te2R7Jzjqwx1t5xLFHcotyUV6HgWVAkrilkVUvvf+9OtVDNbxKF281//Jy2sZH9x
f/r/792fZ04PWqXDmqZ//XFz+ldvmMOq6pXLtIrpKdPjf62x0Sh7aJF6s98mvvJEWnbGEXWaLybm
PzeljJvT/enW9KRp8fuayOKIQPTOE4l35eW///p9ze9j06unfxCgpEO5w7E2UCAAHCdW8e8/gTR9
rukJP283reWPmz8vm97l5yau0D0/93j9++H/WPXvB/u32/rzzL+2c3pNX7rZvKekR0AJn/Z3PdNb
V2V7PxhkZf79Vj8b+Lvpf63676f/vXXT2/zxSX9f/vPKP1Y/fQ7LqxDl/H5CDBYquYyUFEpVYk9P
r58WullU8nJa/x8fYvrX77bljr7NY1jZnAJfPKOl4C++qp9n9bpJqwz9PDHkwGBr4AQlYpVjmFE9
zzyP3q4vmlp9fk0kBfnWQFEvzGOq9n1qc7hMj/7+q8bBtjZBpv/1+HTXEC+e1vD735+1VF7Juv5Y
o+sXszDXyAQromJPIk4ohwR/tTYO3+mmVMBP/7k/BAj0fVEX++PB1I2gbWVPP0+Z/jG9zvXhd/dy
d3ajwOE8IJnFzkucTFnS0+XU72PDtJ39v3Py0lyB21jH2KNgMWTjKXDcfv37E82nU0GuntSa+mWj
ZHu8CFyuIr4zxsDpFvUlfev2y6q+OJPjmU6H13iqzyqimD2KxSBK1dPCJOvs3979fd70Mr6NfEYi
5Dy3rGbTU1PrRXFNp8oWUG1LfadclaWIA3NGusM6VTk3Me8zl8t8YFKQyEU92RQV0Em9Mt0tQALq
CAGxt681UfqzRRFQFuVARxQGXVEibKbSrVhUYoGol1piIsqKupAsipKjI0q+srg13c1FQbK1M4pQ
JtgPseiyyKHowNUcxR61TK7A6b4SBU6GbjZlISqf0wIH5QwFurVpRWm0/9eioW5KcwQjZpaLWqqr
4WLszQveaAqt2kiWhdQX8z63afOLcix1WclA6avrjgU3TUJg0ogCbjuVckVRtxDlXUsUeiVR8k06
7My+pha7sATuQVeRMnBbvCi5eSwZkXA546sK+7tkKidPlWVUdpgQRLm5E4VnWVsaw6jsSEBXMD6S
zEiJ2hLF6lAUsJFwsxC3OmrapShu++JeLwresSIjUhE18cRrVK5YlMOnW47pM8iiat6K8vn0HXBk
U1P3GsrrDACG+bT/LfEldKIMX8R3tijLy1OBfqrVu1Tt6arhgBGfYRDV/Wiq7nfi5nQ/FsV/n2Fe
I3QnqvhGjJ8egWgXBAFcnFq0ECaV1O/CG3x6DRrOp05KlRWONvQ4k0LLGMi1hp4CSTKEgzPpo34P
wOnWX48NNXksfo/rwBZnQ8fKaAF6K0rwHNcaWae0b+g5/HHftMhPY34WzNJAnFzw+v/X5ogNjac9
LhbYV0DkjB2genFMTZs3HXDJONA6+fkexH9sGKa+JW9loQubNni69buYHqsjSV12tvbsikaULwL0
mD/SiJlaTva/HuzLHM9QXRWL6Vc3HUK/6rHp1rQPpltcKxmuhvrGcKDYaGLhFZzEp8Xv3SGWXzqP
YIx0kC910FGKsw3BFJhuajrl79Y2dKhqDS0N0dcIp6NaLP66i0F2lWieu66njEalI6jxX4thCmoU
dz2VngmHxc7utJ6maweoWR5wD2lgF6aF7xOC3RNZPEMT7W6QCqy9qvnOgwiVtDiepv3XiuNnujU9
9nu3juncqaWydQ3dhPpjwvohiUUaNRAqnVXuzQYNRZ/j8ws7FaaiZyhg/rjmTRukM3800HUSqtai
A6mYBM6wvcYLFBgqv6yy3+HjXYVIdltZPduupS/U1jJ3Adq22TgA1418Od73WnjwgvCh62rqd3Am
lkqpk1clNqCJbBoJEBAQq6nmZtqKn1+BhDk3bRGKjyAYusLz9o2FH98bJDK1OTpqLYlWvR8/TFLE
n29aNO1+Dwar0MKdfp/2aTovXQ9Nh5gb6fFbr9Aec8rU2FtiITEZlAoY2UZWgUCdrmpOF+wg9KWe
4yC0K1CHyf6q9ZvHJqdMTb6ltyCC2Z0VrUikVhUDeh74ttHvwn2tp83aqvIr0R7lXB8tid85KVAG
ttTFUDTIdmQctYjiYkxiGaqTkcgun260kldbLVQbJgRI8iNxsqh1TmW6Kwsst7ivuBmYlohLrWM2
4HdTGcABzbe5YzNslsVYuxejaEvF9hA30qMGbyBVKWXTLFpalXOxQ3AWdlk+dOZaY9o7/1m7nvFw
HCGUnN4HkwNyCBlpOmGCVlnMEgBCSl0z0kH4k1QylJ8IbEfVkQPqK5m0CmrlkCM0G+fTY9N/x5Ai
blnVD37DuWYcvZvrxu5q6k1X+vuo07JWK0/Zo42wAlbX487aBUV7M6QKI3wCRbmJKTvL0Vgtpw+W
CiFfE9GPcbJzSV1gKY9IFqRvv6Lh7RftM0rkYWlDn3K9Tl21tomm2EFmIq7S0yKdElwq+Uuv/Gpn
Y+EbK/nedotgQzpwVte7WCymW43oXrvYx3em3phbqz1bdh8uQ99v5oAnCMEqAWD+PIFf7zYy36y2
bFZ12CHNk12S4tAWym7V/Wybn7fWXBbxnYUpTrpi0eLD2rUUWbB/cZoZxic8m4+eVI9MtgF1jhat
LcuMaFMQZDYgz5prVjAcwzrF75tbc7vm6jDtHSwsnHf1gLiIUcqc+aQ8mNr20y3bDlAN/z44KRGk
atgnkuyvp8cnDcB063cxPc38fe2vgCEKUn+dK3yBoi3+x/Omm7Jqwnc2ze+f106PJSG4rVRGx298
RHKCcz6Oi0WX1d5CH3TEqUZ4nybReHRGJbobSnfchN1dWDrSUsPONSstUUKTBrxAxJp4MoJtTF1e
R/BBPqjLMe7sRdO3BMCMdAhHUmnnvZk/IecDlAzsWIt1DMswPMsUzG+h4YD0yn7fJXH54fbAtLvc
ec0SF87BQE3JbQnd1Cv8JxRSS9xFEd7IdpTuRtX/UMJ1j5fztSLzF7pR50KP8sqjq0AJTaNgeLPK
4DBiQL6p1L7ArxbNSmmN9jWSiCTj/50WA4Ml/n3XYuK4L5TmZvZj/6b7FTjJxLVOhZdXp7Rq0qnk
8uar2V2Ks/zgxRm9ziowtvXYGUtRj3mDh6f0TfRWOcgVm9HMtyGZ7bfSH0/TWtlrHOqokI9OgPzJ
oC48m/5R29KLH+LN7vJS3Rk6QtJkyMGa00m/ZESeBr0zvhRKb9EVNRrCGpzxsQP0PG3EUHfSHM26
dsirQrkw++EHwXj9Yps4CkkFDMifL92rhcZm3/S0N6ZPO1JTGB0zek6kclxbfa2sFVxBz4ZLwVHs
hGaAreyHprrvLGIajAjU4M/ewehG2l6gXVpvUA4oYABniB0wWPqm7Q31cUhD4F1DRmhjVXcviQ8D
UazSz2BF1JWGAAGd0H2D23Z6XAYfM0s8tz+rQ6IdR7OmjSdeoPjZycbAf6MySFpZXyYrRTK9N6P7
+YJ1bInLoKyANXVy8xBE4920wi43CBYz7PrkD7l5yjLyCqePaNjpTZX9imlhRA4qylJ8kmH/8wXK
FRoglcAUE39vpGruRqWJcyMm+jCtdfRJdZgOscY13fN02E1r1Qv5g2q0eqfLQ7D37YjkPvHxwVTM
SfDJHgPw/0oi96uhyPUtShHnCmOASJdBSz/SRt/pQGyeEPUUKybKHhHAZX/1egmxknhG44GYNaXw
WQr0cKUPZbHLOSFdK8mg34315CPo9bVrBMNzE6TO0teKkfEb1VElMzcOOtSf9SRDs+r1GDN6LKvL
0NPsneK41WWobUqbYj1GQAuxk9qX2KASBpYoYfyQ+hh1PcS+4hleQqqI3JKk5MBMj/Kk2zMxUM6U
iYEMik9b9iDpoUW8eoPK1+2qXOjtpDjLrk+Am1iHaSG9qw37dSwsB5O5Eh7SjDp07I/tzzOaFl/c
OFZvdmVAzI/1+pAMgXwyhAlmepeec4AT2m9xBvI57SXtUJl+frIqSAXTmzjtxqy0+DA9Qc6RUVuo
s491bTlHLhFEA4mPgn8xDwfrvW1MvLgoZI5IAnFAmtCAu7aKP+J/fqCMRNJe77SjpnfZMea9FlHZ
Ke/UNX8+TwGTupEkH7d/6R6CgPZzoenxOwS06Z2UEX1GyqXtlCM2PzQu3htU0upbCyZUfBRcOsO8
lAsavcqQH/QKvHLt1fIpa/h62pYytZSXnwzJKUV2tXyHxYceuDtWm2RM27vRJnGxVczis4qRR5uN
/lZoCelGAesoOD73KZ9x2YYB4LXau/tZm+Pf53ZmPOLdQqCLnnRvYQg+cTA5HOu2+2bzZU1PjbQa
el8TFHdYSttNFrkxMLfMuMtMGhrTU1K4FtgkyzcAGOEijwp62Ire7SOj0pZqmxdPclxcpqfy63lo
5LJ+pLQSrWp+ErtitP1zlzk6Ix/U3hpEHV1sscakFvaKKV2VYVA3DJ4k/HNaeG95lKRTRvn0nKkF
O630Gkp6uvAWsVR5J9/qIYd6do9Fn5+XPuqnafeYqv3YymXwqFd1scIfKLAnaXnuKwnVhp6LkdHT
9MyxwU/QtIoCiqx14OFhtarbEt1r0dx3Fsr16WmDoIfozvAqhTmuKqgjx072/EPfYCBvYK48j010
nLbFyZ1nuW1oP+PIWI2poOjIsnxWLKlDw8MBp7TQGdjqgpkcMMmxvLZVByrSb0UupmfcBy1avukp
rumtbNpVr/CrAJ2rTne0VCnDraiA2Qyq+llJlP30VCp1b4FIza6TLkPRHSeYlfpsa6aOfTXHBG5r
rukfTVIuVaeUXqJGg85KOt8BKox/MsIowIgd1++JfR2axPjopZiLomNJZy2REbkVIm00a5unshuI
cWFdfi1/S6EHULKNrXXVw0hrRi7dlocWgU9tfLSBs+kHV3l2IAosR9Pv9+FIkCE2C4J5pnWIxXS3
8RwCPWUOJkWcmqaXiddPT9O83f/vjad1UA//e2/cobf8n3rj3f/ZvCW5EMd//dUiF6/8Z4vckv9h
KoqtmLpsqjTb/9ket9R/GIZtao6hmvTPFdv+7ZYb/9BkUzEcx9LQSMDB+Fe3XFf/YTpIl2huW4ph
q7L2/9ItN/7SQum2RZdNM4Ek0X7HYcNn+FMSoktm7xWc1TaOV62jwDxqiQ9DcindikO8scz5CMHS
2rkYEPDgPNRv+of3UMNhouq5GATFYNUjlJSe6nzfuGuFyIN0jYDRwIcvb7AsJdKCeb5/iwhbT7c5
8b1rpMer9I2OPNNCZhOQj/2b8lnsnYW1dRZGOPvjO/k3gi/lL9nLzzY69IkNQ7P4o/73bSxddVBU
JNwbZmePjaLc+Q3GIVu7hB0/8rL5liQuFnkUvBiBcvef31x3xB78Q40wvbvON0VdDOaYof317gzf
+4LRxbixb063l7+zu/IMZFF+rVfJN0l0Ylr5bd3rdxnggT1ltOieJO2jcCnPx3ORE+yslEflQGnn
LTmN2+gaNYvqxMm+uzb5vFoGp+EN1t5AQ/LeQtMfLrJN/5E9+gftIq9z+8tj2rOUGCZHXxFD/Au5
hExywP+JWA7jWCcIfWeU4WbNa3FLboToSNrWoARMypkjSOZKjnoWyrZInK0OCcI9+bMHY7ihe20X
5IotKAkgZ70vThheSJFcE4y6SF6zmwJI4yN8YHNW/VP6Pa4ZqJBoeHQ3OKgjdda+efamOzTncCnb
q/Br2IC4WKAuhIIc5bNvdQ8+tXZQZElbpvnVO2rKBrHZInmHotDrSK3K19ZeJOqyvCFToJelqksk
d96DqCHf3Godh9fhMloEeHomJrOH7Bp90aVG/CgdswdQ63e4jtKnpIO9Qj9ywe7wDsNz+ka4ejQH
nmN8hyAOjibjamUXeUu4cB7uOXuFpc0jaQjeLHGQOn3V5xYiIUN2vD5k2aTyVZdXiPSsa/na7c33
7OKCMUae2WlgdzDabMg/9YGl3wVr6YQq/+TtCPj0LlDks7lws9GinudveAdwn2HXumJz+g6X4Agb
DOczGZTMO5LSCAFKBLxgQUbBM1zTPLsED7V/hEI9LKDgiwDkZb1M9+MazekSHwxxDnj6jBfl0z3m
gI2P4zMqPmeRnFFCvPpHuAYeu7ZCygbjVpnhAgQkF66tQw/ZPFwPe/sJ4GuKvJBcx6/yilcZ4W8w
08/yC4mYxp23heXs48sI5pk6x8LgPLTsCeTwZM5Yh6KeEU741mzLeXJW7+DC2zfvnYBWbCHkSj0R
Fn4dQYmfyGOHsNqQnwYHOiGXl/ihRDtY10pf4tnKN+l7t0phSmyKTfyMFZB8yw31kPDoXJxH2jYZ
9S+M9ku4Vfw6ZvFXe4Iz0OzV8IHIciKQwYxX8Yp0ORnqRkBq8657puxFaGq1gEiFsYtMkGX9Zm5A
4sClhEM3h2fDNHPlXI2dh5H1iA4RN5xBxNiSdDrzg4a82EAAjUtrizsKcLAELoXi/BEMb77REQHP
yxNxPs3WP0ZAMwmMvWn1YpBRc2CfmTfmokVdwiz6M775ZDprL3A84jX6zE1/oVpnruFdG9vwVr8O
iw05DDddFgEJ+MQ9EhcXZLQbD+4bebB0tIl2PrbtdniiqrXUHcS3hAH1/UxaD+UW11u/7uEhqzP7
rDU359oe6xfisrD8vwx3MrhvONaoku6Uc9n9LydnLn///exoK6qh246lKAqXub9VgGo8QkszVTAk
SJVT4F9gSZ5sMrT/82n4f5yExdsYjmo5Mhc71RSXiD+UjwySh0aGbrQxlO5BvIUz9NvB67/GKkiI
vybYYSy4xP9rLPBvrjuq+j+vrraiqzKleBOZIypHoYH84201r9DN3qkq5CDJkzYERGQAdt3kPak5
qalJr4qBy4RMTTeHS+SQe2i/ZVqXLlyBdLMkk/bf8JC5CEpGG8p2HGeAH8mHoeAgH6IGJTyNLRKa
ymqlaAM4HBmvk40rnKmzkgOozToI+tWp7jllxNhPnEzfI5MJz+moFQe9G6jahdYuAsGC/exRzRtj
jiKkoF4oIibTjFKXPd7VCYkdHOWW5A0blXzFwc5utWE1955RqUcnTvdFmEPNjSzYL7qXEy1SHXpc
DmtoYATgyfmLQx6gZ5xjL7FWscE8vptjgcTMakrEYwDHzxIUW/VOTiJlrckjxLZ0JCYkhHCYlmhB
XMTp9PypegfAhpC9K2l7CVI2ga+95nQAptehmoFgB80J7Avbd57UvJQWNHDJYC2D76aso5PaId0L
Mvk+Ml39GLSke6ajSYaXKhKKDND8NozRoryacYB/k3D0PgCbqBsAPKXM/lYfEN5wTk2ZZ3DIkYFE
cjeMeKRWqjTqa73AF9DDsJFUksO0ULaOdWUdQ7BEC0vuuPBZ+nkoNcz8kv7eOb2O0ongIxWocWPF
UIewwMq1gUEcfBhi9YuWSR8OHv1daowPhvrm8XlnmZ18lpkOJTc3uZ6N6jls66MvUe2pM9NYqYH5
iBsIziMEDCAcdCBNBgnwe2c0PZApmua9MXr3ck5MRKScZJh80mBclP6z6I27MUe0rnvDEyXLx7yP
3/xzI/vk+fbVXe+nRCV5D2pQfYZ2DxaKA3jUG/oW1ZO4rQsiL07QEQj1CiDXwutH0n5lxP1uRGGM
S0LqNEuDmSuTTBUdMtXXJMTsWIbMVXPjBjT3KElo9nSHb9qG3BxmyOnhrm5KeDxhCx1Zi+RqVjbd
I+wwwC8dopDcs1dS/zVwqMtS/NDn6qdrDXhxUkScDsRgOVqDzAV24oHE8RvzglbVmw1cGepTyzcw
ECkRs3diMtAGcklyb9V097mez2uCaYRDPqeFqQ8+CCQyT3iFjEGjj7+c2FtZcME031h0qKTwmyGc
Ljb6xaSFn2DSbkWbOiOCKCowqJHYpbgYEa1ZWMKtgtnSgVtWXo0W+gnc7oiBV2p8hf7b2N+PLaz3
vr3ZVXcAT7rF2bDSkS4KSWE1DrDzuU72gblPrNLcawg+1kGSnAffINjAc8kwti1x0SgbjSTdxm5m
nnUaKSZlA1H3te7iTjZAiqZKsVXNdNiESQMZytVzxJl9Q7GkvJMy2ogoArxFH4UlvnNa4Ki6EPFz
5pvlmg2mu1XBfKNHVBqAb5FLxBuQr6WtyISYZsHKquh5TwtzoA8OuZsxm+rU/rqo7Ytbo36gj18t
8JuXM33QyAL0ZdSCeheBxngLI5dB6/RQQCgGvYpdBi11Pz1i+A4wUvH0Vv3gFwFWzkhBKXqk2CUF
DSevFHiKOub02Tuxu/Mb9avwVHKF1TZYXoiRGGbyebyrOroc5BrO8o29qI7Z1SFSZ02rhCGj+0Ka
pTDQIN1flEdIaUfoRiQL7pHJm87CuYwSHtp59DLc89svDnSq+u9yrSxh3yYHdH4vs+xKIqP8Qj1T
P/tv1UFf9ccGzeIpewcAdpEJy0S+9cx3ZD7b++oeRtgigPlqcZ4/W/CIEMaTBoolWGdHzWVakjoc
m7l1ki/0XoC8e8C5UXlQACNmhYwSa6tcUdXg0yAo4EWpkHodFM4J+sJigDg3wxkB8xf7E7TlV9C+
EF0fhQsd5UjDC9vvAtHDY3cg6RGFpuRQbWbUQ3DAIj45a+sxe2Ag711sojusNTlG5wC3JZaLBVQq
56p9x69juE7n9vv4ShqitS5EbgYjbZARDJsXCoW9fb1BfoFAtN2r/S7zdiSB9rIzt0PYV4vSWKPI
7QjAVfHQbnp7RQaoSnhwtVf0LSHKA782AhPcuXwkbYRzqSHPaOOCq8tJwO1nwBsYn0vLzrwYRFqw
edeCc9Oe1PolgWJY0ah8YvsAh49Otydznn2YL70nkq3AojI4PeEVs/DvbXGZlc9qvtaUFdms2TDH
fxoDBcKZQKqZHWxZHGkNgaonBpW4QHI1zUVHIjLaHjCPazjCIuyU/WFSElvh0YERn7TLQSJ8axYs
obOxtxhdfiHJ08p9+Q4mnK+HeM5+Sfuj5zR+Jnkuoovobcz0riNUwHkhBJSR78kwduaLlC/bDYdF
Im3ZxRh3Eu/eOumfbc3Zb8mUDL2kgOGRYjcyZrQfrBP24io82cEe/9hSuo6P7pn5U/VCQ7lI7+oH
iK+8t/fK0Pc5PeTb9pM5GWHm+pe2Ck7mMXlrsrmszQj0vZEXTSixc+JnQ4GQkLZuTgxodstX5T2E
OvK87Rd+Adp7wmQN9KwIpeJLY7o5L25YafSFcYpuBkNVvMJU7MKlky/dRfnUAp3oNjmff8fnlZsj
WnJ+kwyhpGVPQJg8eyjBnBczq1gXNwWOoLdlM1l1Szq48pyBgrZntn3w8JtGy5DsYJ7LRBJq29w4
KMXS2rs7iPONzbyGb2rFOopowReULmT3sYkeCXZPzLkZreNmL73r5DPceQqVPNgm64KB2Mk5gx0m
hTrpj/22Bc8yy7wVRy4aS6xw63LfoBTYUec8hsTYICn4HHB7PsvkQR3IC2Fua7rzlMF2us3eaXVj
SSfXk7GJN7OeOa4AloAhgapOtLi0UTlnNBib9E1aMTP3N2kPGmMRPZMFb84ZDDABIxjwEVpodK7X
LtFGHSHhs2oKs1WJ6rXntH9pvJOV2B0KJuTpgnYnRw1TVOoCy/gV2qbSzXuio67MyGE4RQ8tTLSZ
84BNuXki6kkj83Oubau58qys1LV5i9cUc15EVhyXjy2pLCvtllJXWFqHPQq98b5Llv2lIC3rEl+Z
z7zUq3AbBHP9SOYf9sqcVIK59Ynmx9skJ531ts8oe1/ZhiszXZFZuGvXIAs8glTBWhCg52wxbPVn
j6T0cg4aJc1W8sm9q0mWJgWKSJB5t2BaXt9VZ+ml2Bv3GPZwcV6dbPZKGsnepZDCMOHq9njimGzP
+/Y+HFZEb3LS3zor5x0AxiOX0PoCqUQ59Kvs5J3KD8Rs0AfUIylEzllClsdw65a/NwvjyBlWf9BO
wS3ao6RTd562A6kGB4LAz0HexNEhr7e5fDGv+tG6zx4ThC0wktJFSrw1Rx25m59MDZA67Mut8mxV
u/HMlO7EFYZSCHPE4J1AyZqkWm8JX7OyyDHCVjAn8zR3d+z3ZKE/F3tBYKXN/Cxy5zQOA/tk1HMw
TpByWnfjw+IgyCLHHYopguz5q9wfMlQ3IYhrTDBzt1mlR8oqXcZg4cCsUvmsindGFTB5MA7oV/9B
mmlEDK/sq7p27ukMod6Bc+3RPhDt/3kAjGJWblGPw7XuD8GGrEvbORXARbkgnWiKK/wqv3EuaMQ8
zLyn8SM5Tac5femRsEl1BWWX8pp4G4ZFznK44MncRVcv2GnKuw8Vw7565J2/Qqvp4v2IboZgtHpv
0zWOzaMg9ww7D2YcpA16kJ70PWtBWVswIS6cfxy06LHzAPP4fljSR3+SnAUzgu4Yv1CB0J6VMwUQ
8q2Uc7wdV8WVjjIQreTqvXJd4mSgaW9Ou2qO7Zlcn2pmfNQrr5onT7I8t+ke06FjB+DN5FLG+RHW
ONdhU1nGtz6/eQA3zXlEwjLXlmzFRYXkIOclfK2tOWRMxqVXwmTdewmwPgPQrcYRGyIixq++xOQI
doAsRCLhSVZ6L27Za+YeoM4Fd+HFBlVqbIxN+CIGnihi3nphZZ61waJUSC4Pz6NGiNOyfVI2+Upf
kwqMG5iCyEZe11umpw0B8gu/XBfqqvmyiTzFg2csMKYQody82PfyeHLv0w2sj5fmC4pkzijgoSU6
Ah0fSb8IuE7E+dyw/rqX7KrPwU4fknEevQm+3Le2al5z6hvfA3ntqnYlaQRYUIfi4djuu45Dehbf
c80LrsQcXlp5bQRbkoCWhPLSSbxxVtewjbBWamOnaF/eI13hKqJt7EeTMiUUozMFpTdAwF/cUYw1
9PWeOjMlVtIwQpBoMAPm7oNK9XJv3OUUS+DKA+f/0kZGscvky7BIj7mOzj5SVvQC05VmnVA5tJfW
3ALu4xf8Sg+LqcJ7O8pMTkhV8J4BWS4QG81qgCPVKuOnFzCx7XTOdJ06j6BhxgyBiqBkor60cljf
mNLDtQKm/Eg7On5GHuYeS+27Kj+IeSwvbNPANQqL09b7YgyTnksGCVdSclxvHjNK2BHqUZbkZs7z
l7BhjDvTvxDHI2eDBldz6N86EmyIJX5oD+2n9dG9uijFvfn4Xnwxa3SqRVbO3W8yXXouNPDcbYxh
M+PJ62dcs2TCcNak8R1FAmKyThhdLjroKaeIYQaZuCl8TgkZySLfk6VbnIIl3DeE2fqnvGWIGKxL
eAZ7/VhsKPhxeimW3il+Ac67RotVvTf5EpaX/1DsSX/F2syV4myvi5Nt76FUfLVf9omjUoKK+DAe
/WP64Tx45/qIQEt/d7bBY3mgD0z9vHgkQXdIvxXCfgDRxnOmXkO4TYkbLFf9h2Wvc9oUZLshEMDA
k0B77AMBNLChROn9IO9HVWc/94Xh7ehOzn0BwOu8WCHGWfxDketjm5A6C5G+XKJlrGaN+O+0mJ43
3ZpeZnUeJ/Iowk4NZGHv9AFep+nfmTWSrjBcYq/edElIvKOsLDyj1xZCsxP4nGfqotIXtlyqS0tl
f+Ua4S1JbiqLEMEgSe5zAg+wwfb8sJOqnSe5EixQj1wDx9+bhs1ncxAvSXoCElTiCjJaMsb/FLhp
HRHkqLZRQv0IaRJK6VWghoyoJKteuYO8rCwbxkwpU4yCWD7DWuQRvlu/QHXylwXZCPdKgq8tSeNV
oVJhlx0G3DWNrUXhhj0z4fIemJu9yFy8LOBfGVYTDDEQdhyXHrqmGDKRg9e+i0uK5qqbrLSgJ7oo
AFZDroEUEioceDV+Ls0tV4Vg4xcpl8KsyOq7gtGRrflQYUN7VvboL2IwZvC5u73ecF3Po5FCit3t
fWFMFMRGMP7u0a+0F6ix7Wzk/BA2ESqhgUqmLoV3eYbSPbeQXXIe9Yt9SwKLMsJTKwpGyF3mXuPA
fdU1Ijhq/Mcw35g+h5z/qtFYxREZ8lmJWDnbRt6e+fWlzokZV2mrLwY1iZZDkDATGRhUJLW+9Trn
5iewBENMGH5r7yrLO7h5/2xGqYpcR6JPVpsXN3yLIVgLjd+XnsdMy1r69e0QhmsIdVx/pXXY6PGL
bjNZwRjhkJGVw9H4v+ydSXPbWJpF/0pH75GB9zAveiPOFClZEjV5g7BkG/PwMD0Av74P6MpyVkZH
VNS+F8mgaFspkRi+4d5z5w41WDg+ztFDgSjqjRCn1mBrPJodgdX4WwX+xDS8KOcnXjZ4KFH+MsQ5
91WVjczUgp+q9G4FkiIy7EImJyU/QzGhUBttYC2+Qes7vxoYFPfECpAzbsY/Z6AaArxN40couvUQ
70Nmeaqfn2EI+fs+BbmnDNKuIlezYYj067T8z6SkO0XQLgMgmeOIia2Zg40bQ1DHqrVkpZH3Cg7S
rBlPJ1awmzO7goyLyqqRt/38qpXxOpTxncs9dABvRixW9dp1NGPXfwu1+afpHzIBFKxGftcyT0u8
kZY/9++BNSlIhualM+23csz2vdq4xNCikjAVd51pDl64Ksc3vR/xE3ifYIpeK0fDOaIhrktKVKvq
ngHQIc22gR56OvhoxrVIwg/bpTROhv7WqyiY64INAvlXgf0e5OINzHtLC8oCCwn3KiN1A3EAuYK0
DDJmhZIqAARJnu9EU0SHxxhOM5I/OrosVrtKJDQzCOqk8h6CyXsxUvQkg9dQT5vvWa0/0pE7jV+G
6KWZBxXdgdyyI2lAJYueYUGfPSMyx3BjcUnJTbrlGBcSjJV50xXWtFEQx/d+AhYrKEk2HAQ3AC+6
9KMd7zzQE/SlaTeYK2GYD2Bntm1LCoCRXEIIwg7qCqZPHunQXXeQuZXtrLbmvihhjVgDcwsjskh8
VEz0EjaIXCIJilHBTROSb2yxb4v6+t4PyodEN89igdYN3gRGrBXYG7vHAMIMx5t+Lmykt8Dz6GS8
xTLdsrYIifPSFetk04v2IN+cyDW2tageQDhxBWtkuW9sSlqnsdubIetfU9j0kEzZxXANL06BerF8
WjRRpu9eF7C+SmEVA8FbpZF/GXR6mt12jQ862/pYJ6qKXnocYrlx4Fut02yS9zV7QMPEkOkGCf5Y
z1plwRzd2Nn4lJKWQoxZ8E3ldK5VXDyPaD2Sgc/KCiwAIuPCbM7UXc2YoevCHzG+TAvRSF0RI9BO
eM5dHJEbpKTs0u3x2IL+aeXXeKSQrbt3072NRH3HXmNfexBV/K79EYws7gsgma2iwC/P1WQt0uXo
vHqsfOdQKPVkBv7dWDe7Qbts2jqTWMqm+V7nJO2Y36KIqAym8sYNzg6sGS38atQy75mxbTO2v40T
n/NqQHKP7MaOaHGm92/uFMDVRrGctLECCsKc1DLkqeuZijTG0qv6+jHxSwqPNHkwG8youVPsLcXa
d6z61VwFT1GTFtu8n7ixZvUemtyhc7E1p415WzUGbk4zfxyH7n2oU3WjipnyREY0y9RERTk8VIbx
bRz6zRRbpCyWyLZwb49BxKfRt0Rh0kriJPUNj9DDlnBSG3fBjVtAagszPDFYqVmc4UpHreqtq6B4
rkbNSzVjtUYDi42jZ9MjuRH3dgZVbac0GSue1kx/B7lruZrduH626KGsOzHLlxxb/w7vNPEd+dFx
yvnb7CS3AkPvITXFQ+FTg+Zd/azHnCba7Z5GiwluqL2HnuOUADUu8JKAQ7slDqvP6ZvYtUY2bdXg
Obs2rLeZstZhQoIokJmkZtBn5YFYJaI8WHl9O/jJk8Hv/5IwPM+q7A3nCTm3eUy1yI1MlNgEy0Cb
B3swb7GDVTfSKhghp+iYs8YGIlvT2KMfpMEMEa0nRl8d0isni/wX4l4SgqCG4T7DcjakC6tLw1qI
ZLCOIW7BHICyMDEAQv1Na+hO3+wsSFeaYJRVVWeH2RT7ovIPoIR74nqEcYMKGhl25a7deVxrFBtr
HU9Q7iTySZPP3w3nrRXTlwlELKswNb5MdlccnNpO140Psx7f8VZVHqAkLX9qNTDGzbGgXwbDdDa+
S4DyBFhStf25lTHyrSHezDa+OL97agufuWbXHMLe3+dewgyicR4IjSGAau4PCI7vMt6iVRJ6pxpT
JORabjYsrfI8eVJTyxnTOq9yrEGuZ8V7FprPkA6nneM6LOqCV8+MGPQN49axNGyFoC0OQ+S+2Vi4
Vm1qrB1hZSxpSu8Ge+GWjxtalpBv+EjQREOou/GXmbUj80e4erdxPT81GRsILuwkFGBeowKw9cUv
wSFGvvjeE6J6Jp1wxxwffppdq+0Qdo9Re6hy78OVibluSxe35PQzraJ467tk94W8Q5Vtb/qR+RrZ
BBEj51iuXEj9auSs9tSnp5bwIpdDIm7DYt2NrbvOtiRBqpUcsJmWUjyHZh+dgBjQ+KOOqMJ+WOVp
8pQVZDCwoEHk66MKUqyyswEJxLxNiAZYj2w0Js1cI+q8M1JjFBiiPnvmON30wQOs92rVTfO8S8rh
frC2ho+pX8a9tZub0j7CtLGP12d/+3Ikpu1AAuZNpLIPkgv9jbBgbGsf/vXvh+trfjMFm8SMvkaL
0ev6QKBGvFywBOBTqrZQyHdzYdm1bvnpVKTdBFkgcRsZMP1V1B2deGDCF2O1jSAEED9plesRPCqi
KmaaOZ1bVHfHIYqqg83UyVmMmJnK//HQT/WDUeCNv6La2nRqoPc6lfcL2HaltpVA4o7de4D0/Qh4
5B8PCfICe3bUIW0BcefLQwGJ++iovsOrZz5C/GEqZjnlF4iucjcQ5nPKVWb/wmr9P0Dn34oEhfi3
IsHjj6b9Mf2rQvD6z/5UCFp/BBhQPOg4luUElvcXlaCDSpDXfdag+Ej5gz+JOuIPayHd+HLRNXiW
DXjnT6KO/0fAd4OqE0jTFuZ/SNSR3gKG+quGLYDV5Dm+CHyfP+QS+686BqkIJLV6pyHrEQ9VPBln
EoM5rwLWW2nTaBhgVHplY3UbVTAQbFyyvFhAcm4i3slCdYmC7rGP4H+noDBPZavBycF14GZDhTEu
juo0r9Jti/79xu/dr3YxhrchIvemGp2tmGaAdo57AHCaARF1WcC8pbpobgPE9QQiEylUocZeEzRW
bCGrFGtLLguRxJqe1LdQpB+NX6WIhiRXWgb+ZOLqEy6zF0l7udJGoG7zFvsNpW3NFcuAKqYNpmJ5
/cUvu+7OH/KLXzMHcYZ2R//ZHqKc6blpvqDuJO0wC5JVPE4/UU6j22Gh0XP/RuaBSt3GN8cmCnJP
u4vG4h6dbnjpS/vT0OlXZQXVrjL94Ysip6NWZCF3OZdjAxI/dq+jl3H5N2WSrs5NAa9UWuk5bYxk
3ZoN69aW/DFuwcV2qiKUcHZ5SWfhbZVNQodDiRnaal4HUVrsmkg/T31T7Eu988MlW1PznWuXqUtU
MHOeyARZVZV5HIzoLYKhi4E7uDS4lVFxXSqVonbXyang0n9kw2KUMe7sutkWvc3aJhHBqibsl7V8
eHEEG0pDo1ws+wUdLvmqQZ+BYx+NNLuckjcRXDijYagrA/dk+dVOFs4j0Yv9lO47bfNEUe+3XQfB
kvt4lS78wLHYejXfPA+z29xy37sAJ5VlrSq02Y+VmfC+FQNU3WboNgvuhTEIi/7lX2jXMzZpaACM
TBGbBSmvFSOwXVQWXzrIg6bk7WgQpK/aEXnJYEfruXkxjZEPhZtTx8+Jm9tfj4G9n/v5pYwhGDhz
vvFTxrrz5DVPHRmxEGLOYvbck591J60FGe6T1OvJQVVgCRr2DE+hzMaNgTZmNw28vQO8bm98DJrG
3aZTzQYAlKMfLHZo0W2AIvHWctAlwjphp002OHGyWWEsc45VPL/IkUOtsfMdx/C4lbkMVyHikdk/
dldKyqwOFiC7dAz8XUSAzJYmjDU/1bvH7EgSSsfagBgHbRn3E7ne5XxfoWm9zSHHrLwuv7MAVSPr
YFgwUjNngUoZZkLmjwf94bpvdSqGp954dQTCUz5UMhp7MDqKVNW0Sf0TTQ5o9Tl+6yl1jpaeIVNM
EcImej/S5SpIrZIMZ0jJ8DLc3Zjocj9WfASuKgmnEM0TLvju5KMgYtXtbwU9wQOus1XRiGHnFt0D
kbeS1AHoF6PdYk4ssKzkOeHAsWuuUX7Vu5AdFgCZlUiIUavCytoFbB10zcFTbOyB/D4D1PO+KeqT
ESJbHBi05dbI6LloMJ+jxasrknnQlKAt+yo656GxuJAkTf5E2UKyYSO8VfSFwWK/qv2yfYLVdUNK
WrAS3pBvwn4i84ePlLas/+FWVDypT/uqHf5aJ7WzzQwXKTVLqpneLo8WfhTQ8JuQEE7WBwGXxZbd
jBiQVtv1w+ih3h0XW+5Q5B/JQD9TTOn3KkJIaEfqkrXIOUKHWRYkMn+dNpqJ9JzD+G8z5i34g6hE
sYCJfm//jHx0GaHmc/aDGVa5gF/BhgDHS36asKeBo4hpf73hKc8FU3mrJgmgsS0ycP0Xw8XaOoNF
fshIbtbEOprZczSjyCLQ7mAVbJxjoOab0ttFqvrhV+W+DrE5S5ORepx8GGNBDGqc75lOyoPbwoqW
VfbRtMYm0dFWD4m1Nj0Di09HeLpTcwKBYr+vOsWyMA45T0e8Lk7vAxwdifTwio27/KUxYnmJ13of
zQXls8oDUqDEmhaUIYFO7U26X2zkX6VFfwESbmGj01sgTbv4i+hMWxMyGw6FstoYhzJk3qESZKON
p/pzJgJwTfT2WofIJKo63PalB28y0ekqr1rE1Un0IzXqfd8vF9XkO4HRZyYSwwpB07CGv7Ih8hpB
rlHQ5ix+oRbHWjcQyZVFuEFtAwRbWUV3mYkGyC0dZ+sm/s/Eo6l2Kzns5tJ9b2vTPSnRym1esAYd
rdC8Q6ZGywgDrSkAbE7ukiiWEHzeWwNJh7JTXwiEWLVlbuyjpn5Ahlbfe4ORnMocdmlbWMyYcLgH
s/eAW2c4aP7w5EfqWIgme4C6hVaJu4pRGQplmBE+DN10F1gp+1QvybZwPgh7sY6RIcPz1IHiVb38
OcvUOYUFv0QpGWnKRLVn1TJhnDMuTR2nZylt2hv4Exvl97dtNb6bUTBts9lZDoN9gXdmNbIoKQYC
H+3lvtWzjwnS9s5mhsLkk783KYhQlMQGyoK4cu9it8dfMCKmCeMP7vbDKl2+3VgMT2PzDcMTQQcZ
gxp/GFlTmyrb9iBAVl6VPAZztwhczmSgNztKM37hJH5uVRNviw7ZVmTiTrqejDOi7KEmKK3R4Was
kAM6frSpM+Jf7QE8SYo1wh3Fey6jYOfmwZ0XsqgImhfZGt5KB6jXpqgg3YxLjcm35SheljXjXV+a
81644advsztC4cjgUftLbCJBLzSJ+4D3E8FEau6ZsT12BkwUq3/yRm9nu7lcdTpBvRM432bpwzpg
QVN25KxMvqbz7cdx49soBYh7HNaZMmiLS41CrBU/uTHbQkx3aT8ZCDP7uyIV+wnnIJMiNs0EUL9b
VseBwdU2C+tTK7Jpa19t65P4IAD2FeuXPJFifL2VWXHZYSdDaFxTIDma0JORu7m3JNR6ptzB0gqP
IsZNojv0QhP5VH7CsjJ9bxNTobRnN9318SWw2zvks/FWBxO/GG/u6ioFmyvmcHltv9YGbZA24BEk
PplGo3/fMBQ/V8LZTrE8mjFpt1zkqE0YdXBh2MSwDDd5fRBy7dooRGOWQNwLE8IJGSvVYKVOxuTy
gfYLLxG63AYRsz5wU0SFXSXY/VvQifk8BY+MED792X5y63D4goF227Sp/1iUT1WHqId+mwQbQeYz
JuWboHdOFffmgnvjIxJc1r5ZF7DXzq1d1G0TMw0QoXvJl9pWwIizmStqtPLtpl5LlwV241vBidHP
9zQs56esOk0juIB+JFwsGi7XB12nz5gn0zvttcPFHlH/c8Md9mGk8o1ryhlcdogvpEH+nmDcJAlm
furADD0YBjf6CjUm6lHBNTDhjVCldQhrML5TZXLTdsILt8TqjoRMcxsNsSLoe/QuZiQ9cHdejmKL
3Ily7ryDhdf1TLzVuzs6wUaUk4HFWItHamWCxQvnYjoTcoYs25qlaBHZLS8F2BxLbZa3E6MLJ+7s
SxZxcrSqwmOJY2/daiV3E+PXjZX3rKbjbnwWBqevyMnkdAp+hXi0P50JKgWcRcIY8BPU6rMlN3Qt
R1meS7NGsVu7CQIleWycmxRdJkKdY0LSLqcrSg5tZus+Qk09KJbrJmrLaoa2Nfs3J+XH/qMQs76x
3eE5z1miVFYzrawaHJW0HyYvIySPMY8xG8daNyncDhHtW8edVrPuLrjBYBuitHbHxFs12eI5HICR
Q9Oe+zpEM5e85NHUIBhhcVsYKl7SdJMtemeBZlm8apMVb6zVjoUbs+m+YocUkrtnLROzQe47uWtm
rAFRQzxRz/YguC1JcRy5ax1EUD5rKPO7jPEi5Py907tIGHiHBOXCvmRlcEfD8VAyryoEOTkqGEzU
UGS1djkjaBbjaU1ER5z4NqwVBond4F2KkZWgThrsSl1FXmQRbZskmIg2EB85Fwp0iqRkF1ZbIcew
b3vOG2ARDHDLud6WbF983hFCHpnwpG9Jz4K8qXrsRXXHujgxjZvRZWk79h1kmCkj+nf4nn5tsWk+
UIugUeFg9rPm5FgX1wnaW48V6bpbKpTBIGdYepeyCBSRJeXOiZ0PinO01nNg8lGT3BDojzarrQcu
N7cNiMNVJrW1wvOOdlFEzYluahSuSd0jrf1gAPEukPIFXvaziFEgQ75ihaSyJzOVO+lMB5/a5MYP
mNdhKP/huJwbJt1k0Y5y3SoUpQb7gkI/jIlZ7EfJqctuKokt0JdvETQEK0ra3bBwTboW1U80kT5C
Fbd2yvQJwe0b2CTsGFnmbgZI8pa/CMuG6FzOIBnDIX/CdXrCcv3Vd2lWoFg+DWUIEnTqvkfcd2ft
+asOxAfmAhSmigaViLxoM481GuI4zvbJ4H2darQ4A46BAyPIeePYOJKMrl8HeaHhe2Qu+j66CDP3
zZOkkOC3i1jSyLQ/JfOwjrThHVp/m0eR9QgzYrkNIlzTPrVslPysI2LD2nnYEbEFBZ1FVB1/9zzt
7LochV7uy3GfuniqQVS0qEO5dYcZgVZFh2GXFC/aNKLJNszGvI2++uz78DlbTAZD1hzGGeFGkung
thnTVdBDW5DcJC7D7O9CjA/rxYqyD8lghq2BRiYCgy6KDqe1/e5L4JhJLO9sNj37rIrupzzHBdV2
Z+aaCHjdyVvbNtHOXeDhRZrde4TyoOxF9Y3y4DPzEDxhlIsDd0+8yLxn339reu0lytj6UcKRgHPV
jGR9RziM4JS3jRendIyd5uRCfsDlIpExd/wCR4rd4ElICeNCnM9FsmWBbkTIjEuYSzuRIZh3Rcyq
ymNoOkt5buckOznNh+v13a0d92dL+cckxelTSje+K2WPZNYu1CFIuD70GMwPve7HNaMlDb+TktpX
xp6EctxsHbZrdY65Hx04IkOOUHEmo5dlvnAPPeFzaI40LhADgW3UB8/CBvNKgfWjTOuP2RgzgKkc
J5IzFnooVRi8JSJ2UhibRWBeHPXpN+y3wrkv9yylmPrjNzRqfjiTrIOqddlPQaZzaWTsmXVdNOMr
K0VAqCW6VEdbcpvF3MqjnqrRDm3rtrTbL5HsxUo1+XuVoPhwqxXI5mrrRmvpP059S6SA6VWbvEFa
XcfjDTGKBAtWIVY8wE6Idqiz56g5jsQJK9QFU3sLETVcUYUJkzEh+HHZrJNBdwjEaPDylvV0gEyC
VEX2ta04M88VD3dLwiiN6wt3rp/DxK/ApPhBWe6CPOxvmNNWRJD0jKg0c6oRNWNbBdam0wViXNN+
KgBErTybknw2Y6IAxtc8Ns1d3407IZigNeD8GnP+YUtkwombfA0pwEujDHaUI98GbOorx+LG/pBW
IW4CjLd+iQjKymkmnNbnqjHbn/Akbvq0bzaWW7cko33YuOOBho7Gujco0Xz0DhurTbZzR2lI67ep
iqjYDv39YvrpmurWzcd0LyiF1qndYsoTzpd5RAiWsudexSp9SVp6mZ7SAIRUhiAxYytQeV+RpDTv
2X1pm4gLK1ROwBm67WxgkWcs1UZfhcU3CKjzkUFXa6HRiQXW/MUDTLseUB/gheAKLV2agyidEViz
OEkZZ22WGX45OvaWjhIx6kzRZEHI0ARQbqI8/YCIFaykyShmqtLb0iXIsOhZNjBfY4xWh5fJmReo
WvF67eJShQ7YsO5Cbma7OZrQdCJ5t3mfr62E34Z8VyrGWD13DTiTsfKCjY7GYzw/aMnYxqh6culx
JZGNSFoiG9MoVQi/varZ2R1UoKXur9OZo0gR2N4psnw7Tl9FVbjM0My5sch15pTxynpfAYZBkxXr
Tas0CIjCHQ5tZ3+kxkB7r82jHdMjl5IIP784ePmTIZy3ZkLTByUQ0b7C3uDKdbSMKieC5FCHICCf
QUgGXWasM81WN8qV2Ee2uky+B+QsLb6EE1yHPF4knW1Rr5M6vM9pnM5DRahSFEafGk4Ooaj5k018
NK7K9KFzMfSyJT81LRow0orEhikJZpaRoQu4sOmxsJLXXg38lrQaeVvftsno31YustupUnrbi/4Y
hjW5uQUKbLsen5LZ37Ag+mzToDxFE3mUvnBur369/99g/LsNhuNKsAD/tDauv3Xf/uvHFZBw9634
8T///eVHWbZTPnwrk38NAvj1D//cYdiACaSLAd4WFp7HvwQB+OYf3M2E4I+lG2DzxAP/5xZD/sFL
C/xfWiJYlh+/txjBH6zp2WOATgDkb/v2f0I6EIg+/rbF8L1lveIJUzLbFDAP/nWLkVOCzkVtIjjP
6yedEtIVFumTPU3Vioa1bt1gGxnivszNeStNF8yWtNtt4ZvLyAQouPLyR9zSRYv+l8uivWNS0BAp
akebAjsZkWIM9dx8QEDttQ86wIpdGF29HmPsE0tOb3wqBpcpUlhgru/5D6PWJrLGx1GPuInFaxli
KGdkQ9COPS3fK2M9a5EqzeL+iFQ6dxDTfqTNkByarBq4nMNW00G8T2IE/DYgHqRSbMRbBeEd9YG/
A0MF6DyLXgOLBiI3HMLcAi4kjXbT277tntP4MUmbGunQsIu7dNjTyr3HYY9nqcMo1EY/NWPZ1hIh
A3yFR6oOTnaFzTqTI0GdeX7MZzb1ngt0vxiQ1yjXahlYckk1y3BB3ZGvmqeMMcJeTOt5KQsYq2cH
TzYf9PQgEEAIVJbx7HqDIhjVHNBrJ8iAcv9QDDHeJ1eeYbSETO19bAI2VCLrrMeOMoWM1zIeGI6g
ZViFi3SAdYR/GDNJXlTQq8MsTb1pggwjeTwhtQWhWLnDOYns7la4HzD3shPY0bNlWDj8PaIFxpS0
9aaus12T0w/S+rPkHRlPWy3Bqm44rDxmTaupRlgRdCQxDkvpZi9FHHjDV5KU2Y+PTCkqLvY3SR2j
sJ2pm2fqQJd6cGg0sI3a38dMUHwSTk2j+wypIJullBypKfuluHSWMtNbCk48kMOqowadl2IU1Nq9
s5Sn3lKoBlSsI5Wrt5SwpC6cxqWoNahuIYuIvbEUvJrKF//odAmXYrilKk6X8nhaCmVNxZwvpXNI
DT0uxbS7lNXtUmBPVNrbcim6jaX8lkshziywXWdLcV4sZXq/FOz+Urqr+HtDJd8sJX2BMnUnvGLr
lMYPFs244ZYGgPU3RiRaAob4LNe8Q0qvQMBdzzaQ9iHUY701l5El/wSE5NJmAOahMl1aD5ceBAzW
vNFLWzIvDQpt+9duaVnMpXnJlzamJdaYJtR8G6EhAqCXPupedTY99V0vbVBKPxQsjVHUhl8LQ58K
s3yauW1SoSRne2mmNF0V4l13Y0oTQehgvQVM+dulBZNLM9bTlTUhdUmT1+2umtxz9S2Z3elmWBq5
ST4B5ir2UakfAjo9E8d570pav6kgqS0JLzRHP/yEbLNs1OjV6RgFnaNHBzktrWTRme2qFuVPgrtv
5pYWPJ5Di+MlRGWANmRpSSG5lUAzBQCtlusWwcC3/LDWA+/yR5LqI7JzxBhckDa59D6Ux4JxaYCt
gH2eaIiuojV2lybZDQqcd9lzQPes6aLtpZ3ulsY6+0rMwnd0ivwQS+M90YHTDBgACWnK2UIvswUa
9Xlp2cOleY8cf1WRc09L3y/N/UCXX9Dth/7iCehGcTOy+gI5an9QCM9HoeJtOeLDYMbM4Rd2+daR
waV0TdRJXsKwOKP1Nu0E+1KFJoydY4Iwd90n1BQz9kCzWrYw0XBXj3Gxlw4XIwajOz0n+xazdjTt
yLhi3pFTiR0qJiA1Un7mITFzEcPk+oBji6W73DdyXidhWmwKX705vmZ8n1vMTdB4K9N6rUjsvOmm
Ptn2wxTvtTUTByhYhfdj9jIk7IzhU6P+KlO9GdrDRDW6GjunxQ7NhY6JT7eMflJEGHsxc7mYi/iW
NJRw5Vr4c5kYeYPc6kpPqzqi86rS6bnOmdUmXuc/vs051pos7Ge2LIdp6BgJeQ6VGzGFy6BqsoBX
+ubRSnPzVCJwt62j1ll6N08dWBnI4+fMTTBYOp9quVwHvYXfpQDYWnifBgYRWRbhzpAQr8CwSSK7
WaSDii3ZBx4x3K9nz/luF+LRdDxE7MiuNo0nwK5iOVZV8jF3OBGg7L12xB6yD09xfZoRtDhLNGuE
Y/4B0mRvfphDojadFe+wx7d4qikyK2wGQdgfjJg1i5MyUJMEpkXWT+WWL5mzTAyaQOAlSQCQdOlW
+KG46R1G5nGQn8M5e5TVxKHQyYB0W+vJkskZWiSCRKX6vVFyHlOI7AYTl0OCjLyGKb1mp751Jiz9
VrEGNYBrpcjYek8WQeh33RA+qCbc2gUZj1bAQVS7jM/Eu4rzZjO2U7xlVYQoktAdZJPTMZYsaB0X
P0SOH6YSzIZQ7W/JzYCGwvpkRk2xhYnKrZi0l1W4Rm+O7KHkPSaxeqcyCg83jB4aMR9KCZglZreX
z4cq5ZCbFgkdK66vAyDic2SAzu8ROyYOqt4mhzKrRmRSgXVXBCUBYhnp0QIAwRws1rzOx0Kj9ac/
qBT15U6m4bdo8p6DKcB4qYgWcYrxaM4VcIjpMzN8Ig3p8/l49E6Aoeii7FMH3gEOIMI55zWZ/E+H
YnzdNy+tz7gi674IW79Gw4wOVuGpS09cFEL2ncFt56b3IT9gV6YGFuKzYS8rFNc6qyhzD6icye9h
QV9yLVgB/rvh3jZBRlQ1DTcXyZo0kuHgNGiEIwOziT+1HyMtTRJzI3Ljo2z8k6gV5YiNNV+mrF87
izC34SWb0NzTSZyjjoOrs6xzhYlhhzraXjGfO0RV9dr0QGcbrm6sejyW6u1zEDThjTVl3+WowDYY
1n1dDs9zisEyFWTdBnR9uPTlbdRNOw5uFpcRQi9WBDcaF1aqclJ28seSHVGp1HdjcLdZQSxJELos
3EGv5P6FVQxDw8JjBDUhdsfOZsUcfXbWbBd7MrVVbTUA6p2S08klyCNMh6MJnjPyTW0xuqcHrjRU
2+uD7hiW9HlRbbKs44arkTX0ocoPQIbHY1OXf324vuaOof71BxwAlJzuwHKqz9Ux/+fDFTDeAAg7
wGOfFmZ8upDrkytD/vo1J2d+ACF8U6AwPoaGyQpvAALck/BEFjtau7R+KrLeXg0JC/dyUaG1i+bt
+pC1KNOuz65/4NQaW/Tyi/wCqocLR/sKWL+i1hFcHFobAvj19Stt/frs+nD9G22vPp2UEvv3S9dn
f4G0//52gq1ze1tPGRha9TGnrnWshieGy8HBZWi3q43sLo5K5gqIPhETLn/BmydzlwCL/wvw3p9L
HPa//hcLDD5khMIMGIL2lfx95X03hQf2+Pr0+uLvh7+9dkXo/+21EPJN0VrN/m+v//7SDxHgpumM
JqbiQh7HxD0iClDHZnmIMAwca1dDmrh+bXvOS14zF9H/TAG4fqzXkAASwqADXL/OR/KRqfb52N1R
vxRZHjJKWV5DWl/tWztY/z4mrs/+9g2bhdDvLqx+q4Qg/fuB4cM/oP7X15LWwSLnMYv4P3MKfkUW
RKH7KrPKBWwIr/+aVnB9ll1J/nlXLDeT/vuVLh/ksVjPGkVE6pbetJocqP64HQ6RaFMH4hQTo18f
WxQpPphfz6/vfbrsiCuH/AyzhN7OMoP4h3pJ0bg+u+YXXB90d4btah7kbGNsNEH+H389vXL7c5/I
QmXAXPC61+tpdH3wvJRPgS29fyidblr7CU2NYA1FGi+nzjWK6Bo6cv3y+sxcaOn2kCpzdf06GNKM
ThR6eOkR+FlX7wZo9dsqQe498sqUtc0XXl61uHrYbWKL51JCrvfXVoW7bJrHRwFfYmqyRz9xdk4T
vjVhkx/BaybEY48MUTvVbGsvhAfWHXVp15eystCj+MVDaSFzJkYHr141cbvssXZwvaSZc5NpU81L
5SHhvtkOqaBxT4Gm/Dzdt7P7KYVAYIFsxsogrqCHso5OCna1z8UaSZ6PQitID2KkiogygzyVHlWC
24Lv6C3M1UNY3ElZcYd0Z2oXEJkY4dzsCMjlZnSi+t50xrXrmPiBxuF9kGUCCyXv1vCu202aS2ut
IrRzri5/coZfSG+rD01AX2awyN/3AO+RrfUsjvWa/TT6r9bkAua60WEyJvtMWN4q4K5AwPeQ3EmL
ilA04AwJAKmKfcacDkMBrSbE6/J4ZY3r5Zhjpsat5fr094t/+zvXP72ix3//PYbd702zxBBbATBs
5Me5cjHJXp/Og9+TICi/hEvWz+wTGCGWh+uXvx5oS1ZBjvSn6YnPSGln5lU+K/cQmyj0UCFwE8LR
7HIaGkPwhdw9UKvL92g1x/H1GZbV+pj9L3tnth23kWXtV+kXQC0MERj+y5wHZjKZolK0brBStIh5
HgLA0/8f0uWWS3bbq++71ipaIsWcAAROnLP3t+tp2NvD5cfP/DyvGKIRCvb4XjVv8fXRPj5+sZt/
+8dD/Phr3sjZ4h5lqwaDIVkSPvqeEW/FAwpfolbhe3N8wI8v6czRV7baxyndxpmzRIYHlwIne3MY
0xy9YcJV/vjejx/8+CuadJXOEPVyixLnt9CBx0+DZLybTayzkPBwjy9lUwIUoM5blPPn9fhc4tKJ
trEvjmWkcwyFLZ5SzXA3D1j94zj8ATgP8xm7y+MQP/j05Gt+MSzUZfUc6PL48sg8N8MwWPb15CJ6
dEjSznhrtQzMg4pLuL0UTnJOAaAu/3f+9k9J3I+fzppgspNNtGOQnlaBwdvI59uvx+iLt5zUx8qx
o3jtTy9FFkV7DTBUGVFEqvFkziux2fMuH3/qs2zcppraBXNOiLBLHAoMjNm4BuuaS2PBJgfT5eN5
p8eCWMyv7fECa0WMRpETSfh49sEe5aYorbNVz+EjAIb3bv+V2PDuoLpxW5ZoO5hE5gfTxoErXPfl
kczezAtsHSdBe3z8fUiZkiHMAEcY4+mkaS8z4nSCaSQqqB72bvL9kVz/+BK3nsh2UOAJGAHT3hyD
GEiHp6eHR9D640vTJniUHD7uH7H3jx90MmapYj7CHSB+fO2SmtFUxrn1ePTf/tX84D+e8fFcjx/8
j99zm5BH/PEIjz89fu/H93789cfD/Hh5P74Xg2HH1k3PrHHim//jkR//2MkUpcdvr/3H74Qp0K7J
MNc/vvXbP9FMh66JRGHdlYQKPXLjcQnZm7IGLJByvRejE607yju2+FzKGpKXA82rsNiJOZfm8c1i
Gj6j0g43Io7t3TTn/M3xO0VQRCtRWwYQlvmUeZy5j/Pkx5fBcc+1H5mbeopLfa1eSHqsD4/o+sjl
9q8myD5Tjp0YkZ0WkxQ9x1XGxNEtjPn1PF6EXvefFDwq1JMjWgAr29kaHAzGIc7Kdct50mFEOC8W
RU1IhpVV0T4UdeyAOfHj/cMHEY3GxUgx9y25ZS9aI2kPj8fgLs5ARk2y3dZGeijTsN9GbfZRt2H1
G+Pw/wYL/zRYcGybHvv/PFi4hsWv3/9r36T3/Nf/MEf89ou/DxaMf9HMNw0gyR40ck8nr/13hLLx
LxdvhO6xr7T/wxxB3DBVBkZo97+xy/82RwgeTkjdeMwh5P9mpICj4ueJguu6li6s2Z/h6ZbzE9u3
qgMk9Z5X7Dgr8esE4Ve6AjazYhcZju4Xl7qhehstYl36HLAsrD8bLERMOWIYmy51zjHpa9nFrfpX
t5iOkSnf3AC/nRU9ueS4gohbNElyR1h3cgp9gycBAfspzMh/KFBmRy+0m84qxrQg1bDtER94HqLb
qnDdreNP1wjtDOHAL0wrNhm999VUICsyfKJes/Sc6rBVWyQruP/YlVcJXZi002/ddHJql847KlBM
3OKQWOmIQx8bg24hnDTkR0tybK59LRLm6Iyn8STbZy9vgVtMLYin3FjEEePeniZVbsYf8TgwTsF4
UTI9XJiDAcIU1a9wfu1pcdfevHFvQGTYjSCiITuZQYsSBzuspuAqwZ2eLRRxs6I1/l2N41WjhzGF
wfdRIl+gHepDLECqR3CP9gmBj7/wzf6U+MURTTk+RqbauKdelA5hok1PRS52HSS+haQ1U+l7TY0X
9EtnLdKPkT4dC0+/eL5+g6W4s/Lx4ldAPFjJMuNWa81GJvW6acZtZKenuo0+DMgZMCm/+M14jdzu
1QzlWwcoGPuLj0e7cCG/gHEYkhMwy7shp+OoeJtJfkKZeQ11f28Gey/BAo/PDIfKiTvGRcTjMbbV
1qsB0noRt00NmUJ8ihhHSSM6lcZSgCFw8JG3ol1FjATMVG0l2lUj887K1JeFY79hT9yQtXLRJ/vU
jiQO0L70RPhhZZwHdKGOgwz3Png1vxI7lQdrEvyChSb0FnERZCueuWhg/6aDsYqYZRmt9Zb06T2Q
6VOg1p5LNnEod2UbHmI6poYZHPQ6Oc1H2PDVrQMqm0zJN/ZNHzIIP6p2uM4fY6lNt8rlpBbTqwEW
K9HfRx01rZEuU50wRrzCTHhXaY7bBz9sYKmrR4YyyjB1JEyGBhoEisZCD2KoC0MT6oLogNQ7MeS5
mCSBwXyC5XBEW7oLgvEYhemHG3A31AewJANcGJGccDbc5nNyquSO2AFMwREmo+HdLc2T666HZHi1
mVarUryFVnLA2IrMLznVVXx/PMeIvmEYrUsDLpW+foqmJvjwGxcfeD7g9UnvWBiPtmjWgqMS0htN
GNALzr8Wps3c49WjN9nFH3XSsEjAA3figz6mdMySg8V1TsrHzifRsKjH24DiKkMBMcTTJZqSU6La
TRVzrmo1OtB1Hw/bGterSLvXWstO/bwcuN8GHCLe1F0xMxfBcDU5JLWd3pv+F4S0h5YkY6eabvMR
7PTxqKUEM4TZff5g5vPRCNTVidQK6eOtQf/QG/SJZ5oDb8knmXqQsCQcsZMmh0arpotq9Etrqi3M
M3PI9oGFETWsVx7vJ/GIKwcHoZR8w86w9ia5Q1L/DdPyFLIm+KLDRhKu5nM7SYbj/NrSgLVM9e1r
ZAzot81tHOenOGIp6MIJ3gmkcNIvsf4iV2zSjwH/ahS9kVSyNqLhle7sZj6ZkFtuqsi8+ZBRzOzW
8klZvfM2lOgsEn266WLfaDjQy2ZTy/igxfWmsNh15WhO6uGCwPU102cA0rrMhovWjTcnxkSVI6zy
i+juBgApvODlqRnkWdT6e1jT5PWJATLBlFi6fbac4d2T/udc0pWV8Uebj8eHUomTWQuidTtSUdln
g0hj7eKr4skqegzVxmbmMlRTckhd+yxk/zpVOsJgOr/zH6E7WdPR+mbHyYtexIe2tnaVmZ4ygp3Y
MUK/Q4BP/MzaZihbf6Wp9EzW/dEr21fs9ZsJ5WrsD0daGqf5/xoglqI6aChtuGk4G3C2x0p2740/
XAbOzVp0r5XJJRYLDDXhxCBAIlJNThEmrcVkdDAVoDFheHmdF2zByDso4mePO1sbTzcjzu5tVX02
wehlw6vlI+yIxPBuhsQ6e/tgsM/zJTmvCbrnnMOYY8dF1JhcY4YR4fQI3Leum7EOOXcaD7JZJ3fc
E1Hg6+3VFlzzLFTYii9Mse8tzwG8+Dh43SmkVbJQls2llt1jDxG1Fj7V4Xl+rsyEmjlfccZwNkzI
BL4mvraadjZyH46fFmLXA3Jix2y2wtEi/oghbVCa8WHQiNI2R4sc0gDwpKT1E1f3kZHwTsbGexzQ
Tqg8GlB0aJ+sjv2hqexDzBL7hAQmXUcjzB17QP9NSiG3u89pNIFdRYCfhRU0pI4wqmG4eEUyHsci
O7ZG89XSpFhYvtvS+EUU5+dgbbnPthoBZuCN2CxO+1R/HRACH4x5MxYRFPfbnx7fG6do3Cr4IJ1j
v0QYrzaPTuePnufjr5qo/90CRU3By2aOP2845734YwftOcGXHucFYiyC47vQP+gecMNUS33wRGFk
LYkTJSJ1/qLGykDsTqqhP7FNhujFTsQnVztHLpV+Ib+9WQctzWnXKwPG/cmyS/tqM+rRzXAMjHeZ
ot8+sYR0OgwpmzGQtibfZ9VPCfQpkJ4d9lFDLQrtzW0+bDx0CcK1EfBrPLarYVE51QqAxXpszSet
RDyVNfTYq06b28FF+9uXzhyQA7jVBC+pOTuMCDcURexJYEuFY7RJtfCSF6JYU3/d3IWXYqyQYOa5
C6yr0L3XueGCSILrE+XdVyYQUGzjcG14Hho7nEGdPXA3TsXNHiCzl6XKl5lmJyw3eO3Z+CCF5sSe
YvM91eDQ5fLsCpBkCCeXSe3uipIoq5LO2MRlHtcsHlwC+dhdM2+6BojPudjWo0+hI6T7S6qjBdDB
yLHYGEWzdln+BrPyF2PivDmafZZEHZj1+ApY55zazPt8KIcyukdipylCKem0/aGo/wsQuvHnMhmH
MgEczFMZLCMRpYz+AwY9Qs7bxSopwFsmH1WyV0b6mjvq1XcHIIDLSRuPFXXU4FTrf3jmGbD+R+Oy
63qmx+7BkgIjtPsz9x0VYYfny8kZoRgXeMKM6FN7j48vY32h0InIQB6QlmiefZ5LpX94+p990zw9
kibX4RXowK30n3zTynEGK/bLYme2FPGsNXCMNlpV0ra4Joa62lZ0b7D8Di8R4WK1YFWjsA3j8Tdz
/vvw/4LvxV8dgT/z73kheLdtijZv/u9/HgEQPF6IYDHfzQdfDv1VUpmk2hGO9PNYUhik7dVxkBVU
klxycl/T7sqAbp0b3H1SClZsrwwu16Xz5e8/otnA/vMRslB34S9H7GWAhvrPV1YmgZriEREsoJac
peZITPWLBpV/OShFESrRNSXdt8fpXTbU5+n4TiX2GjSXQsZ33RverZAF4FEeunK6BFukoV/KdLq1
3LqseFxCPT/NtZ1N/8uphu1cgtie2iYA0gh1XsxVut5ypaTDNQtjCLD6ZbLAb3IsVODidIRbFPbX
WS5riDdk70TiyJ3vdtucblftNtdqVLu0lcuE2a6BvCrs/U1u1xudvmdlMT3Oghvo/Pdk0r/YM+99
tJaOVV9co7v6ZfZReR0PH9/rokIa0i9RsPULh7MGXpNPTcz+LytoD3Wqfw1rkBZ/fxT+6vRAw2xK
wzZ0aZo/nadmGnlZgQtvF5rNRhT6BY3YAW/po7IebgZslL9/QsP6q+OOUHDetbuCa+Sn4+4pw2Vv
ypUZ2OOxSeNP8H/s2LrFhbpCGbhsXJHcR/wViwmQst71r2x3D5XIDhZ1fdrLvTF9Cpscyt9pyvqr
5zGJM/Nn9H+cDDoFKQyeC8AVNhLmc2MeoxaGM0gUPkRuHSp/mlgPO0qx+XGVW25gickejTgF6Lwr
SDkTvDA7GOZwhJQDZHq69eyqMgluMUZ3k33FsLrUOpLV634r4vSUR/0mar652HMWBik9ns3sfzCS
lemUu2g0GWgpKEyxIbWVANw2k5nNct3VacdZ5J981yeDxE/eDeIQGZyBpyzXWRc858lww3P3GkXd
smcLRgVuvZkp1XGNnl1av9RsR4s0us9Fa1uSMyLTczY2jLvH996kHMsjtuzhtarh7LJTBozMZxzI
+ETu6Sl0xZtZyJ3qD5kYnwYt/tDMcmcC/HSxAqF1u2OvIscXlcBlKK1dOMods5Jj37pvdm9c5u0e
FctxXGtcrtL5bZ9E3KLZTSy74aHKXwaTmxbvg5n+2bODs7IK5AKYkg2In67+7rvi7Bi0Cf7+TEM/
+qf1Bc0fcjfddUz5M7picrSiEpqV070E/c2WbuCwGzfHL7/Mbzm3iZD5h9X2r1Z9qVNyunO6ljTn
n//hdlcz/HBSMbLYJmzIGjamxT/fUv/iknVswxRi/uqZP4tZo7BK2lTX8x2urJyxEwYGM51e6yHZ
VgFphbSCXhK9upKZtx7dZj0Y+rEJk4+5yiYO4xi39hq+3tqDiE6nZedp5jlh29Ob4s1hIXTy9BCH
/A580CaOv0EJom7qk5NLRSfo0s4LcZINty4wb33MUl3XCdCLaV2O2QktLRPK7mpx/Ds/uZveeGzb
9lhA/573ZY413UJPnJNS7AaLkrzJT9K5TmrYSTY684uU1CEMws6jZb8WNC3Q9/Vu+bmkw+DinIlI
wQGG4anu1XDkW5ANR9eOTzBITqEZrOcg4Xnb1IbRSZ+cVSLrJ06P4xQQDk7ro6FfYNYzxlIgoQQh
aHQonPwwX0NAok1gRh+S24U2sieJkhNu3oNpEiTJkXRTazf3Fean02sWmj6Wb7ndvWZNvU4q503P
dVSh7dUbSNbmtfgYN+cVXLBf+/uTG5TLn09vTjFPuOyKdCHkTx3I3CzbgfFsvjNSbp95ht+8imvc
uuybakfYTM4wtqZauzRCjpE2RFvVlPtw0D4hnCLIYurPNdu8nq1hJwhgEu6hIYeSuUzFDn3eugFP
b7LhGmrBU+OaOCDjX7xZOpUzCGWqy4D9y+gmdywYMNhNPlKVd3sR+ZuCxh8RvYvOZM2raAH0XPlU
o3NRgdv62vnyPK+q1dS/Fz6UEDJnI1+9O6z8GYuZYxUnAUuwHN2DJiTFBw4Ymgt073xtuHpufzW6
DhDGsMmKr/Mm1UniQ42/UU7tBmPFsbG6bSapdui/MAu9VaF+YYM3KLG0aJbN1RgYTcJJNGpwec5B
N2M9EHVzzXr1PnbDdi6CZDO3LFCCxsPChvpo+862K9TNlrzjLuCSsPyXkhZd635LpHaldm9Xf3+g
/2IVo3Cb/4cUns72T4dZBWjPW9XnO+Xmq8brFwIsA/hJtZ1PcqsdLsI++GXwD+fXXyUYUS7qFndo
wyCD+eflsxIWBEGBS6sN5S2rU8BiKbdH1NndWukcjDQ7+Rii5v5ZEvcr3xK7moKnxAM1dzghwe6s
Ri66yVzl+HzmIjuhrVnrmO2pxRBhkx2/EMUciFQjdh+2DjNouht54r71xPmoKj7MS4aKTiTKbpve
3qJBchT7oRQFI5zSd/Qi55Cxv6C5BzkLcVZ6kpl+m9fdmJMuzmkh5mpRZ3IN8rOJs9PodZCa1TWg
6KGeKKrpfZ6YOTlHMxZPNuYA1Jan3GI/Hk/XIR2JVmHdmK/hwEru83u2Jv02GfotnvRT1XFckm+a
k55GwbaP300imDcAb02b1RfVxVzoYBE4tpz2AC4UqNiuSs8t3gDpv9EPnFVD7tvcoQhmS08YcrsV
Z1g8H3M7BFLBMyE2+a9F5W178gUMQocM9VGn8Qbv2MkWVB14aN8zHUYMK1GiLcld0MAJIJJkb0hZ
N8n8Dntv0agRirBvs/qpfBFWBphCKCNsd+MkPYy6WISufipTOrGxc0bpeu9G5zx3rbF5LOdu01gF
G8QS67kJx97rfX7TnkXFkhiXSosO2B43ddxd5zt8xLWhenkOYB/Pfy/N8YgRLqJdVHfRKaed3A82
sF7kEyFkx4gUAJR747JNxW5efefOWsF+UbT9s6HWj03s2L26o3o3ivjTRHPG6PRP2mFedeHdnnQ/
PpmMDmDS3EUUn4y8Y7MZ3gV+jlqTrNB0X7MetZAfo3YJjlLKt7nTluX8A67eXJdv3MKPccrtg+qy
DD/FlU1wBI+Vjjf0nG9xEK4LcjGNZHrvQ251VBN9niGyiA+hRx/RqzeI5pdQKSI32My9trZNaS/i
mCQUg5ZoWZKjN5/wDD3mMjLiNjwoPk9WL0FXQMApmHfjaemcPfQt9BCXZkbIHNdULlp2kPLcN7Ad
gnddo68/n3Bz9zXmploO7B0wpR68IWMEQXuhcfpbOjHhCSfupBWLPx7cvqLrzHI89wmn0v/+96uW
Yf3JcuPOu00AZrq0WUT0n6r8dAQOYgpgn40zvucNH+SkIAN8ps9Fw6MTxKawGXW77Ik2JjMaEmG4
kObe83xiNThpwZqyB2g9WsSFSq9pIh/L9uMBHPMbYKr3nmAvNBnvsQuTUQ5nbt6fsFyukF4BrMHj
8EQ/CNvcS4J0d6EXEREaSDVEzz0nrzWx1tN24Q3duLMqgqSsrrtkDpv0wER0L0tKZnc65UX0Zsxd
JHviMhnsrN4YZnUvay9cBUy4F0AtXuuCXmhLOjZzMuju55xexdIOwXcCOlIx/Gq63HE73ryKLWL/
oddWucQe8jGvL+FkIf2FklnquKDtsy3a49pkcZrXnE8ogM96VTPpDu+6SxXSq5ulYx2Kxa4F7U0Y
U08u1nwPJ+OadRj+vI1RVVHqzffdLj2hadrM11/jeJ8MC2Q+e9lYv8yPNpdJgTlvjaND8qzVhCMw
E5jPCiAx5/lBPPr9Ne3luTOgMU7A/nOYdxoCyASI8J0sxndwSeuOvn02wrj1jM2uLqmCiu6qP0WV
g51iVFvMgyxLhOtUzUfadq8WkqP5gm6d30v//5u7/8Pc3bLJHPzDlfonQ9+X7037X7eImPqfHH3/
/s3fB+/OvyiJLYPRNqm5BunF/z14d0khlpZAC+6J32fyvzv69H/Zlm7ojstM3nLRz/5w9Dn/ovtk
67pje7owPdv734zf6U78aXmxZncgG0r8fMKzfm4sBqNQac5CvFca3BXXLL5nPc1zU0XPjdPWR2VZ
KZSXgvyFrru3kCyQ+D0lyujOPWAYYe9VBzgmD7YRt41ljk+Zu1mmcYMMNqXt3KGmP3eDnq8LJNSL
JmBnlVSlT6hsiIQl8E+RTQsZleKoH0yLKJ+aZO5lZ9bJ2lfAyu/sEkto+4BvOhKAu1KtnKDcKZ0E
vLpIKhxPHoWGtZqqal+7ZJALoWWrfqQgNXN1J9U+exKu2iBuDZYG95A+SKcnhXJycljigrB6znr8
goaHN48clZDUMZWaxt4LGyLq/PykFUa1EqwBawPcRJhFqDI7/DOiP6XwpS6DTcZjNtpiXTV4dZqW
7YMxJjiT29JbD5ZHNpIRZphlGJiDGdTXpCKiyDSHT0lHwJUkUaQnrmXMIQiY3b0eSYsRpG8/x55O
ZKo5B/oQ9tUNZA+P5alWRGI4kaOt4GaAvNUGGPFpW5EtgiW4wmijgIBswrCMVybpe+E0Mi/qIeoA
kGiKtNgPsoX5LZsTuvAFIOHSfC3bXj3pofZqmLiNW/AqoXqRgjABZW8qG7t0PbLWYzSMvkzgtLF0
rytdg8njPdsFdmYYBrpT3gVre1+S2ZtY9aZNxnqlte5+/qkFq5CajMCEvPmK4qJYSojRwDQoxnVD
nNuIkBfdbptNmRZHaxgeMGZoK6GxS1r7oAIQKiNSrKCQ6dHV+5PZ629RgQFxGk0XNg2wwNCyF3mF
AzIyNVJnC3aiXiKMbdyTX2m53BJ9w263MWVM0QMvyBrCdnEoFcinMmz8tCWPXZRWbxNBim1+bB2n
5oQLilXlEghWwq1ZMsQjt8zEaZExn3SH9zYLXnUzKzeGqLuVYj9j1mB4oGVcS8N8Snz5YqbeM1KP
YFmpryJIiVsz4reqDOvnGhskXk+105hLcfPGdcP8Y91lSHG1xttENZHgA/LNp0b2hMPMDKfc2CZw
iPgkq0PTl9NCKFDXI4rcCoMHhlgqty7w6Xx1X0zsIvvAhxXYMUhmJeAyGyABIrjBP+8/gfZ76U1Z
rZyqfg4tdfIbnKtNr9BLWnJRYJJIMwfybxR+ShoicmH8z3ZKg02Cc25FVp0cunZ926rP4Sumy2tU
X93M1LYFns6FXk6/xgBT0KiZv0q3OvsEnns5TCZDNBl80DrFzFJ2FN61WhduG74pefFTu90R/KEx
pmogO/gObs8ll81bHF8rSX+4UyUEfxO1PDWcU8cV0RchnKYvuUF4pdY725CCubIHYBu1uXGMirxF
d9xMiQG4f+gv4ximq66Q+bJ3TXovnQYdp6ML4FXbh6cI0Z6n+y9N/+xDW1lTpvAI6dmBEs0CYBO7
WZpoLYVTLfsJPXVQkKjjyQ73aqTv9ObujZNcGs19GEBVOLqzGgP9joyEAxTAlKM1tXF8wpVx+hPa
2QQ7zc1h9AX1e2cShZFlQmzTetpXdK+eUtWT1mH516Hy/M9hRmxP+olBZ4FvLL+PHTbfwgqDA2Dq
uacZfkdCyvxMWc+RIpk6tZxnK/D7wxCqm4NA6BCKm29jsLWBEPXK3UdJ6L70bM6TkkyYoZ8y0peg
WHtBUa7TMJRrVbZPmSu/2/FHpNmUwrOThXntSibmd8ZEWD9JTBxt4qA0qb862FhxTbyjOlQorQp8
YrTbFj2YccskkMVzvoETJJpmdCnrLBas1lpascturmRlqoppOxTo9LtUBC82flig3K02ZssyKjm6
dZRtfUnGd1uzmdY8bYEQ6SlxFO5T6zgQw0sUfARrV3zGsj77hco5lnBPsCkilTnuoUjNtYW9/BCA
T88iQ9/Q9+IzdrpTlQWfK33XuNWz6tV2KEsX9RYmuJ67pF/75gsQFmYVjMMoeNWhkRA7DblmF7RC
CgGT1BzWgUJtIpOhXFdJpi9schrdMf9UpwwcU5iyJHN4X23PwQv8we7kLWZLs3TS6qVhoLQ3dsNE
/qObjM+pfsaZbrPCsby0ZbcKBebQuiUrJtJr/BRg9qCQZEsfz90qSgN0B75OP9lbx9Li3Ilu3Asq
KEBktxJAbJz70Nr3Nbc1lVUXElrcS2GQe8ZI3BZO/gaHizSckM3A5ET7rs3LVVq3xVNkl6dmB3NO
exZtsIhDuz+T2ModEgg+IsNPUQO9sEDxjspD50uqsj3Ctl1YNgz1nTVt+U+TU32WwnuFPze7F77A
F4fc46ovdG4YFgzVRpXduC9obsxW+G0WaNNKWR7ouHKCOrlnXWXArc28serZZVT/krjHUpGgVzn1
2VMjQmtiXUjt5N/Vk7cZe+9lsrTxxe/Yz4lx+rWboTLRbFfjUvta1uragZrbNwHnP4ILYoE4Mak5
1C7yIVZNo4VXEQ5SBxY3K56lkquigBDQMRVcFYoWmyi/F1J0m2oovlfdSMRhNUM8o4yWhMCkJlGj
FIrWYDLmh74Jf8kG67Xu3GTTC3ENKECiNMZGzRRmHRJx53WFu9SxzPhji+OYoHOL2xG2sBFiekL8
HCZ8p3+LTARO0+Cusgo4CQFvciC1Vq/dNcqA4Gvl0EWIDA2Pd48ds5jCz33hQwrLSMHw6WROIFCB
bnpeM3yx66Rcm1XGbsT5IrsBxcGwtA+FIh8DOlu4rtqcSHav7TYTWp9dYRiEjEZ3ienxrdaD9yI0
csYwBJiY1tGuVMMFxCema+icLdP73Of0hyLXfjJtYW68QGGEdTxuY9K8ZZAaYPWn97hFOYdDaeFU
2FZkVdhAP/trNra3tOsnXKchkUZInR3AvCNU7Cd0Yiknav+58sDB4izJlo3SklMRI7V0nKk8FXBt
Fx00ivKb7leI7nMmVagcCbEaYqTd7R5z5EtklPKYlPJeIllZG/X0EpFPFkkY1FPwBraBFbH6atfa
axK3KCtDn7ZbYBYLf9Ca3eiQYi/IQgnTieQjuraVFcsX3zU+siwk0MTu8SliQq4pn5a1cuJ92ZBL
78YDiU9fMI94RI7HNPZx7lGtpE8umi2JUHsbKfKcsoZkzxbs99oNJODBpB/pBWJhresT+cTpZnK+
xQl75kGl5ZaGTpqY3wASIpw1S0UbXf/WBHCizcJGrRU9p9xFj0aGVzWbaG5oz7nOEp0rIu20Mb/6
VfUMQgdUVBdf4+lcFeGLP1OxWzuipEwFSZYe7B5jAgRaFtkrqV2LooHfBwRvpQNEHjF/Q3LUr8XQ
54wRkL6HlOgeURH6THKU5ry4x6KCxsquoWOiPg+YivrFseSTm8EMSxCcF/3Q7VLN5vbiQ04WWgMF
TZK8PAy9tmNFwkLaTPUvmai+UPJS2zUEplh9gYW/bC7MJ1ENG4TuiiLcl1C2XpO2hb7Vxx2dKBjB
jaW5XN183g4d4ZLfgco+bEXffR4YrVGWM6GI3MHfTG3GxE6Lke7DnUwGK9i306BWfmx2h1T7YI2B
CVB1GdCovcOUB4nfrSboAFs3Raowz2iwSLjkPaObJ8LXoDUy9lYPFNsZFg32Mpo1cLEMj9pMm9xN
M5Lx0GogEWOfTFTqpOprVQ5EtFllt5t8EmYsjTaaTT7zskebKCJnOzn5aXRinHltpt78Mn7vkQ36
cTI8N2H/vbNgEscCqFeVyQvaLfEkSWyrI0LFMvIULcSs+2D+Eedf4Ytmb6voW2P1R93lHE24AFZh
an4L0ycNv+1p1KArMrD9Msrxu1klV+xC4HS1BCfuYD41J6HRcargRhoAy6D7Ek8bA2doNJfE2fBb
kHSMlePqK9OfvWsDl5kudRwdmq68s4t6sfvxpjSUAFpOnK15zNIKgZlqtwFZ24to8hg14B/0AYqR
cRXqsVhNQdovp6tdelc5BHcXd/bg1esatWVq6qAngjsZ3nuvNpZSGJuA7Y0j1MlMQNL7BmPnHotG
6h701NlHGb5Mk565FOHKBoFmw8P1jM/DBFKA3Vs/lL+UxB0btvdZOEO0QJk5eK+gWN+pPn9xYCgu
BLRtrfzFNE4IOVfoRxcxtxZXT9kb5Beayzcsr5cpMI9Q0W+RBj5Nmz1jzUV4pMK0qXPF4L9Kwwmm
FVlLizAmeBcQiduy3wxINeKh4jR7KREy91hvyRQhcNA3yQbXhmdph0+QNC8IQN/yutjFJIvIngxg
nxVa85l/F0c9D86FbBAQI3UCU+tBd0MZ6trVZgjMl0I3btjed6mAphUk8htDH79AOKDNwXtV8uoJ
6xSX9fPoaBcTnCaevK6E/QxhNcAOSGT5qqwFLdIyenqrgdVvYCC9AiTddQDvdGPvF6bN4i2eh1p8
rYryVW/ME4bTM2IDU9Nm6/86GJKv0pPUe5X81mXeE/UvqZDhQESO6N7BYyF8S7YY5kCApJB5B24F
FAKoBCtKOzvOzw7U2qwJkZMOL6kP0dxHwKSbzkW6uC3LHoWAuSSCIXscmhyrsPSyTVbvPFwtRcZ2
1Kw+kfqSMDlI0MU73sIkn7nUssNQmIfWY7ZPS9KV5hd36sDGs7Yr7kjzZ64plwYn1KMgfPVLFMYl
+mYyWYiz9XsoCIV0VvBwL52pbkFfAlTq154fY+sHJyHkZ8qKG92LlDKK3TPch0ti9xuihPKF6IX8
dC3tsMZUYHSkORM1TIrMJQHGv7cU9RQdlxOzTDqJstnqxdQAp/z/7J3XbtxaloZfZdD3FJgDMD0X
RVZUKUfrhpAsmTlnPv18m/I58lGf6TC+aGMwBkwwlKqKrJ3WWn9g0ChDVgAzcVSRqRAMJC9Fpjbo
HdjATUmgLCHlYPdb5n7kdLUW5R/5YuzIADBx4S9QUjcZpJuoUDdSGNU7ydcvoYTWHhFguSrSdlwn
k3+aB6OAizDuOtkajM5bYfIF/Kl3QbZs5tFKL5rKeoDGgEwtUURI/Wg1dtTk5xg74Vmaz1MErBPJ
BxFREr7K4XPNsg4tQUTeC5Cmin3UoC+SuWIZF2jnRohjjnVu2sDNWRbEoUowH56xdnyxeu1FGvZN
zTIuHpgtELKLXVrP+TRppJoJ0XC7i3B3LV7KqEdFSS8Rr3RwcVayYRM6zWUZVKHbSsWDiQrUaGGR
6zfySw0P4laOLiobiTzHz5HFao1bPbDPmPouew0Ggilj8T5Jt2YvXXTacK82pGCKhmyVXDobKVIv
LCNlXizmJ0VotmhaqG9ae6K3dTva5Uat5cotM/xdB0ptkWzb5xFI48RXUboqw3U9R+FBSlIsi3C8
RQyOdBPtzlCabhuW6pNWFCyiy6963/ruWJuYIqbGXpMBl6saIMukeC5QjkNv0ktn64hFT3EuB1F7
m0fJXhANw7BuT1Mynp4hhwf8vOUByfCoNzF4b9C5NpPAQ+T+NFd8ZzsGOnG7MrxmcYMviCXhkTvj
glIybCB3Zq+zZDhqQ6+sRwQiVIOQoxhv4hBDVCfz3SxvnxQbl3IS5WTlFvnPaW/AF0Evpz2dQhJs
bec/BtTpK1w93CGRN7mDgjzKf8pOqYfzIlIi4lGSk9FclEQU33C4KF3ACkSSRv9otgnxwoA4v4TV
ao2ZZVTEjOIOUcmAHd0pMFxzo5bSVZeqOS6g+BaEKoFfZlhbSubJTsVMYYX+5o451UKsAvGTvm+I
ElicOTGT7WC16T4xQPyM5qFGC2VVZdZa132JPArpjUyZ+uuxey20Aesu8CLM3APZKgQ/QBOgYSsP
1D2adaGC1S2z8diWJCqRT4K4VF8ilLpVSMWuhrEf1xUa6ArCDj6pwNiMX2eg6MhHqbrLSvSr5Rtv
maXkmyEFcNzZVnzal/JN7TQ7WSqRLu+Cy1YOIJtK5wgP0arhC7nCwLUkymEtSH1YwT8MA9z4skz1
r1HjxJ4d98eoCM5mxd8kai26KPIwtYV0SlEWEn6VWACot/6cr+fe4o3hqY6TYE+Rvszj9iottNsO
v80VadunXKIQnVnyAWlkjWgMSTaU3c8QGdV8qUThG39iM2LdJsOnNzIgvta29tv7ognIx6LiVjpo
EelgAHVVa9w8IzOawxru8JMdaucV7aI7JJoIdeMgAYzWz1sSqkLRdudbxB0SuJyVVY/5IWhRQQ1w
6kYdDCQn3gjt2KHjhBjkrO4r/5ji59HW1VdKYCpSeMkgQqYrJ53UgyU2QVOqBwxVkUVVmkttbJVd
FIN4S2LWFoVpHYaw+b5XBzXaXIDbGTckCYEBcugRsY6HWJV5WDZZiNfVpKug3aeKBrichJc5uapG
V8eVbzh0AQwohMObfSw4ykGnnJOQgWosKM+loB+TmoF/IojTutggoPebcMO0UJa1ABtHsjDCu1bZ
6ZMAvEcdmhhzvxsEAVpb5CkEKXrZQ9oBcM20Rz+M4d4M911xlSkVjOoGbrW/sKyXTw8F9bqEg23m
BWxscvIoKQs+8/Jllr1P0hHLOVahUHYgfDeC+t0LEjjCOohGCWK4GpL3IQ2tHnJEwt43SGjhu+KY
D5pQRBmFsgB0Pxjny65lRxb+2UJ5wBZSAVHL/JOrxrFamOuNbpz2RRRjvMANtoDEDmHZA0mNUGVR
BIx/2XT0Gnxd5eePUyDnIJbn5bZSO1JqHxfKSfv+V8u5eEIFaILJASrntwtDQQFDw7toBVJ9Twaw
2RJKFoePjYNSV7pajiOK1FWt4ujo0AtsrERXmdpJW6uTDgjBwUcMVDwPs+rGSv3srAhYD/donIwD
Cewq84FhCEV2PQIZ289rpVMUT+4zzauxDk67zPbCBNsYTMqzDhhBTrASOxIa8FmCfXMQ4ZDLxD9M
nXyd+vU52ATkVJhLKdECUWGdEx2tOMBFdSbJa6oJOkO9+TarUrtDF2hPTGAcIZttAftkyARDGBlv
1ABFwIzVLVlIjO91PBfohnigkFVECOFuihsKpRP0RBrlaaxrXyn19/yiZCCSKb5V/LSEnYABlGKF
a8bowxSMYhIIwGrC/gdn0F3qqYPQ2wytoJjQ7MhzVBxA9RcgzHctqSG3tDCvBmrtMswV7tx3KmkY
eXSzRN7l8tQdCr//UknZnTw26honDiEp0Q3ZFXGihjFrae1TBLnMASV3BkncOJqtFHdsEKSC3PpC
7JtelpISbdBldijauNhYDV6dl6+VWlw08nmgqzsBd641lAYs8p6ZcZ/gyYXNl/YG5eGmJqhOq/I0
Tad0r00FqU/dh8gYn2maepdUzrQSxhaJvYcygGpUGBmroB9vm8k6xMktWh/kW7Thwu90HJPK/eDE
53I0eWVV3JOMJ97Pp5FQMr+bwPVpMzC2vuufwsy5FB9b2gqlkqxZWWYpY4Abv1LWx1KzF9KDE0p2
WNb7AIskObsxdOsBJ5aBy7BiQ/kRQS6sxub6dai1x5Y7NGISI22HU1OnNl/CiRx2od7ULVJYeMGS
qLRWOhhccXcussE2WmzmvEU09Nnqg0sHlTWjMPiWYXnAoYfHdI7tLJEblqaycVv6AhpA90jLNN/6
pXxXoQDdq/Brw6h7bYaW5RVxLhlw5kp1X8q6dNq0t2o8+msDEgjjmb1XqwhcCQD0kEKNWWX1aoiy
t0TXMeDA4dDLEeKJgHiincJsaYyrya/nlaZMt6XqfDUDyKpNSQ5K6SCtJCj/XGCLAcB6qFj3YQvR
SmFNxmFrdKTpbQlxOi2x+10VRuZlThazMLASk6llpAVolqzGzyufBUWYyp54dBSKtGeU0Na9Jj2d
ZwVRqupThLA64xF3IS9ozRuli7dUKXVYwdCdeuhOvkrO21cEB6o6q2FRrMTvURdRvqnDGqGXojlT
JvsBUbtnxkrNQ9XmC/AIhDp97rmqe4EO/4oERImE6TqA+bVtB7zQdL++NfWEBMJksrDBTDYvy80w
oJJDviaBL2Ic0bPpdybUs0Paxi9TblMLaa4is/lmJSRCZ5A4U4Y4a2DgExM5eNEnFCJkfkVPw9c5
D7WnubT5eRzbrXTnODvVtd9pr0PW13ARyLkWQDnLFmUEnR1xKYoAp2Ip/6piA41y3r0p7Bb8qKc7
Fve1pVw4Uz9ATO5RO9WlbVqB2RcGzNTu3SBFiVAf6njvICzeJISUwmuDirowZyb568BT8Wbg7xYE
HC1GQiNqepbOUeRVX+RurjwDihjthJ/ErvH6KR5kCa5jlKUeaYQ4nB+avtqr+nDRKsEmak0+GcSy
m0To+w2GsuvN8DYOjQqv0VosUyne2djrwcxlbSxVDJyxWLsTbTm4ezQmiREVVKC9I5v9KIVasPFt
JvPTxFKO+KQ9VSzBGmRimEsTzy/taywBX2zkgSSaTa51b2oxX5XVpaUW60knDTj6tEVxAbUrCsGV
/ygafA2NsYuctYSOrKZLh7EpSE50+lWSoLs6xc8IluwQDN3w1ZD+NMnFwQS4nHwyMSwWVM+Yxruw
KGskVaVrRLOOZf8iBQga2n27nw0ZOchYd8060Fa6QvHQsNFUR7QQAD7IHhsRP8sBqiPtEnM6J091
ZVrmpZa2V8KBOc9Nr0i1i+VzpxbvJDlJQqK9dFNbxXXYyLhlgUpQZpbcugzdPjItf8UCCSkrbHk6
Pb2zQniBWYq+qppPb5LTbgsb7cuRnApSSiTZDLVCWPC6wSwaIqWFnGudnzm5f21CW9Cmod5m+jN2
FuXKNIyvKIhcQuk7NHV1F1fxtqnDU1RezzWnP0Qho+LoXKJbQLKfRFHQhoxguvbcpNNBmqyn1ra/
2emLXAgZrtxE7NMBixmjvmUpmBRTda/lHYMrQM2aDOsog9mvn0jjEizagBztFquo5ouUV89xkF0D
prhA1snF/2feId6Yen1mzWvWIMdQhobu6LeGjDVQwTPD8gIlYrx84QKigGk9TQFoBuwdViVQipIy
zEoifcqafE31Fek7c0058FnuSBl3aQlebTxgtATN86scsMZRE7cdmi2ekUcm2m0KMFFmMlBCSjb6
tC8L0sTKTF7SLhWEFRSq7bVEGD9REysRfEW/nxRzAc8cRz/wloAPZVG98k8LH/Qh6ITOmlKiRGop
6OSDRvsSd/1Dk2CFpUbRhQbJeNXipo1v0qttk0FK9O7RTgG3ts1LNelPWZXfg9Wq3C66q8z+i24l
yarPxyvWGvmG+NFiAsDiD3zcc9hqG4fqBCRsCg15/WLwe0LOw/uRgv5YoHmYKsnOnm6CWGrxFZCP
5eipcoWVYDlqF6kPb5+ZBgunqp9dg65UaF5k8YuWwm0qH5DjLZB0pE5ZPpLQ9wAmyRS8WuqSSgIx
GESAz0RBWUzbmG11BuYSRxQBRDWiGIrvQP1WDb40krmRJ9wOWlY+us1MCYTklMzrpSHBBLbCfTzq
z0OPUGY83dqT8kzSLHWVod9KDpgGLcu/iv7tF0HlNi3aliOu1zijze6om7e6bO37sGf0ManCDZjA
GQhPo7VrZkjnIy4XpN0usFrjAmsDAlBV+oqKqOka0n3OqCk36ESYuC+vjFp/ABqw08E0r2VTwYaY
lPGy3LfaV9UkP9UGEmIdEly7MbzIe5+FSsWQiQAREjVfJZ1v0UjKSwMneZYGb3ZgK8b52gTI46q1
4QDrUPYJf7eTDpUS3SVq3m2CIjEIrC5lfItPOyolWibKZjMVmYICaeHfOpH5iKsEs5M/nk2Jf9/K
/anZ2MlaqZpTJKIbPqV8Q8aWIUOdr/J43uLthh1olpwWhENkFSiFtDB5LS0G1WQ9a42wT7BQ4hhj
hURSvDaTcZdnylqnwu8qcNvdkDTIiuoBgHHJeKjmaNhXTUaWTqE+aUUPlTpfdCwitz5o9JWjJlcs
gcAoTNYjwJtdPeOlyHKrdhHQ5I40atzdtFbkvFqn3flEcrXvqpEhw3yCYpuuYcrGHj+uvsklWE9V
UK0Vv/BXQ7wxUdAuwuZRnWNlPYza7EkAkxoHNjemB1tFQ8qA6snBCZAUonrjWlRcKQadlg1RRdEY
54oPPkOzxzuaArD16lI1hmEP7OdKsuI7REaQgpGYaqOciazycUUdh8IDHobPyZgqrJq5c4aoPdZP
K38i79M0WLyX9BXUaxMWeRaCSJPpdJshzqsdzGhwu/DOCQjlSqM8P1AuVVp9IE9gXjoTwJDCiDC9
1IjfAOchBJNcG6X2UgZJfJQNxEXOa4Lsq06ZT8cw0PaUzFoZjd2gBcc6MmFlMQBbI7DnPSrQw6qU
jdVcxmClyOaVXcY6MpRXtTPetaSFBjW/bovhWPUqXkByfd82BXYmxqNTfjVbq/Hgb8LZU6PrLJqv
c400XU3NEnnX4dpPruwiOJ3JiVgSabGC7L3ZYXmeztK3GrbSfopQfS1nvDEKFSFYo/umOpnppf4E
yU6+06WnNDHfZH12h1yFL5qDnMEF7zgr6IM7gWqwfNcwDszP1Tm91w2adY5ADhZ0a2QzvcxO841k
huamK4MdMpbnvTLKHj6tJAdbCCGhEq3JR9srNamQuNaQHO6m3As15hB+NdY28b7pkLwPSaJOkN7n
wtlC6oSonVtbe7wnPUOOEJWpjd32L7ge4hlQ+jeIyD5CJrwnHXHXofe7AgtTb6XMPB9zhCib6VWp
ycjCo/P8mqpNgNCii0FJxTCB5LncbRMbiRtlCAyPOZRmmjaXUKtDDA/r3LOSftNimVoh/OsGdvw8
p0RtXfaIOjGNv3sCTY2ee01dvvQrFlTDGQXxs2mkcoCBuXlFbdbS8jcTnxXc9ah6dN0YewPhZzAD
4J6tCzuywZzNvYLoOPLy5qxeGIHOQotUp6FtwibaIg+SrMpReUGaAAkfBB+zIN4x9wXbQrnrkHDD
wZPFXpJm+UaTQrzts8vYQEE21/orJ1dveusVggYC9nboslp/Kdvu0Yxdv6yzs9RAULDl/wxkCReu
NN36/nzU5I4wV22Ac6v6gXL3DtP1devM5NIbeUfUJ5H3Ww8EYvW4RsXxLoq6VZhhiFMiY+Y5MnKO
bYgKfv6tylFTcboAt9DIfEHmoFzhXo/dVqRch7rc7scBzbhmMh+7F7tQw11SUU0ixdjBQFwZU0q6
pyXkystN6BPSJsOdbWClhBLe1kYapp1zlP+qu8hvqi1+vDcmIpqHiP7Lgi+NAfCX8ELGEB4CBnfo
nKLeDHEuD6F4ae0Ax7W6mQNfpbNeGDWZdcWPnk1bjfa92l80kkF1fux6Lx2zGM32EcsF3dg6eW9d
SwZgdFM+xpI2wEyh5TYFRstFLSRxdDdSsIBTJ39dTAMiFtJOLfvuKgn4Zmrcg9DrqeEG5RrU+euC
Pv5/oPY/BGqji7A8qncm/98CtVH2QJz8R200DZMV/uY7RFuR9RMmQoGBljlvaXBNv2ujKYrCJWQX
oNfDsBbE+98Q2saJrGg6amqOCWfQUT8Q2rp8AseMliqjayZbNkSz//rPP8gMNJ+O/yPvsksC67b5
618+cVRlWzaAvmpQSOGpgs8WHPAfiLDKrJJEdSrwc9VjyDwvUCUSsv8rQ7+Us9UPT+ZPNA40oWHw
g9bD33zaJ42DKtDkchz4NMxnv2GHZ94XYFPQ0r7CjQ8QhPFQJKfBmbYtbiOK2o/lOnoD+L1HGY3I
g8gHf5bhXjniiLYH1IotvOCer9tiXfwDWp1iyp8IfbKt2Da/m6ppaH/z431i3E9KowBh0ZUzq5GZ
Yau5If3KBsgj6VddQuWwD0ILELYKpiG/tRrUWaVswkCtq4z60CpDfVj2YkBEq4CysxeCoPcqnRSZ
2kUJEkNseihQG1+XwV0gCy4JgXBNoICzmCLUci73mW4VkNleFTuOl0RN5AKfESKxGTGGVH2XxHyX
uszxMFjrCmgFTWi4RouEdCSUwpfjXihIL4el3JMAwswpAWN0MI1oxjO3jNxFMfRjg0VBfQDuYW6C
uThPhBz5ssEETdmWBiP576dqJaKwN1sKNDHMub1FJlIWUpadhQI7dgdlQonDQtVDfKRhDeour3BR
EZKVutQj3Wwu2+UEPnOIXOqYx4SpMrmDXfuMcP2mEDLa1KNLmFqkz5c96P4oI4lNUx+LVlH3RkMU
nGlhQ1Y7tDgvNpXYKKNUeoOMrLsjFNJ9mbKBleukuj6OC3K563T0H6q02rUVYqks2NoD2bH2QNbg
TI5af7OcamcJQwxb1cy1b0dfbLlqqOsk32xEotemOFpOLZuPQ6WKH42BaVISSfnldg3xEOI2wJF4
ufPlV6FMcrSaLAItxP0ud7ns+b0mkk/iJOQg/B3n+ObjDtVEwg5sObbaQQA40eIuQwlNsKpB4nMs
aaQfN7vsKTDGd3QHomtkhFifNYdlL8LYdYtp/N4eIRQ6lnG/XMMpJdg3JcZ8Kg5HptRIULao4oR5
ykc7ahts7K64fz+k0pgfpq0qWoJh2Kjdir2ldagkQ3YDDjTL+eUUvziFG4c2HzgJj6haNG79tJth
SOOEajf4kYyBZAGGqAwUddrEk8KKrJwGg+EwDBa7gaAFRzPlLpxmxkOk1ONh0KlUor+wQ/ACNWXR
bHvxnd/35u4qM/x280N7/UHstCkK0FJ+fbZ8mw/Z3eVwEeT9kFj1RZU6Qnpo1080Gt9mqMjgnR2W
w2Uzigsfh59eAvgNpmkzoUFR8HstouNBhpoAyfPa2poOBVmHprtcXcTJPx3mPtExmEuAZHEPYjgl
ZNKo2hHwiTc0SZCuy7R7/Hj7Za8lE4tlUP/+qjps6HX4FLu1zvMaGp7XJDbL3nKO3ALDd15HZBL7
EMiweOGsdMHKqBwknZbLP7yyld+kXsr2sRizUD/PD8veqIPseVx2J0BXJCzF9WVT2cYz2C+4gYHE
0vbjwvLX1cfJj3dbXiOhO4vInx17y5NPfn/8kHBBGEnqdRdWhLjMszOJIuRsA0MMURRind0ALHBY
vjvK5t/vd7lpVesT0DUyrBRx47oJjFLoTwk4g3gyaqja66jGk2YaRSZAO/qTtTbEm7y/dnnVclzA
TXx/ksvhcmE59/52P/xNLnXZdhrSU3gGRLWYkI+ocNMWxNt+epuPc+qg2TN5iPYVkCXUFAejIlGP
tQeIlkpqPS9HsTgli/YK9suk3sLhoKApvex9bD6fy4QaP/yzaCvxNDJJoni4vCafw2+TuPk//dvl
zz6uFMvffRwve58/6o9fKej0EKGFrTapvVvL6reC0QyyLBMuIkNrayxTrGXkR92PDMDpzHrLZvFC
qAibrVRSx5IiDZFAFbRIXxYSvs8R9Qa5nXAWgmHDQMHGNuRrLSb4fq9HL0VpsUH15Uf3hOVqHlWI
5JXlejFekMsCploTo4goprl8aCF8t4ParbSgq71ONO5lo4oJ+uPwh3Ni1quBlzFepaLZW76MmBoP
GX95PF6mSiW7PgO0q7KN6uh7O+2KTVK3TzyOfi8phBBYbKJ/CuwzZ6YlW8eY3t/oF3qSoO0gvsJi
zmAtPajS0bAcExx5bOxb15HB40EsZD0ZlbXLRUEYTf1gtTiK9FkD+HfZXSruywZNZgNMVTB79lRs
xmHyd2X/dXk2hiblBYF3SaynnqfiiSxPyRTzXWI1kNDmeBs0jbHOBuNbF2uVYEitCHufqyYMNoNF
ij9ppp2Tex25qoMe3IUxnbcRK6xRLE8cq8OatS/966hAnG45J5oDwgjpDpthvnAjzc5+UI+DwhQC
FKzx0AW/MhXnvmWtO00BId5wWtRQrfsmA40JZ7ESiAAFdPn7Zta7CwfRk13fTjvK5/Z5acPNV+db
qt79hsL7oR+gJykscAoFXhflJawEc+sq1lGcVFsUWrEKyg7LRgy2Bycbvx++X4gArCVoqrqLg8qy
eW8By25kJiyCk6HHFh7emWpJSOFZqiuDT/YgouARNiAsoyZAOkG/9fYQXLSjoawMYEuUz1m3mp11
Yc7IBpA/IhGsZMq3ZpSzNdQPpmWxUZZZWgiML4cE/cp2Nu0t8nqvpA0u8xSKXGKTg1/2qjgbyapD
/QrJHx8y7gD3AMoChx+OEcxAhP79dALv8f2azdDRG3W6/Ti1/OH7e2Rdz5KsAToHArUw3EbMLZXY
pKmtIX4idjs97nC2QSQZmggrIhnDXv5IXCqFZcLyomVvFOPzsvdxYXnd+5/MY/SaCrOa5ZxVVc7W
rvGpLUEl2mIjz+jCrpZjGrtC7SDP0AHwESsXly08lChV1Md+Uoz9cmq5GAaIPC57hZTgNlDx9dKu
BoNty+t68LEe6YzL0Tf1DS2FKV0N92ntD9vBDBJUQZdzbf0W2AE6FSVa/sspI1MkT9YcinPiFR8X
Pg6Hi5IVro7Y2brH7Q2VRsmjASAQa20Vuz9PtwEVG+1UcdYUvYaH/A2y5hlg84LZcdt45m16Tthx
La19h1QYpZtrqmsolrbxmh3VP61MlufeVF83w7GOAPFROPHiAJ+N+0597qGqhgnqJ+tEXYfJvR5f
KPEWDmQmnSI7asXbVqXPbC3l1O6RlvHp38c8Pq/GYweWE0C5A8L4tMV9xHFN4yrAoho6bbRPsr3w
5UIC0ue+NuYhP+IiODNju+3XGdT5GrU2qHrtFrdaS3oSmAPu/6a19tTTsBa7QIAkSx5UpHHjVeCF
d2awql6oV+t4Raq3XbgOM6qBLkhNChIqMMyNKXRFtpa8MbN9BzU+wpdlVekXdraK7+r4EmxmeiZv
ytXROJTP9io+xzSKLurijXbAW8WNn6Zj48Xfpg3VNkAV68KTKImsKB+PT8AYXYAAr8pVvh72yaPs
lfeVh5LwDvJKeKHt+h31+FV0aa1NEJ6XBJ31CoiNl50pu/IlIrBszxWQDuWaukoabXyoRsPKxDjT
KztUEHaALQvq8d5Ls9Iu8r2xmbG6dPV1ciWdo9H9Gt6X34pjdRyJ/N16nT3CrDQJs+/a3EO39bZ5
1L23djef7rsnf8+3irbzFnLGFX3OOBSXB23cWVtcHhEckXHCwuuHgrWx0rZ5tjarxzbGAPV6oKZa
eXW9Maudj5sqGMMM1W2qLJZr3sxgtlpXftWLq5C07Rdc6KEymzCvJ4gDK1jOQ7ejPK8BpbVWMckB
9A0ouTTurKxLBYBr/VSfHq0rh9vK96ab35jjwQbivI72ChrJ/oM274pgO09rRkgYktYdTCP/GO6c
K7RvzoLN+ITjNDX8YxDD3PUSZxdEHoW06SZNPMxn23HX4tTk7+NmVZjXerHKn0Gi4kb7BcJzrF7l
ya4szoeN/LWU1uW8BskpM0MAYQdn9GK9IuDYDxTaqJPDTTj1WQoPrnaB0XxyX03uqXHbY9l6qmxK
r3gwXkPmQYq1oJSdo38dyJ71pc+RRHHTJ2iRkiYu6qe6vsPa49Ypj8iT4DK4Dq/SJ+VNbl0yE/KL
k7vpoX+WaZXVUSlcVj/bHCST6wT7lDUKtZ/RnUDYKoSMK/Uh37YILsE8vTdf+iuk7x+r/XgGwZBa
QJkf6f5Sv7cByN30Jlp4q+41cOs3wY9U1jmWoAWCepu02MAu5Rvy9ulA0O8qZ9pBu8qByYEhyHY4
rEVv8tnwLH1NL/V14RKk3aqPwWtyW0XI45MscMnFuv558lA9wB+4IjsAMWjdnRqUus+LHSTd+THd
6+f307VxI+20y/iNxK8VULZckYD/RrXTPIybYl21FBu39V277a/UnX4q7xP8de/V0OufiY6TfYMO
rb6WHuXCtTa+h2aU191GIL+LleISFcSoaqdepYgUNMgnGj2c5qdsX9crJMdiEzb9Sj4CS94GD7py
QLf9pvA9br1YI8bfr4CLbbFPXKkbe5dfOV+wd7wnze3Nu+Qp2xprCT1q+0KDfAG5w2XQ9AKgdu7g
mcBqV8WR7hZvSNLtAkpAD7TDI9RYZUXqC3ujFT1fhex5juShPW6M7Xj11d8FRyLPHaJ6dNSUKvdl
u5P3eHD1uL0gzsYIqLky3AKvuuGZ7ttTiLnIIBYu4rtTsAOrEJCilr2Ybn3pPFbwskfEBdxK26BK
pNHy1VV1bu0g+0EhwgaO9M42WCdutY2/DGdFfUfshb1gwDs6G+MB53OsaIV4yxF313119De4gN3r
fOct4gi7MXEvgAJbp1W5KXcac4oL18RyA9KRFDri9dt0kRydZ/0yuQvOgm34kkOuOR+FAe3H9Gfn
FQmfZYrUGDawO253JI8Osm7V21DzzxdvplZEOIs3E8gTSJbDoAGoMbt1pKKWGON+JbDWg7rSqPh5
GhmwAxUoEmhiLxABybI3GFDpdu+7CCng/5j2p4nexNtIvCZdopv/+a81ildu1agCdIjXa9GZbtIW
DYqv36CsWgRUodMdut83cS13qH+ngB/E3nKhaconcM1g2Srqvc6ALnQwz5swSdR9Q+bKHiTU22ed
kXLZRShjhgcGU9ky9UZfNyELzqHygbvbACjCEoPlVZaHVIgR0meQFce+xSULo+IpSaadWQtfow/F
6WWvDUVQsChQL8cQxIk+ECc0e3BsJYxkRAVFcVRsFtOmZe/jnOL0wzaru0tf7r1IofGbEz8w4QmR
bpUrpTfFirT1g4vAlGXhUsMaxMyVPSXnZtuJtfSyaRNI+ZOkbBZXoI9NIELBj0MVGasN6s0XS5Zt
FDnRZa8ubYbcj5O62aBkFtXhejFoMtXOpayJeJPIBLciJbjsUUlsDlGiyrssdGBqKTcId/gbG49k
pg80s6eSacJHHP0UWTVlo2uMx939iCjtfoiGjYQ4+PYjgYSvZOdOiSk6Y9Rl8J/a+ZDNZGK0tmZU
R5soDVVWnl0fIfHfae+H8hBhAM1Syen9W4u6GrjkcRCECOW2rO1qQw1gPFAHGA+OMmpbLbJ3wSx+
4Vo3HrKptNf94vcUi3ydnmgI3ILK8mzhE+WIX+5j83Gu7+Vpr/rHXLhfKr2wWNO7YvImvYJihVg3
UY9m+eauF4m4JUUnqiAQxGAgRSIJpzcimfKePP5IJqtq/2QYaHPLUgEMDhTtIZ/aU2LfkJG1epna
xKGPdMgoFI320Dc2+kpiI2foxcg4fza1qayXtOryAy+bj0OobRE3SWAosyZffl6k8UkqTxb+bArK
8G45DfZqmmzSO5VIOr9vRA4ZzSlOBtQgMwdUETgZ35VwwSUwFhnWWMVJ6f3YlpH3+r9VjPteVRS1
snXeoiNz1b3V0/Vb06Xt78UpcXWpSt0W/7sX/Vbl+vM3+o+35ZP/QXlPQZXzsw7T8qWWb/z33iN9
5sa617e//oWCHMUzDIuo7y3/eEOgsjCWlsuS7ZzwMSY0M+P9OoUmDJd+eEj/02P4+3f4/jz//mv+
3h28P6D961//Qo5T+6GS9/sD/RcegqaeWCakespo8vKPN/zDQzBPbF0GIS6rv+hD0Aztb6yw/tWm
oFknFFJhpjn6nz4Fyz5BbsNUsXl4v45W7L+lKXwtOnAkdMkgKvIfa9fMAP9cS/j0Dh/dQXNODFkz
LOQE/9gEHIeatq1BU/neT97b3K/UD1RZ/idv//mVqr+HcUodfW25z99HAzqCMFGwbet7QwcJ8IeO
oJ0wwWK5QzH8t47yb2kCn+7gYzRQFbS4/7lG8Ok9Pp6Cbp3Q2Q3F4T5/u8sfn4IiOzwm+gqSk/+m
LvDpu3/cP7Zz793yA/HxL48DOqZ3ji0jDfWnU4KjnoC5UBDr+d4IgF38ao1Acei/fKn//VPQeQqo
UzlgVP70KdjGiaVRq0Ex+f36+wf+SgOCImsgb37qKaj2CYoBNHWNTvVjH0CgUUchSFcFjkf8++XG
Q8007Z8dD2kEpubg5MjK4P3fp6fg0AhUHpDzqz4FFm/2zzYCJkXRyC3nt4fwuS2YJyp4I6QkwRmJ
f7/gqEg7/cmuoAFdswVwzfi0OnSESSj4cvW3pcGvd/tM6gDAfmokEKtDlcaum58jBINf3xLmAOZ7
F/n1bl937M8wyH91UtQxfMXOwLD0P18TOBoLRxmqhfz9+q83HZhok/5sI7AZ9XUWh/zeyz/e8MdZ
wbFPNJt1Mkvo97bw/th/oUlRVXQwpz/XFXTzBFSlAJ5+XwB9fgq6kCHWmH3fP+lXun0YmT89KVoE
AbA8bKwi/mxSZIw8YSzg7r+vjH65lIGqgMv7yUYgcgbIYFu/50U+T4rECAZC2TpuV8u/X25A4Cn8
dFfQ6PBY7tmY373fJY/1DwMCy0RQ4yJ/9N5Ufr2noNrIhP/kgKCIuRF3Aovsvfj3+Sk4J6wcREz9
y0ZMmqn89ORgnBiaAxGAsGj599/MXV1v2jAU/StoP6CiOC3wsEpTO63dBJu2tdUebxOvsQiJFIdS
/v2OY7vDhn6o1w8gXoBw4tzc3I9zr+2IPBiDSpxgwbgx/IOX0oHljVjyhhsngVDNkBvDQTgXGUWL
SJzGQ0xVmByudcTK+exgGbowEXATLiMYxi4S0aSdAoIEun/1j+ABeUqBQIGrC0IcTdHGBMLUWcdY
F4bIHMClYSqNFcLBWUcjBXaJIQNfdIoSAzar61+RXTDxAp47RFSOwj4kLRDDkaW33s8kiRNUD2D7
kTnZ648TKBNOglnGCtAHahcF1IAthWMEhWKSQdntVcYWYXokUGFBZuGoZ6t2b9KFNxz0VLlDn3hV
fDblNSX1vtLecwd4MnH3d1enMsUoU4EIDjQlPHtuy9Gaz2cBe9vX0rZ+9LW1/jzu7+4Cd08dnMtf
lf/yUsmW2rzc9D9s3DDntETd71NFd7Sk7eoJ7gvs0/+RfPwQjHMrRnoFWC8i3AyGlI3bYgHCOgSe
Gq3kAy+o1qQ9Ul9T7Fl0LvI5VdgYqo32wAFZiHiTjY2NSFoqGo9kRj0+NXMW+ch1LfNO5avOg/Xg
mOnpP++tSz+xSy9px4WsaE2t9EgGeTIRsAXcYfty1qD5O8BWCavlnQqUBcvjJ9BCdP61qgiAYc8M
zc4d/xfZYLm1ENlW9LjIl5C4Un6EvXoLpKb+i/ffzKuCykABjzMkQQlwq0phXbTwibS9DlxZXNWF
osiKWIacjdysw5tnSUcu7Ldd22R5PDYwAFb5YuNvV68XlifmQpv15/SOmLGHcALdmJGqA+sBpi2F
e5kR9o2iutgWB8gbwxtzxTEjrQnL/mjZdYFOj4YnWQqRqLxU9xR2QiCjSPCEzxR8gW66QLMdhcoW
i9LavLGkuZex0UHHzaVAb1ZtDG0ILzY0NpGObIjrOuAiz+VdS1H0hLKS4af40A8U+i2kXGbBBD7w
enBJS2zGoUK3DvxpgqdnLteDr7LVMrBUI3FsNutLMfiZfFR54MYAnsKjm5H/adqFH2av3QLts/6L
93veOVpMy8E5tQ08ZfhwWiKPLZj+BBeEmcUxvKkfcOG/lyqUuCXe2LCLChFJmNWgXc2wWWxoTFKL
m81OUtzKH7Ku9aZ6oChNGKF4kGDcP8umkIMrvePbTMMjXyy/sKfTfkV0/BlX7vYEu4roiCku/G9I
X2otg5BCWNKHj/0YZpWORuHiXndU+jtnbApW2hkl8PU3sl3CswXIKJMlcJg3+3aCtQ2rXFncEvxO
fd+FjybY9SyBlX11G9vnm7TflAzfKp03NSZ3BDK3bUtswTy/stOLo97HND21e+/yT76Ne9/fQnLN
HJFXktqzfwAAAP//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rgbClr val="000000">
                <a:lumMod val="65000"/>
                <a:lumOff val="35000"/>
              </a:srgbClr>
            </a:solidFill>
            <a:latin typeface="Calibri"/>
            <a:ea typeface="Calibri"/>
            <a:cs typeface="Calibri"/>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2.xm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2</xdr:col>
      <xdr:colOff>2152650</xdr:colOff>
      <xdr:row>4</xdr:row>
      <xdr:rowOff>95250</xdr:rowOff>
    </xdr:from>
    <xdr:ext cx="3048000" cy="88582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xdr:col>
      <xdr:colOff>1143000</xdr:colOff>
      <xdr:row>6</xdr:row>
      <xdr:rowOff>140970</xdr:rowOff>
    </xdr:from>
    <xdr:to>
      <xdr:col>8</xdr:col>
      <xdr:colOff>60960</xdr:colOff>
      <xdr:row>21</xdr:row>
      <xdr:rowOff>140970</xdr:rowOff>
    </xdr:to>
    <xdr:graphicFrame macro="">
      <xdr:nvGraphicFramePr>
        <xdr:cNvPr id="2" name="Chart 1">
          <a:extLst>
            <a:ext uri="{FF2B5EF4-FFF2-40B4-BE49-F238E27FC236}">
              <a16:creationId xmlns:a16="http://schemas.microsoft.com/office/drawing/2014/main" id="{C36F909D-98E2-285B-7AD1-44C32D4002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571500</xdr:colOff>
      <xdr:row>31</xdr:row>
      <xdr:rowOff>95250</xdr:rowOff>
    </xdr:from>
    <xdr:to>
      <xdr:col>13</xdr:col>
      <xdr:colOff>266700</xdr:colOff>
      <xdr:row>46</xdr:row>
      <xdr:rowOff>95250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2EB13B30-CD58-1719-8C8C-7FF54C29779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454140" y="576453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oneCellAnchor>
    <xdr:from>
      <xdr:col>0</xdr:col>
      <xdr:colOff>247650</xdr:colOff>
      <xdr:row>1</xdr:row>
      <xdr:rowOff>114300</xdr:rowOff>
    </xdr:from>
    <xdr:ext cx="1647825" cy="55245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xdr:from>
      <xdr:col>6</xdr:col>
      <xdr:colOff>475194</xdr:colOff>
      <xdr:row>13</xdr:row>
      <xdr:rowOff>27020</xdr:rowOff>
    </xdr:from>
    <xdr:to>
      <xdr:col>16</xdr:col>
      <xdr:colOff>167884</xdr:colOff>
      <xdr:row>28</xdr:row>
      <xdr:rowOff>153484</xdr:rowOff>
    </xdr:to>
    <xdr:graphicFrame macro="">
      <xdr:nvGraphicFramePr>
        <xdr:cNvPr id="3" name="Chart 2">
          <a:extLst>
            <a:ext uri="{FF2B5EF4-FFF2-40B4-BE49-F238E27FC236}">
              <a16:creationId xmlns:a16="http://schemas.microsoft.com/office/drawing/2014/main" id="{E8D6DD4C-182A-423D-B08F-1EBE96ECD9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409187</xdr:colOff>
      <xdr:row>4</xdr:row>
      <xdr:rowOff>29531</xdr:rowOff>
    </xdr:from>
    <xdr:to>
      <xdr:col>16</xdr:col>
      <xdr:colOff>106694</xdr:colOff>
      <xdr:row>13</xdr:row>
      <xdr:rowOff>61807</xdr:rowOff>
    </xdr:to>
    <mc:AlternateContent xmlns:mc="http://schemas.openxmlformats.org/markup-compatibility/2006">
      <mc:Choice xmlns:tsle="http://schemas.microsoft.com/office/drawing/2012/timeslicer" Requires="tsle">
        <xdr:graphicFrame macro="">
          <xdr:nvGraphicFramePr>
            <xdr:cNvPr id="4" name="Sales Period">
              <a:extLst>
                <a:ext uri="{FF2B5EF4-FFF2-40B4-BE49-F238E27FC236}">
                  <a16:creationId xmlns:a16="http://schemas.microsoft.com/office/drawing/2014/main" id="{612DF95F-AED0-09F8-07DF-C8C058CA3914}"/>
                </a:ext>
              </a:extLst>
            </xdr:cNvPr>
            <xdr:cNvGraphicFramePr/>
          </xdr:nvGraphicFramePr>
          <xdr:xfrm>
            <a:off x="0" y="0"/>
            <a:ext cx="0" cy="0"/>
          </xdr:xfrm>
          <a:graphic>
            <a:graphicData uri="http://schemas.microsoft.com/office/drawing/2012/timeslicer">
              <tsle:timeslicer xmlns:tsle="http://schemas.microsoft.com/office/drawing/2012/timeslicer" name="Sales Period"/>
            </a:graphicData>
          </a:graphic>
        </xdr:graphicFrame>
      </mc:Choice>
      <mc:Fallback>
        <xdr:sp macro="" textlink="">
          <xdr:nvSpPr>
            <xdr:cNvPr id="0" name=""/>
            <xdr:cNvSpPr>
              <a:spLocks noTextEdit="1"/>
            </xdr:cNvSpPr>
          </xdr:nvSpPr>
          <xdr:spPr>
            <a:xfrm>
              <a:off x="3902400" y="1056947"/>
              <a:ext cx="5716451" cy="155627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16</xdr:col>
      <xdr:colOff>594225</xdr:colOff>
      <xdr:row>4</xdr:row>
      <xdr:rowOff>30454</xdr:rowOff>
    </xdr:from>
    <xdr:to>
      <xdr:col>25</xdr:col>
      <xdr:colOff>59933</xdr:colOff>
      <xdr:row>31</xdr:row>
      <xdr:rowOff>145550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8121810D-F1D9-4107-A6E7-BE6FB5CC41F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0106382" y="1057870"/>
              <a:ext cx="5732944" cy="506381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xdr:col>
      <xdr:colOff>64070</xdr:colOff>
      <xdr:row>8</xdr:row>
      <xdr:rowOff>34248</xdr:rowOff>
    </xdr:from>
    <xdr:to>
      <xdr:col>6</xdr:col>
      <xdr:colOff>405439</xdr:colOff>
      <xdr:row>17</xdr:row>
      <xdr:rowOff>94180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4168F33-9266-104D-D2EC-4C30E4C3C1B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067531" y="1686675"/>
              <a:ext cx="1831121" cy="16781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117623</xdr:colOff>
      <xdr:row>6</xdr:row>
      <xdr:rowOff>176370</xdr:rowOff>
    </xdr:from>
    <xdr:to>
      <xdr:col>2</xdr:col>
      <xdr:colOff>763036</xdr:colOff>
      <xdr:row>17</xdr:row>
      <xdr:rowOff>94180</xdr:rowOff>
    </xdr:to>
    <mc:AlternateContent xmlns:mc="http://schemas.openxmlformats.org/markup-compatibility/2006">
      <mc:Choice xmlns:a14="http://schemas.microsoft.com/office/drawing/2010/main" Requires="a14">
        <xdr:graphicFrame macro="">
          <xdr:nvGraphicFramePr>
            <xdr:cNvPr id="8" name="Beverage Brand">
              <a:extLst>
                <a:ext uri="{FF2B5EF4-FFF2-40B4-BE49-F238E27FC236}">
                  <a16:creationId xmlns:a16="http://schemas.microsoft.com/office/drawing/2014/main" id="{C9272CD4-ACA7-BEA9-757B-3E45EF534D1A}"/>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dr:sp macro="" textlink="">
          <xdr:nvSpPr>
            <xdr:cNvPr id="0" name=""/>
            <xdr:cNvSpPr>
              <a:spLocks noTextEdit="1"/>
            </xdr:cNvSpPr>
          </xdr:nvSpPr>
          <xdr:spPr>
            <a:xfrm>
              <a:off x="117623" y="1469201"/>
              <a:ext cx="1826941" cy="18955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256855</xdr:colOff>
      <xdr:row>21</xdr:row>
      <xdr:rowOff>0</xdr:rowOff>
    </xdr:from>
    <xdr:to>
      <xdr:col>6</xdr:col>
      <xdr:colOff>410968</xdr:colOff>
      <xdr:row>27</xdr:row>
      <xdr:rowOff>162675</xdr:rowOff>
    </xdr:to>
    <mc:AlternateContent xmlns:mc="http://schemas.openxmlformats.org/markup-compatibility/2006">
      <mc:Choice xmlns:a14="http://schemas.microsoft.com/office/drawing/2010/main" Requires="a14">
        <xdr:graphicFrame macro="">
          <xdr:nvGraphicFramePr>
            <xdr:cNvPr id="9" name="Retailer">
              <a:extLst>
                <a:ext uri="{FF2B5EF4-FFF2-40B4-BE49-F238E27FC236}">
                  <a16:creationId xmlns:a16="http://schemas.microsoft.com/office/drawing/2014/main" id="{65DE1FBB-F51B-FC51-B9FE-85CA3BF37EA3}"/>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dr:sp macro="" textlink="">
          <xdr:nvSpPr>
            <xdr:cNvPr id="0" name=""/>
            <xdr:cNvSpPr>
              <a:spLocks noTextEdit="1"/>
            </xdr:cNvSpPr>
          </xdr:nvSpPr>
          <xdr:spPr>
            <a:xfrm>
              <a:off x="256855" y="4006921"/>
              <a:ext cx="3647326" cy="13442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 Rish" refreshedDate="45122.783129398151" createdVersion="8" refreshedVersion="8" minRefreshableVersion="3" recordCount="3888" xr:uid="{A27788C8-E061-4536-8A43-B3EAFFBA380F}">
  <cacheSource type="worksheet">
    <worksheetSource name="Table1"/>
  </cacheSource>
  <cacheFields count="14">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3"/>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8">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6">
      <sharedItems containsSemiMixedTypes="0" containsString="0" containsNumber="1" minValue="0" maxValue="8250"/>
    </cacheField>
    <cacheField name="Operating Profit" numFmtId="6">
      <sharedItems containsSemiMixedTypes="0" containsString="0" containsNumber="1" minValue="0" maxValue="3900"/>
    </cacheField>
    <cacheField name="Operating Margin" numFmtId="9">
      <sharedItems containsSemiMixedTypes="0" containsString="0" containsNumber="1" minValue="0.1" maxValue="0.65000000000000013"/>
    </cacheField>
    <cacheField name="Days (Invoice Date)" numFmtId="0" databaseField="0">
      <fieldGroup base="2">
        <rangePr groupBy="days" startDate="2021-01-02T00:00:00" endDate="2021-12-26T00:00:00"/>
        <groupItems count="368">
          <s v="&lt;1/2/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6/2021"/>
        </groupItems>
      </fieldGroup>
    </cacheField>
    <cacheField name="Months (Invoice Date)" numFmtId="0" databaseField="0">
      <fieldGroup base="2">
        <rangePr groupBy="months" startDate="2021-01-02T00:00:00" endDate="2021-12-26T00:00:00"/>
        <groupItems count="14">
          <s v="&lt;1/2/2021"/>
          <s v="Jan"/>
          <s v="Feb"/>
          <s v="Mar"/>
          <s v="Apr"/>
          <s v="May"/>
          <s v="Jun"/>
          <s v="Jul"/>
          <s v="Aug"/>
          <s v="Sep"/>
          <s v="Oct"/>
          <s v="Nov"/>
          <s v="Dec"/>
          <s v="&gt;12/26/2021"/>
        </groupItems>
      </fieldGroup>
    </cacheField>
  </cacheFields>
  <extLst>
    <ext xmlns:x14="http://schemas.microsoft.com/office/spreadsheetml/2009/9/main" uri="{725AE2AE-9491-48be-B2B4-4EB974FC3084}">
      <x14:pivotCacheDefinition pivotCacheId="20958057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n v="12000"/>
    <n v="6000"/>
    <n v="3000"/>
    <n v="0.5"/>
  </r>
  <r>
    <x v="0"/>
    <n v="1185732"/>
    <x v="0"/>
    <x v="0"/>
    <x v="0"/>
    <s v="New York"/>
    <x v="1"/>
    <n v="0.5"/>
    <n v="10000"/>
    <n v="5000"/>
    <n v="1500"/>
    <n v="0.3"/>
  </r>
  <r>
    <x v="0"/>
    <n v="1185732"/>
    <x v="0"/>
    <x v="0"/>
    <x v="0"/>
    <s v="New York"/>
    <x v="2"/>
    <n v="0.4"/>
    <n v="10000"/>
    <n v="4000"/>
    <n v="1400"/>
    <n v="0.35"/>
  </r>
  <r>
    <x v="0"/>
    <n v="1185732"/>
    <x v="0"/>
    <x v="0"/>
    <x v="0"/>
    <s v="New York"/>
    <x v="3"/>
    <n v="0.45"/>
    <n v="8500"/>
    <n v="3825"/>
    <n v="1338.75"/>
    <n v="0.35"/>
  </r>
  <r>
    <x v="0"/>
    <n v="1185732"/>
    <x v="0"/>
    <x v="0"/>
    <x v="0"/>
    <s v="New York"/>
    <x v="4"/>
    <n v="0.6"/>
    <n v="9000"/>
    <n v="5400"/>
    <n v="1620"/>
    <n v="0.3"/>
  </r>
  <r>
    <x v="0"/>
    <n v="1185732"/>
    <x v="0"/>
    <x v="0"/>
    <x v="0"/>
    <s v="New York"/>
    <x v="5"/>
    <n v="0.5"/>
    <n v="10000"/>
    <n v="5000"/>
    <n v="1250"/>
    <n v="0.25"/>
  </r>
  <r>
    <x v="0"/>
    <n v="1185732"/>
    <x v="1"/>
    <x v="0"/>
    <x v="0"/>
    <s v="New York"/>
    <x v="0"/>
    <n v="0.5"/>
    <n v="12500"/>
    <n v="6250"/>
    <n v="3125"/>
    <n v="0.5"/>
  </r>
  <r>
    <x v="0"/>
    <n v="1185732"/>
    <x v="1"/>
    <x v="0"/>
    <x v="0"/>
    <s v="New York"/>
    <x v="1"/>
    <n v="0.5"/>
    <n v="9000"/>
    <n v="4500"/>
    <n v="1350"/>
    <n v="0.3"/>
  </r>
  <r>
    <x v="0"/>
    <n v="1185732"/>
    <x v="1"/>
    <x v="0"/>
    <x v="0"/>
    <s v="New York"/>
    <x v="2"/>
    <n v="0.4"/>
    <n v="9500"/>
    <n v="3800"/>
    <n v="1330"/>
    <n v="0.35"/>
  </r>
  <r>
    <x v="0"/>
    <n v="1185732"/>
    <x v="1"/>
    <x v="0"/>
    <x v="0"/>
    <s v="New York"/>
    <x v="3"/>
    <n v="0.45"/>
    <n v="8250"/>
    <n v="3712.5"/>
    <n v="1299.375"/>
    <n v="0.35"/>
  </r>
  <r>
    <x v="0"/>
    <n v="1185732"/>
    <x v="1"/>
    <x v="0"/>
    <x v="0"/>
    <s v="New York"/>
    <x v="4"/>
    <n v="0.6"/>
    <n v="9000"/>
    <n v="5400"/>
    <n v="1620"/>
    <n v="0.3"/>
  </r>
  <r>
    <x v="0"/>
    <n v="1185732"/>
    <x v="1"/>
    <x v="0"/>
    <x v="0"/>
    <s v="New York"/>
    <x v="5"/>
    <n v="0.5"/>
    <n v="10000"/>
    <n v="5000"/>
    <n v="1250"/>
    <n v="0.25"/>
  </r>
  <r>
    <x v="0"/>
    <n v="1185732"/>
    <x v="2"/>
    <x v="0"/>
    <x v="0"/>
    <s v="New York"/>
    <x v="0"/>
    <n v="0.5"/>
    <n v="12200"/>
    <n v="6100"/>
    <n v="3050"/>
    <n v="0.5"/>
  </r>
  <r>
    <x v="0"/>
    <n v="1185732"/>
    <x v="2"/>
    <x v="0"/>
    <x v="0"/>
    <s v="New York"/>
    <x v="1"/>
    <n v="0.5"/>
    <n v="9250"/>
    <n v="4625"/>
    <n v="1387.5"/>
    <n v="0.3"/>
  </r>
  <r>
    <x v="0"/>
    <n v="1185732"/>
    <x v="2"/>
    <x v="0"/>
    <x v="0"/>
    <s v="New York"/>
    <x v="2"/>
    <n v="0.4"/>
    <n v="9500"/>
    <n v="3800"/>
    <n v="1330"/>
    <n v="0.35"/>
  </r>
  <r>
    <x v="0"/>
    <n v="1185732"/>
    <x v="2"/>
    <x v="0"/>
    <x v="0"/>
    <s v="New York"/>
    <x v="3"/>
    <n v="0.45"/>
    <n v="8000"/>
    <n v="3600"/>
    <n v="1260"/>
    <n v="0.35"/>
  </r>
  <r>
    <x v="0"/>
    <n v="1185732"/>
    <x v="2"/>
    <x v="0"/>
    <x v="0"/>
    <s v="New York"/>
    <x v="4"/>
    <n v="0.6"/>
    <n v="8500"/>
    <n v="5100"/>
    <n v="1530"/>
    <n v="0.3"/>
  </r>
  <r>
    <x v="0"/>
    <n v="1185732"/>
    <x v="2"/>
    <x v="0"/>
    <x v="0"/>
    <s v="New York"/>
    <x v="5"/>
    <n v="0.5"/>
    <n v="9500"/>
    <n v="4750"/>
    <n v="1187.5"/>
    <n v="0.25"/>
  </r>
  <r>
    <x v="0"/>
    <n v="1185732"/>
    <x v="3"/>
    <x v="0"/>
    <x v="0"/>
    <s v="New York"/>
    <x v="0"/>
    <n v="0.5"/>
    <n v="12000"/>
    <n v="6000"/>
    <n v="3000"/>
    <n v="0.5"/>
  </r>
  <r>
    <x v="0"/>
    <n v="1185732"/>
    <x v="3"/>
    <x v="0"/>
    <x v="0"/>
    <s v="New York"/>
    <x v="1"/>
    <n v="0.5"/>
    <n v="9000"/>
    <n v="4500"/>
    <n v="1350"/>
    <n v="0.3"/>
  </r>
  <r>
    <x v="0"/>
    <n v="1185732"/>
    <x v="3"/>
    <x v="0"/>
    <x v="0"/>
    <s v="New York"/>
    <x v="2"/>
    <n v="0.4"/>
    <n v="9000"/>
    <n v="3600"/>
    <n v="1260"/>
    <n v="0.35"/>
  </r>
  <r>
    <x v="0"/>
    <n v="1185732"/>
    <x v="3"/>
    <x v="0"/>
    <x v="0"/>
    <s v="New York"/>
    <x v="3"/>
    <n v="0.45"/>
    <n v="8250"/>
    <n v="3712.5"/>
    <n v="1299.375"/>
    <n v="0.35"/>
  </r>
  <r>
    <x v="0"/>
    <n v="1185732"/>
    <x v="3"/>
    <x v="0"/>
    <x v="0"/>
    <s v="New York"/>
    <x v="4"/>
    <n v="0.6"/>
    <n v="8250"/>
    <n v="4950"/>
    <n v="1485"/>
    <n v="0.3"/>
  </r>
  <r>
    <x v="0"/>
    <n v="1185732"/>
    <x v="3"/>
    <x v="0"/>
    <x v="0"/>
    <s v="New York"/>
    <x v="5"/>
    <n v="0.5"/>
    <n v="9500"/>
    <n v="4750"/>
    <n v="1187.5"/>
    <n v="0.25"/>
  </r>
  <r>
    <x v="0"/>
    <n v="1185732"/>
    <x v="4"/>
    <x v="0"/>
    <x v="0"/>
    <s v="New York"/>
    <x v="0"/>
    <n v="0.6"/>
    <n v="12200"/>
    <n v="7320"/>
    <n v="3660"/>
    <n v="0.5"/>
  </r>
  <r>
    <x v="0"/>
    <n v="1185732"/>
    <x v="4"/>
    <x v="0"/>
    <x v="0"/>
    <s v="New York"/>
    <x v="1"/>
    <n v="0.55000000000000004"/>
    <n v="9250"/>
    <n v="5087.5"/>
    <n v="1526.25"/>
    <n v="0.3"/>
  </r>
  <r>
    <x v="0"/>
    <n v="1185732"/>
    <x v="4"/>
    <x v="0"/>
    <x v="0"/>
    <s v="New York"/>
    <x v="2"/>
    <n v="0.5"/>
    <n v="9000"/>
    <n v="4500"/>
    <n v="1575"/>
    <n v="0.35"/>
  </r>
  <r>
    <x v="0"/>
    <n v="1185732"/>
    <x v="4"/>
    <x v="0"/>
    <x v="0"/>
    <s v="New York"/>
    <x v="3"/>
    <n v="0.5"/>
    <n v="8500"/>
    <n v="4250"/>
    <n v="1487.5"/>
    <n v="0.35"/>
  </r>
  <r>
    <x v="0"/>
    <n v="1185732"/>
    <x v="4"/>
    <x v="0"/>
    <x v="0"/>
    <s v="New York"/>
    <x v="4"/>
    <n v="0.6"/>
    <n v="8750"/>
    <n v="5250"/>
    <n v="1575"/>
    <n v="0.3"/>
  </r>
  <r>
    <x v="0"/>
    <n v="1185732"/>
    <x v="4"/>
    <x v="0"/>
    <x v="0"/>
    <s v="New York"/>
    <x v="5"/>
    <n v="0.65"/>
    <n v="10000"/>
    <n v="6500"/>
    <n v="1625"/>
    <n v="0.25"/>
  </r>
  <r>
    <x v="0"/>
    <n v="1185732"/>
    <x v="5"/>
    <x v="0"/>
    <x v="0"/>
    <s v="New York"/>
    <x v="0"/>
    <n v="0.6"/>
    <n v="12500"/>
    <n v="7500"/>
    <n v="3750"/>
    <n v="0.5"/>
  </r>
  <r>
    <x v="0"/>
    <n v="1185732"/>
    <x v="5"/>
    <x v="0"/>
    <x v="0"/>
    <s v="New York"/>
    <x v="1"/>
    <n v="0.55000000000000004"/>
    <n v="10000"/>
    <n v="5500"/>
    <n v="1650"/>
    <n v="0.3"/>
  </r>
  <r>
    <x v="0"/>
    <n v="1185732"/>
    <x v="5"/>
    <x v="0"/>
    <x v="0"/>
    <s v="New York"/>
    <x v="2"/>
    <n v="0.5"/>
    <n v="9250"/>
    <n v="4625"/>
    <n v="1618.75"/>
    <n v="0.35"/>
  </r>
  <r>
    <x v="0"/>
    <n v="1185732"/>
    <x v="5"/>
    <x v="0"/>
    <x v="0"/>
    <s v="New York"/>
    <x v="3"/>
    <n v="0.5"/>
    <n v="9000"/>
    <n v="4500"/>
    <n v="1575"/>
    <n v="0.35"/>
  </r>
  <r>
    <x v="0"/>
    <n v="1185732"/>
    <x v="5"/>
    <x v="0"/>
    <x v="0"/>
    <s v="New York"/>
    <x v="4"/>
    <n v="0.6"/>
    <n v="9000"/>
    <n v="5400"/>
    <n v="1620"/>
    <n v="0.3"/>
  </r>
  <r>
    <x v="0"/>
    <n v="1185732"/>
    <x v="5"/>
    <x v="0"/>
    <x v="0"/>
    <s v="New York"/>
    <x v="5"/>
    <n v="0.65"/>
    <n v="10500"/>
    <n v="6825"/>
    <n v="1706.25"/>
    <n v="0.25"/>
  </r>
  <r>
    <x v="0"/>
    <n v="1185732"/>
    <x v="6"/>
    <x v="0"/>
    <x v="0"/>
    <s v="New York"/>
    <x v="0"/>
    <n v="0.6"/>
    <n v="12750"/>
    <n v="7650"/>
    <n v="3825"/>
    <n v="0.5"/>
  </r>
  <r>
    <x v="0"/>
    <n v="1185732"/>
    <x v="6"/>
    <x v="0"/>
    <x v="0"/>
    <s v="New York"/>
    <x v="1"/>
    <n v="0.55000000000000004"/>
    <n v="10250"/>
    <n v="5637.5000000000009"/>
    <n v="1691.2500000000002"/>
    <n v="0.3"/>
  </r>
  <r>
    <x v="0"/>
    <n v="1185732"/>
    <x v="6"/>
    <x v="0"/>
    <x v="0"/>
    <s v="New York"/>
    <x v="2"/>
    <n v="0.5"/>
    <n v="9500"/>
    <n v="4750"/>
    <n v="1662.5"/>
    <n v="0.35"/>
  </r>
  <r>
    <x v="0"/>
    <n v="1185732"/>
    <x v="6"/>
    <x v="0"/>
    <x v="0"/>
    <s v="New York"/>
    <x v="3"/>
    <n v="0.5"/>
    <n v="9000"/>
    <n v="4500"/>
    <n v="1575"/>
    <n v="0.35"/>
  </r>
  <r>
    <x v="0"/>
    <n v="1185732"/>
    <x v="6"/>
    <x v="0"/>
    <x v="0"/>
    <s v="New York"/>
    <x v="4"/>
    <n v="0.6"/>
    <n v="9250"/>
    <n v="5550"/>
    <n v="1665"/>
    <n v="0.3"/>
  </r>
  <r>
    <x v="0"/>
    <n v="1185732"/>
    <x v="6"/>
    <x v="0"/>
    <x v="0"/>
    <s v="New York"/>
    <x v="5"/>
    <n v="0.65"/>
    <n v="11000"/>
    <n v="7150"/>
    <n v="1787.5"/>
    <n v="0.25"/>
  </r>
  <r>
    <x v="0"/>
    <n v="1185732"/>
    <x v="7"/>
    <x v="0"/>
    <x v="0"/>
    <s v="New York"/>
    <x v="0"/>
    <n v="0.6"/>
    <n v="12500"/>
    <n v="7500"/>
    <n v="3750"/>
    <n v="0.5"/>
  </r>
  <r>
    <x v="0"/>
    <n v="1185732"/>
    <x v="7"/>
    <x v="0"/>
    <x v="0"/>
    <s v="New York"/>
    <x v="1"/>
    <n v="0.55000000000000004"/>
    <n v="10250"/>
    <n v="5637.5000000000009"/>
    <n v="1691.2500000000002"/>
    <n v="0.3"/>
  </r>
  <r>
    <x v="0"/>
    <n v="1185732"/>
    <x v="7"/>
    <x v="0"/>
    <x v="0"/>
    <s v="New York"/>
    <x v="2"/>
    <n v="0.5"/>
    <n v="9500"/>
    <n v="4750"/>
    <n v="1662.5"/>
    <n v="0.35"/>
  </r>
  <r>
    <x v="0"/>
    <n v="1185732"/>
    <x v="7"/>
    <x v="0"/>
    <x v="0"/>
    <s v="New York"/>
    <x v="3"/>
    <n v="0.5"/>
    <n v="9250"/>
    <n v="4625"/>
    <n v="1618.75"/>
    <n v="0.35"/>
  </r>
  <r>
    <x v="0"/>
    <n v="1185732"/>
    <x v="7"/>
    <x v="0"/>
    <x v="0"/>
    <s v="New York"/>
    <x v="4"/>
    <n v="0.6"/>
    <n v="9000"/>
    <n v="5400"/>
    <n v="1620"/>
    <n v="0.3"/>
  </r>
  <r>
    <x v="0"/>
    <n v="1185732"/>
    <x v="7"/>
    <x v="0"/>
    <x v="0"/>
    <s v="New York"/>
    <x v="5"/>
    <n v="0.65"/>
    <n v="10750"/>
    <n v="6987.5"/>
    <n v="1746.875"/>
    <n v="0.25"/>
  </r>
  <r>
    <x v="0"/>
    <n v="1185732"/>
    <x v="8"/>
    <x v="0"/>
    <x v="0"/>
    <s v="New York"/>
    <x v="0"/>
    <n v="0.6"/>
    <n v="12000"/>
    <n v="7200"/>
    <n v="3600"/>
    <n v="0.5"/>
  </r>
  <r>
    <x v="0"/>
    <n v="1185732"/>
    <x v="8"/>
    <x v="0"/>
    <x v="0"/>
    <s v="New York"/>
    <x v="1"/>
    <n v="0.55000000000000004"/>
    <n v="10000"/>
    <n v="5500"/>
    <n v="1650"/>
    <n v="0.3"/>
  </r>
  <r>
    <x v="0"/>
    <n v="1185732"/>
    <x v="8"/>
    <x v="0"/>
    <x v="0"/>
    <s v="New York"/>
    <x v="2"/>
    <n v="0.5"/>
    <n v="9250"/>
    <n v="4625"/>
    <n v="1618.75"/>
    <n v="0.35"/>
  </r>
  <r>
    <x v="0"/>
    <n v="1185732"/>
    <x v="8"/>
    <x v="0"/>
    <x v="0"/>
    <s v="New York"/>
    <x v="3"/>
    <n v="0.5"/>
    <n v="9000"/>
    <n v="4500"/>
    <n v="1575"/>
    <n v="0.35"/>
  </r>
  <r>
    <x v="0"/>
    <n v="1185732"/>
    <x v="8"/>
    <x v="0"/>
    <x v="0"/>
    <s v="New York"/>
    <x v="4"/>
    <n v="0.6"/>
    <n v="9000"/>
    <n v="5400"/>
    <n v="1620"/>
    <n v="0.3"/>
  </r>
  <r>
    <x v="0"/>
    <n v="1185732"/>
    <x v="8"/>
    <x v="0"/>
    <x v="0"/>
    <s v="New York"/>
    <x v="5"/>
    <n v="0.65"/>
    <n v="10000"/>
    <n v="6500"/>
    <n v="1625"/>
    <n v="0.25"/>
  </r>
  <r>
    <x v="0"/>
    <n v="1185732"/>
    <x v="9"/>
    <x v="0"/>
    <x v="0"/>
    <s v="New York"/>
    <x v="0"/>
    <n v="0.65"/>
    <n v="11750"/>
    <n v="7637.5"/>
    <n v="3818.75"/>
    <n v="0.5"/>
  </r>
  <r>
    <x v="0"/>
    <n v="1185732"/>
    <x v="9"/>
    <x v="0"/>
    <x v="0"/>
    <s v="New York"/>
    <x v="1"/>
    <n v="0.55000000000000004"/>
    <n v="10000"/>
    <n v="5500"/>
    <n v="1650"/>
    <n v="0.3"/>
  </r>
  <r>
    <x v="0"/>
    <n v="1185732"/>
    <x v="9"/>
    <x v="0"/>
    <x v="0"/>
    <s v="New York"/>
    <x v="2"/>
    <n v="0.55000000000000004"/>
    <n v="9000"/>
    <n v="4950"/>
    <n v="1732.5"/>
    <n v="0.35"/>
  </r>
  <r>
    <x v="0"/>
    <n v="1185732"/>
    <x v="9"/>
    <x v="0"/>
    <x v="0"/>
    <s v="New York"/>
    <x v="3"/>
    <n v="0.55000000000000004"/>
    <n v="8750"/>
    <n v="4812.5"/>
    <n v="1684.375"/>
    <n v="0.35"/>
  </r>
  <r>
    <x v="0"/>
    <n v="1185732"/>
    <x v="9"/>
    <x v="0"/>
    <x v="0"/>
    <s v="New York"/>
    <x v="4"/>
    <n v="0.65"/>
    <n v="8750"/>
    <n v="5687.5"/>
    <n v="1706.25"/>
    <n v="0.3"/>
  </r>
  <r>
    <x v="0"/>
    <n v="1185732"/>
    <x v="9"/>
    <x v="0"/>
    <x v="0"/>
    <s v="New York"/>
    <x v="5"/>
    <n v="0.7"/>
    <n v="10000"/>
    <n v="7000"/>
    <n v="1750"/>
    <n v="0.25"/>
  </r>
  <r>
    <x v="0"/>
    <n v="1185732"/>
    <x v="10"/>
    <x v="0"/>
    <x v="0"/>
    <s v="New York"/>
    <x v="0"/>
    <n v="0.65"/>
    <n v="11500"/>
    <n v="7475"/>
    <n v="3737.5"/>
    <n v="0.5"/>
  </r>
  <r>
    <x v="0"/>
    <n v="1185732"/>
    <x v="10"/>
    <x v="0"/>
    <x v="0"/>
    <s v="New York"/>
    <x v="1"/>
    <n v="0.55000000000000004"/>
    <n v="9750"/>
    <n v="5362.5"/>
    <n v="1608.75"/>
    <n v="0.3"/>
  </r>
  <r>
    <x v="0"/>
    <n v="1185732"/>
    <x v="10"/>
    <x v="0"/>
    <x v="0"/>
    <s v="New York"/>
    <x v="2"/>
    <n v="0.55000000000000004"/>
    <n v="9200"/>
    <n v="5060"/>
    <n v="1771"/>
    <n v="0.35"/>
  </r>
  <r>
    <x v="0"/>
    <n v="1185732"/>
    <x v="10"/>
    <x v="0"/>
    <x v="0"/>
    <s v="New York"/>
    <x v="3"/>
    <n v="0.55000000000000004"/>
    <n v="9000"/>
    <n v="4950"/>
    <n v="1732.5"/>
    <n v="0.35"/>
  </r>
  <r>
    <x v="0"/>
    <n v="1185732"/>
    <x v="10"/>
    <x v="0"/>
    <x v="0"/>
    <s v="New York"/>
    <x v="4"/>
    <n v="0.65"/>
    <n v="8750"/>
    <n v="5687.5"/>
    <n v="1706.25"/>
    <n v="0.3"/>
  </r>
  <r>
    <x v="0"/>
    <n v="1185732"/>
    <x v="10"/>
    <x v="0"/>
    <x v="0"/>
    <s v="New York"/>
    <x v="5"/>
    <n v="0.7"/>
    <n v="9750"/>
    <n v="6825"/>
    <n v="1706.25"/>
    <n v="0.25"/>
  </r>
  <r>
    <x v="0"/>
    <n v="1185732"/>
    <x v="11"/>
    <x v="0"/>
    <x v="0"/>
    <s v="New York"/>
    <x v="0"/>
    <n v="0.65"/>
    <n v="12000"/>
    <n v="7800"/>
    <n v="3900"/>
    <n v="0.5"/>
  </r>
  <r>
    <x v="0"/>
    <n v="1185732"/>
    <x v="11"/>
    <x v="0"/>
    <x v="0"/>
    <s v="New York"/>
    <x v="1"/>
    <n v="0.55000000000000004"/>
    <n v="10000"/>
    <n v="5500"/>
    <n v="1650"/>
    <n v="0.3"/>
  </r>
  <r>
    <x v="0"/>
    <n v="1185732"/>
    <x v="11"/>
    <x v="0"/>
    <x v="0"/>
    <s v="New York"/>
    <x v="2"/>
    <n v="0.55000000000000004"/>
    <n v="9500"/>
    <n v="5225"/>
    <n v="1828.7499999999998"/>
    <n v="0.35"/>
  </r>
  <r>
    <x v="0"/>
    <n v="1185732"/>
    <x v="11"/>
    <x v="0"/>
    <x v="0"/>
    <s v="New York"/>
    <x v="3"/>
    <n v="0.55000000000000004"/>
    <n v="9000"/>
    <n v="4950"/>
    <n v="1732.5"/>
    <n v="0.35"/>
  </r>
  <r>
    <x v="0"/>
    <n v="1185732"/>
    <x v="11"/>
    <x v="0"/>
    <x v="0"/>
    <s v="New York"/>
    <x v="4"/>
    <n v="0.65"/>
    <n v="9000"/>
    <n v="5850"/>
    <n v="1755"/>
    <n v="0.3"/>
  </r>
  <r>
    <x v="0"/>
    <n v="1185732"/>
    <x v="11"/>
    <x v="0"/>
    <x v="0"/>
    <s v="New York"/>
    <x v="5"/>
    <n v="0.7"/>
    <n v="10000"/>
    <n v="7000"/>
    <n v="1750"/>
    <n v="0.25"/>
  </r>
  <r>
    <x v="1"/>
    <n v="1197831"/>
    <x v="12"/>
    <x v="1"/>
    <x v="1"/>
    <s v="Houston"/>
    <x v="0"/>
    <n v="0.25"/>
    <n v="9000"/>
    <n v="2250"/>
    <n v="787.5"/>
    <n v="0.35"/>
  </r>
  <r>
    <x v="1"/>
    <n v="1197831"/>
    <x v="12"/>
    <x v="1"/>
    <x v="1"/>
    <s v="Houston"/>
    <x v="1"/>
    <n v="0.35"/>
    <n v="9000"/>
    <n v="3150"/>
    <n v="1102.5"/>
    <n v="0.35"/>
  </r>
  <r>
    <x v="1"/>
    <n v="1197831"/>
    <x v="12"/>
    <x v="1"/>
    <x v="1"/>
    <s v="Houston"/>
    <x v="2"/>
    <n v="0.35"/>
    <n v="7000"/>
    <n v="2450"/>
    <n v="857.5"/>
    <n v="0.35"/>
  </r>
  <r>
    <x v="1"/>
    <n v="1197831"/>
    <x v="12"/>
    <x v="1"/>
    <x v="1"/>
    <s v="Houston"/>
    <x v="3"/>
    <n v="0.35"/>
    <n v="7000"/>
    <n v="2450"/>
    <n v="1102.5"/>
    <n v="0.45"/>
  </r>
  <r>
    <x v="1"/>
    <n v="1197831"/>
    <x v="12"/>
    <x v="1"/>
    <x v="1"/>
    <s v="Houston"/>
    <x v="4"/>
    <n v="0.4"/>
    <n v="5500"/>
    <n v="2200"/>
    <n v="660"/>
    <n v="0.3"/>
  </r>
  <r>
    <x v="1"/>
    <n v="1197831"/>
    <x v="12"/>
    <x v="1"/>
    <x v="1"/>
    <s v="Houston"/>
    <x v="5"/>
    <n v="0.35"/>
    <n v="7000"/>
    <n v="2450"/>
    <n v="1225"/>
    <n v="0.5"/>
  </r>
  <r>
    <x v="1"/>
    <n v="1197831"/>
    <x v="13"/>
    <x v="1"/>
    <x v="1"/>
    <s v="Houston"/>
    <x v="0"/>
    <n v="0.25"/>
    <n v="8500"/>
    <n v="2125"/>
    <n v="743.75"/>
    <n v="0.35"/>
  </r>
  <r>
    <x v="1"/>
    <n v="1197831"/>
    <x v="13"/>
    <x v="1"/>
    <x v="1"/>
    <s v="Houston"/>
    <x v="1"/>
    <n v="0.35"/>
    <n v="8500"/>
    <n v="2975"/>
    <n v="1041.25"/>
    <n v="0.35"/>
  </r>
  <r>
    <x v="1"/>
    <n v="1197831"/>
    <x v="13"/>
    <x v="1"/>
    <x v="1"/>
    <s v="Houston"/>
    <x v="2"/>
    <n v="0.35"/>
    <n v="6750"/>
    <n v="2362.5"/>
    <n v="826.875"/>
    <n v="0.35"/>
  </r>
  <r>
    <x v="1"/>
    <n v="1197831"/>
    <x v="13"/>
    <x v="1"/>
    <x v="1"/>
    <s v="Houston"/>
    <x v="3"/>
    <n v="0.35"/>
    <n v="6250"/>
    <n v="2187.5"/>
    <n v="984.375"/>
    <n v="0.45"/>
  </r>
  <r>
    <x v="1"/>
    <n v="1197831"/>
    <x v="13"/>
    <x v="1"/>
    <x v="1"/>
    <s v="Houston"/>
    <x v="4"/>
    <n v="0.4"/>
    <n v="5000"/>
    <n v="2000"/>
    <n v="600"/>
    <n v="0.3"/>
  </r>
  <r>
    <x v="1"/>
    <n v="1197831"/>
    <x v="13"/>
    <x v="1"/>
    <x v="1"/>
    <s v="Houston"/>
    <x v="5"/>
    <n v="0.35"/>
    <n v="7000"/>
    <n v="2450"/>
    <n v="1225"/>
    <n v="0.5"/>
  </r>
  <r>
    <x v="1"/>
    <n v="1197831"/>
    <x v="14"/>
    <x v="1"/>
    <x v="1"/>
    <s v="Houston"/>
    <x v="0"/>
    <n v="0.3"/>
    <n v="8750"/>
    <n v="2625"/>
    <n v="918.74999999999989"/>
    <n v="0.35"/>
  </r>
  <r>
    <x v="1"/>
    <n v="1197831"/>
    <x v="14"/>
    <x v="1"/>
    <x v="1"/>
    <s v="Houston"/>
    <x v="1"/>
    <n v="0.4"/>
    <n v="8750"/>
    <n v="3500"/>
    <n v="1225"/>
    <n v="0.35"/>
  </r>
  <r>
    <x v="1"/>
    <n v="1197831"/>
    <x v="14"/>
    <x v="1"/>
    <x v="1"/>
    <s v="Houston"/>
    <x v="2"/>
    <n v="0.35"/>
    <n v="7000"/>
    <n v="2450"/>
    <n v="857.5"/>
    <n v="0.35"/>
  </r>
  <r>
    <x v="1"/>
    <n v="1197831"/>
    <x v="14"/>
    <x v="1"/>
    <x v="1"/>
    <s v="Houston"/>
    <x v="3"/>
    <n v="0.4"/>
    <n v="6000"/>
    <n v="2400"/>
    <n v="1080"/>
    <n v="0.45"/>
  </r>
  <r>
    <x v="1"/>
    <n v="1197831"/>
    <x v="14"/>
    <x v="1"/>
    <x v="1"/>
    <s v="Houston"/>
    <x v="4"/>
    <n v="0.45"/>
    <n v="5000"/>
    <n v="2250"/>
    <n v="675"/>
    <n v="0.3"/>
  </r>
  <r>
    <x v="1"/>
    <n v="1197831"/>
    <x v="14"/>
    <x v="1"/>
    <x v="1"/>
    <s v="Houston"/>
    <x v="5"/>
    <n v="0.4"/>
    <n v="6500"/>
    <n v="2600"/>
    <n v="1300"/>
    <n v="0.5"/>
  </r>
  <r>
    <x v="1"/>
    <n v="1197831"/>
    <x v="15"/>
    <x v="1"/>
    <x v="1"/>
    <s v="Houston"/>
    <x v="0"/>
    <n v="0.3"/>
    <n v="9000"/>
    <n v="2700"/>
    <n v="944.99999999999989"/>
    <n v="0.35"/>
  </r>
  <r>
    <x v="1"/>
    <n v="1197831"/>
    <x v="15"/>
    <x v="1"/>
    <x v="1"/>
    <s v="Houston"/>
    <x v="1"/>
    <n v="0.4"/>
    <n v="9000"/>
    <n v="3600"/>
    <n v="1260"/>
    <n v="0.35"/>
  </r>
  <r>
    <x v="1"/>
    <n v="1197831"/>
    <x v="15"/>
    <x v="1"/>
    <x v="1"/>
    <s v="Houston"/>
    <x v="2"/>
    <n v="0.35"/>
    <n v="7250"/>
    <n v="2537.5"/>
    <n v="888.125"/>
    <n v="0.35"/>
  </r>
  <r>
    <x v="1"/>
    <n v="1197831"/>
    <x v="15"/>
    <x v="1"/>
    <x v="1"/>
    <s v="Houston"/>
    <x v="3"/>
    <n v="0.4"/>
    <n v="6250"/>
    <n v="2500"/>
    <n v="1125"/>
    <n v="0.45"/>
  </r>
  <r>
    <x v="1"/>
    <n v="1197831"/>
    <x v="15"/>
    <x v="1"/>
    <x v="1"/>
    <s v="Houston"/>
    <x v="4"/>
    <n v="0.45"/>
    <n v="5250"/>
    <n v="2362.5"/>
    <n v="708.75"/>
    <n v="0.3"/>
  </r>
  <r>
    <x v="1"/>
    <n v="1197831"/>
    <x v="15"/>
    <x v="1"/>
    <x v="1"/>
    <s v="Houston"/>
    <x v="5"/>
    <n v="0.4"/>
    <n v="8000"/>
    <n v="3200"/>
    <n v="1600"/>
    <n v="0.5"/>
  </r>
  <r>
    <x v="1"/>
    <n v="1197831"/>
    <x v="16"/>
    <x v="1"/>
    <x v="1"/>
    <s v="Houston"/>
    <x v="0"/>
    <n v="0.3"/>
    <n v="9250"/>
    <n v="2775"/>
    <n v="971.24999999999989"/>
    <n v="0.35"/>
  </r>
  <r>
    <x v="1"/>
    <n v="1197831"/>
    <x v="16"/>
    <x v="1"/>
    <x v="1"/>
    <s v="Houston"/>
    <x v="1"/>
    <n v="0.4"/>
    <n v="9250"/>
    <n v="3700"/>
    <n v="1295"/>
    <n v="0.35"/>
  </r>
  <r>
    <x v="1"/>
    <n v="1197831"/>
    <x v="16"/>
    <x v="1"/>
    <x v="1"/>
    <s v="Houston"/>
    <x v="2"/>
    <n v="0.35"/>
    <n v="7750"/>
    <n v="2712.5"/>
    <n v="949.37499999999989"/>
    <n v="0.35"/>
  </r>
  <r>
    <x v="1"/>
    <n v="1197831"/>
    <x v="16"/>
    <x v="1"/>
    <x v="1"/>
    <s v="Houston"/>
    <x v="3"/>
    <n v="0.4"/>
    <n v="7000"/>
    <n v="2800"/>
    <n v="1260"/>
    <n v="0.45"/>
  </r>
  <r>
    <x v="1"/>
    <n v="1197831"/>
    <x v="16"/>
    <x v="1"/>
    <x v="1"/>
    <s v="Houston"/>
    <x v="4"/>
    <n v="0.45"/>
    <n v="6000"/>
    <n v="2700"/>
    <n v="810"/>
    <n v="0.3"/>
  </r>
  <r>
    <x v="1"/>
    <n v="1197831"/>
    <x v="16"/>
    <x v="1"/>
    <x v="1"/>
    <s v="Houston"/>
    <x v="5"/>
    <n v="0.4"/>
    <n v="9500"/>
    <n v="3800"/>
    <n v="1900"/>
    <n v="0.5"/>
  </r>
  <r>
    <x v="1"/>
    <n v="1197831"/>
    <x v="17"/>
    <x v="1"/>
    <x v="1"/>
    <s v="Houston"/>
    <x v="0"/>
    <n v="0.4"/>
    <n v="9500"/>
    <n v="3800"/>
    <n v="1330"/>
    <n v="0.35"/>
  </r>
  <r>
    <x v="1"/>
    <n v="1197831"/>
    <x v="17"/>
    <x v="1"/>
    <x v="1"/>
    <s v="Houston"/>
    <x v="1"/>
    <n v="0.45"/>
    <n v="9500"/>
    <n v="4275"/>
    <n v="1496.25"/>
    <n v="0.35"/>
  </r>
  <r>
    <x v="1"/>
    <n v="1197831"/>
    <x v="17"/>
    <x v="1"/>
    <x v="1"/>
    <s v="Houston"/>
    <x v="2"/>
    <n v="0.4"/>
    <n v="8000"/>
    <n v="3200"/>
    <n v="1120"/>
    <n v="0.35"/>
  </r>
  <r>
    <x v="1"/>
    <n v="1197831"/>
    <x v="17"/>
    <x v="1"/>
    <x v="1"/>
    <s v="Houston"/>
    <x v="3"/>
    <n v="0.4"/>
    <n v="7500"/>
    <n v="3000"/>
    <n v="1350"/>
    <n v="0.45"/>
  </r>
  <r>
    <x v="1"/>
    <n v="1197831"/>
    <x v="17"/>
    <x v="1"/>
    <x v="1"/>
    <s v="Houston"/>
    <x v="4"/>
    <n v="0.45"/>
    <n v="6500"/>
    <n v="2925"/>
    <n v="877.5"/>
    <n v="0.3"/>
  </r>
  <r>
    <x v="1"/>
    <n v="1197831"/>
    <x v="17"/>
    <x v="1"/>
    <x v="1"/>
    <s v="Houston"/>
    <x v="5"/>
    <n v="0.5"/>
    <n v="10000"/>
    <n v="5000"/>
    <n v="2500"/>
    <n v="0.5"/>
  </r>
  <r>
    <x v="1"/>
    <n v="1197831"/>
    <x v="18"/>
    <x v="1"/>
    <x v="1"/>
    <s v="Houston"/>
    <x v="0"/>
    <n v="0.4"/>
    <n v="9500"/>
    <n v="3800"/>
    <n v="1330"/>
    <n v="0.35"/>
  </r>
  <r>
    <x v="1"/>
    <n v="1197831"/>
    <x v="18"/>
    <x v="1"/>
    <x v="1"/>
    <s v="Houston"/>
    <x v="1"/>
    <n v="0.45"/>
    <n v="9500"/>
    <n v="4275"/>
    <n v="1496.25"/>
    <n v="0.35"/>
  </r>
  <r>
    <x v="1"/>
    <n v="1197831"/>
    <x v="18"/>
    <x v="1"/>
    <x v="1"/>
    <s v="Houston"/>
    <x v="2"/>
    <n v="0.4"/>
    <n v="11000"/>
    <n v="4400"/>
    <n v="1540"/>
    <n v="0.35"/>
  </r>
  <r>
    <x v="1"/>
    <n v="1197831"/>
    <x v="18"/>
    <x v="1"/>
    <x v="1"/>
    <s v="Houston"/>
    <x v="3"/>
    <n v="0.4"/>
    <n v="7000"/>
    <n v="2800"/>
    <n v="1260"/>
    <n v="0.45"/>
  </r>
  <r>
    <x v="1"/>
    <n v="1197831"/>
    <x v="18"/>
    <x v="1"/>
    <x v="1"/>
    <s v="Houston"/>
    <x v="4"/>
    <n v="0.45"/>
    <n v="7000"/>
    <n v="3150"/>
    <n v="945"/>
    <n v="0.3"/>
  </r>
  <r>
    <x v="1"/>
    <n v="1197831"/>
    <x v="18"/>
    <x v="1"/>
    <x v="1"/>
    <s v="Houston"/>
    <x v="5"/>
    <n v="0.5"/>
    <n v="9750"/>
    <n v="4875"/>
    <n v="2437.5"/>
    <n v="0.5"/>
  </r>
  <r>
    <x v="1"/>
    <n v="1197831"/>
    <x v="19"/>
    <x v="1"/>
    <x v="1"/>
    <s v="Houston"/>
    <x v="0"/>
    <n v="0.4"/>
    <n v="9250"/>
    <n v="3700"/>
    <n v="1295"/>
    <n v="0.35"/>
  </r>
  <r>
    <x v="1"/>
    <n v="1197831"/>
    <x v="19"/>
    <x v="1"/>
    <x v="1"/>
    <s v="Houston"/>
    <x v="1"/>
    <n v="0.45"/>
    <n v="9250"/>
    <n v="4162.5"/>
    <n v="1456.875"/>
    <n v="0.35"/>
  </r>
  <r>
    <x v="1"/>
    <n v="1197831"/>
    <x v="19"/>
    <x v="1"/>
    <x v="1"/>
    <s v="Houston"/>
    <x v="2"/>
    <n v="0.4"/>
    <n v="11000"/>
    <n v="4400"/>
    <n v="1540"/>
    <n v="0.35"/>
  </r>
  <r>
    <x v="1"/>
    <n v="1197831"/>
    <x v="19"/>
    <x v="1"/>
    <x v="1"/>
    <s v="Houston"/>
    <x v="3"/>
    <n v="0.4"/>
    <n v="6500"/>
    <n v="2600"/>
    <n v="1170"/>
    <n v="0.45"/>
  </r>
  <r>
    <x v="1"/>
    <n v="1197831"/>
    <x v="19"/>
    <x v="1"/>
    <x v="1"/>
    <s v="Houston"/>
    <x v="4"/>
    <n v="0.45"/>
    <n v="6500"/>
    <n v="2925"/>
    <n v="877.5"/>
    <n v="0.3"/>
  </r>
  <r>
    <x v="1"/>
    <n v="1197831"/>
    <x v="19"/>
    <x v="1"/>
    <x v="1"/>
    <s v="Houston"/>
    <x v="5"/>
    <n v="0.5"/>
    <n v="9000"/>
    <n v="4500"/>
    <n v="2250"/>
    <n v="0.5"/>
  </r>
  <r>
    <x v="1"/>
    <n v="1197831"/>
    <x v="20"/>
    <x v="1"/>
    <x v="1"/>
    <s v="Houston"/>
    <x v="0"/>
    <n v="0.45"/>
    <n v="8500"/>
    <n v="3825"/>
    <n v="1338.75"/>
    <n v="0.35"/>
  </r>
  <r>
    <x v="1"/>
    <n v="1197831"/>
    <x v="20"/>
    <x v="1"/>
    <x v="1"/>
    <s v="Houston"/>
    <x v="1"/>
    <n v="0.45"/>
    <n v="8500"/>
    <n v="3825"/>
    <n v="1338.75"/>
    <n v="0.35"/>
  </r>
  <r>
    <x v="1"/>
    <n v="1197831"/>
    <x v="20"/>
    <x v="1"/>
    <x v="1"/>
    <s v="Houston"/>
    <x v="2"/>
    <n v="0.5"/>
    <n v="9000"/>
    <n v="4500"/>
    <n v="1575"/>
    <n v="0.35"/>
  </r>
  <r>
    <x v="1"/>
    <n v="1197831"/>
    <x v="20"/>
    <x v="1"/>
    <x v="1"/>
    <s v="Houston"/>
    <x v="3"/>
    <n v="0.5"/>
    <n v="6250"/>
    <n v="3125"/>
    <n v="1406.25"/>
    <n v="0.45"/>
  </r>
  <r>
    <x v="1"/>
    <n v="1197831"/>
    <x v="20"/>
    <x v="1"/>
    <x v="1"/>
    <s v="Houston"/>
    <x v="4"/>
    <n v="0.45"/>
    <n v="6250"/>
    <n v="2812.5"/>
    <n v="843.75"/>
    <n v="0.3"/>
  </r>
  <r>
    <x v="1"/>
    <n v="1197831"/>
    <x v="20"/>
    <x v="1"/>
    <x v="1"/>
    <s v="Houston"/>
    <x v="5"/>
    <n v="0.55000000000000004"/>
    <n v="8500"/>
    <n v="4675"/>
    <n v="2337.5"/>
    <n v="0.5"/>
  </r>
  <r>
    <x v="1"/>
    <n v="1197831"/>
    <x v="21"/>
    <x v="1"/>
    <x v="1"/>
    <s v="Houston"/>
    <x v="0"/>
    <n v="0.45"/>
    <n v="8000"/>
    <n v="3600"/>
    <n v="1260"/>
    <n v="0.35"/>
  </r>
  <r>
    <x v="1"/>
    <n v="1197831"/>
    <x v="21"/>
    <x v="1"/>
    <x v="1"/>
    <s v="Houston"/>
    <x v="1"/>
    <n v="0.45"/>
    <n v="8000"/>
    <n v="3600"/>
    <n v="1260"/>
    <n v="0.35"/>
  </r>
  <r>
    <x v="1"/>
    <n v="1197831"/>
    <x v="21"/>
    <x v="1"/>
    <x v="1"/>
    <s v="Houston"/>
    <x v="2"/>
    <n v="0.5"/>
    <n v="7500"/>
    <n v="3750"/>
    <n v="1312.5"/>
    <n v="0.35"/>
  </r>
  <r>
    <x v="1"/>
    <n v="1197831"/>
    <x v="21"/>
    <x v="1"/>
    <x v="1"/>
    <s v="Houston"/>
    <x v="3"/>
    <n v="0.5"/>
    <n v="6000"/>
    <n v="3000"/>
    <n v="1350"/>
    <n v="0.45"/>
  </r>
  <r>
    <x v="1"/>
    <n v="1197831"/>
    <x v="21"/>
    <x v="1"/>
    <x v="1"/>
    <s v="Houston"/>
    <x v="4"/>
    <n v="0.45"/>
    <n v="5750"/>
    <n v="2587.5"/>
    <n v="776.25"/>
    <n v="0.3"/>
  </r>
  <r>
    <x v="1"/>
    <n v="1197831"/>
    <x v="21"/>
    <x v="1"/>
    <x v="1"/>
    <s v="Houston"/>
    <x v="5"/>
    <n v="0.55000000000000004"/>
    <n v="7500"/>
    <n v="4125"/>
    <n v="2062.5"/>
    <n v="0.5"/>
  </r>
  <r>
    <x v="1"/>
    <n v="1197831"/>
    <x v="22"/>
    <x v="1"/>
    <x v="1"/>
    <s v="Houston"/>
    <x v="0"/>
    <n v="0.45"/>
    <n v="9000"/>
    <n v="4050"/>
    <n v="1417.5"/>
    <n v="0.35"/>
  </r>
  <r>
    <x v="1"/>
    <n v="1197831"/>
    <x v="22"/>
    <x v="1"/>
    <x v="1"/>
    <s v="Houston"/>
    <x v="1"/>
    <n v="0.45"/>
    <n v="9000"/>
    <n v="4050"/>
    <n v="1417.5"/>
    <n v="0.35"/>
  </r>
  <r>
    <x v="1"/>
    <n v="1197831"/>
    <x v="22"/>
    <x v="1"/>
    <x v="1"/>
    <s v="Houston"/>
    <x v="2"/>
    <n v="0.5"/>
    <n v="8250"/>
    <n v="4125"/>
    <n v="1443.75"/>
    <n v="0.35"/>
  </r>
  <r>
    <x v="1"/>
    <n v="1197831"/>
    <x v="22"/>
    <x v="1"/>
    <x v="1"/>
    <s v="Houston"/>
    <x v="3"/>
    <n v="0.5"/>
    <n v="6750"/>
    <n v="3375"/>
    <n v="1518.75"/>
    <n v="0.45"/>
  </r>
  <r>
    <x v="1"/>
    <n v="1197831"/>
    <x v="22"/>
    <x v="1"/>
    <x v="1"/>
    <s v="Houston"/>
    <x v="4"/>
    <n v="0.45"/>
    <n v="6500"/>
    <n v="2925"/>
    <n v="877.5"/>
    <n v="0.3"/>
  </r>
  <r>
    <x v="1"/>
    <n v="1197831"/>
    <x v="22"/>
    <x v="1"/>
    <x v="1"/>
    <s v="Houston"/>
    <x v="5"/>
    <n v="0.55000000000000004"/>
    <n v="8500"/>
    <n v="4675"/>
    <n v="2337.5"/>
    <n v="0.5"/>
  </r>
  <r>
    <x v="1"/>
    <n v="1197831"/>
    <x v="23"/>
    <x v="1"/>
    <x v="1"/>
    <s v="Houston"/>
    <x v="0"/>
    <n v="0.45"/>
    <n v="9500"/>
    <n v="4275"/>
    <n v="1496.25"/>
    <n v="0.35"/>
  </r>
  <r>
    <x v="1"/>
    <n v="1197831"/>
    <x v="23"/>
    <x v="1"/>
    <x v="1"/>
    <s v="Houston"/>
    <x v="1"/>
    <n v="0.45"/>
    <n v="9500"/>
    <n v="4275"/>
    <n v="1496.25"/>
    <n v="0.35"/>
  </r>
  <r>
    <x v="1"/>
    <n v="1197831"/>
    <x v="23"/>
    <x v="1"/>
    <x v="1"/>
    <s v="Houston"/>
    <x v="2"/>
    <n v="0.5"/>
    <n v="8500"/>
    <n v="4250"/>
    <n v="1487.5"/>
    <n v="0.35"/>
  </r>
  <r>
    <x v="1"/>
    <n v="1197831"/>
    <x v="23"/>
    <x v="1"/>
    <x v="1"/>
    <s v="Houston"/>
    <x v="3"/>
    <n v="0.5"/>
    <n v="7000"/>
    <n v="3500"/>
    <n v="1575"/>
    <n v="0.45"/>
  </r>
  <r>
    <x v="1"/>
    <n v="1197831"/>
    <x v="23"/>
    <x v="1"/>
    <x v="1"/>
    <s v="Houston"/>
    <x v="4"/>
    <n v="0.45"/>
    <n v="6500"/>
    <n v="2925"/>
    <n v="877.5"/>
    <n v="0.3"/>
  </r>
  <r>
    <x v="1"/>
    <n v="1197831"/>
    <x v="23"/>
    <x v="1"/>
    <x v="1"/>
    <s v="Houston"/>
    <x v="5"/>
    <n v="0.55000000000000004"/>
    <n v="9000"/>
    <n v="4950"/>
    <n v="2475"/>
    <n v="0.5"/>
  </r>
  <r>
    <x v="2"/>
    <n v="1128299"/>
    <x v="24"/>
    <x v="2"/>
    <x v="2"/>
    <s v="San Francisco"/>
    <x v="0"/>
    <n v="0.39999999999999997"/>
    <n v="7750"/>
    <n v="3099.9999999999995"/>
    <n v="1085"/>
    <n v="0.35000000000000003"/>
  </r>
  <r>
    <x v="2"/>
    <n v="1128299"/>
    <x v="24"/>
    <x v="2"/>
    <x v="2"/>
    <s v="San Francisco"/>
    <x v="1"/>
    <n v="0.5"/>
    <n v="7750"/>
    <n v="3875"/>
    <n v="775"/>
    <n v="0.2"/>
  </r>
  <r>
    <x v="2"/>
    <n v="1128299"/>
    <x v="24"/>
    <x v="2"/>
    <x v="2"/>
    <s v="San Francisco"/>
    <x v="2"/>
    <n v="0.5"/>
    <n v="7750"/>
    <n v="3875"/>
    <n v="1356.2500000000002"/>
    <n v="0.35000000000000003"/>
  </r>
  <r>
    <x v="2"/>
    <n v="1128299"/>
    <x v="24"/>
    <x v="2"/>
    <x v="2"/>
    <s v="San Francisco"/>
    <x v="3"/>
    <n v="0.5"/>
    <n v="6250"/>
    <n v="3125"/>
    <n v="937.5"/>
    <n v="0.3"/>
  </r>
  <r>
    <x v="2"/>
    <n v="1128299"/>
    <x v="24"/>
    <x v="2"/>
    <x v="2"/>
    <s v="San Francisco"/>
    <x v="4"/>
    <n v="0.55000000000000004"/>
    <n v="5750"/>
    <n v="3162.5000000000005"/>
    <n v="1581.2500000000002"/>
    <n v="0.5"/>
  </r>
  <r>
    <x v="2"/>
    <n v="1128299"/>
    <x v="24"/>
    <x v="2"/>
    <x v="2"/>
    <s v="San Francisco"/>
    <x v="5"/>
    <n v="0.5"/>
    <n v="7750"/>
    <n v="3875"/>
    <n v="581.25000000000011"/>
    <n v="0.15000000000000002"/>
  </r>
  <r>
    <x v="2"/>
    <n v="1128299"/>
    <x v="25"/>
    <x v="2"/>
    <x v="2"/>
    <s v="San Francisco"/>
    <x v="0"/>
    <n v="0.39999999999999997"/>
    <n v="8250"/>
    <n v="3299.9999999999995"/>
    <n v="1155"/>
    <n v="0.35000000000000003"/>
  </r>
  <r>
    <x v="2"/>
    <n v="1128299"/>
    <x v="25"/>
    <x v="2"/>
    <x v="2"/>
    <s v="San Francisco"/>
    <x v="1"/>
    <n v="0.5"/>
    <n v="7250"/>
    <n v="3625"/>
    <n v="725"/>
    <n v="0.2"/>
  </r>
  <r>
    <x v="2"/>
    <n v="1128299"/>
    <x v="25"/>
    <x v="2"/>
    <x v="2"/>
    <s v="San Francisco"/>
    <x v="2"/>
    <n v="0.5"/>
    <n v="7250"/>
    <n v="3625"/>
    <n v="1268.7500000000002"/>
    <n v="0.35000000000000003"/>
  </r>
  <r>
    <x v="2"/>
    <n v="1128299"/>
    <x v="25"/>
    <x v="2"/>
    <x v="2"/>
    <s v="San Francisco"/>
    <x v="3"/>
    <n v="0.5"/>
    <n v="5750"/>
    <n v="2875"/>
    <n v="862.5"/>
    <n v="0.3"/>
  </r>
  <r>
    <x v="2"/>
    <n v="1128299"/>
    <x v="25"/>
    <x v="2"/>
    <x v="2"/>
    <s v="San Francisco"/>
    <x v="4"/>
    <n v="0.55000000000000004"/>
    <n v="5000"/>
    <n v="2750"/>
    <n v="1375"/>
    <n v="0.5"/>
  </r>
  <r>
    <x v="2"/>
    <n v="1128299"/>
    <x v="25"/>
    <x v="2"/>
    <x v="2"/>
    <s v="San Francisco"/>
    <x v="5"/>
    <n v="0.5"/>
    <n v="7000"/>
    <n v="3500"/>
    <n v="525.00000000000011"/>
    <n v="0.15000000000000002"/>
  </r>
  <r>
    <x v="2"/>
    <n v="1128299"/>
    <x v="26"/>
    <x v="2"/>
    <x v="2"/>
    <s v="San Francisco"/>
    <x v="0"/>
    <n v="0.5"/>
    <n v="8500"/>
    <n v="4250"/>
    <n v="1487.5000000000002"/>
    <n v="0.35000000000000003"/>
  </r>
  <r>
    <x v="2"/>
    <n v="1128299"/>
    <x v="26"/>
    <x v="2"/>
    <x v="2"/>
    <s v="San Francisco"/>
    <x v="1"/>
    <n v="0.6"/>
    <n v="7000"/>
    <n v="4200"/>
    <n v="840"/>
    <n v="0.2"/>
  </r>
  <r>
    <x v="2"/>
    <n v="1128299"/>
    <x v="26"/>
    <x v="2"/>
    <x v="2"/>
    <s v="San Francisco"/>
    <x v="2"/>
    <n v="0.6"/>
    <n v="7000"/>
    <n v="4200"/>
    <n v="1470.0000000000002"/>
    <n v="0.35000000000000003"/>
  </r>
  <r>
    <x v="2"/>
    <n v="1128299"/>
    <x v="26"/>
    <x v="2"/>
    <x v="2"/>
    <s v="San Francisco"/>
    <x v="3"/>
    <n v="0.6"/>
    <n v="6000"/>
    <n v="3600"/>
    <n v="1080"/>
    <n v="0.3"/>
  </r>
  <r>
    <x v="2"/>
    <n v="1128299"/>
    <x v="26"/>
    <x v="2"/>
    <x v="2"/>
    <s v="San Francisco"/>
    <x v="4"/>
    <n v="0.65"/>
    <n v="5000"/>
    <n v="3250"/>
    <n v="1625"/>
    <n v="0.5"/>
  </r>
  <r>
    <x v="2"/>
    <n v="1128299"/>
    <x v="26"/>
    <x v="2"/>
    <x v="2"/>
    <s v="San Francisco"/>
    <x v="5"/>
    <n v="0.6"/>
    <n v="7000"/>
    <n v="4200"/>
    <n v="630.00000000000011"/>
    <n v="0.15000000000000002"/>
  </r>
  <r>
    <x v="2"/>
    <n v="1128299"/>
    <x v="27"/>
    <x v="2"/>
    <x v="2"/>
    <s v="San Francisco"/>
    <x v="0"/>
    <n v="0.6"/>
    <n v="8750"/>
    <n v="5250"/>
    <n v="1837.5000000000002"/>
    <n v="0.35000000000000003"/>
  </r>
  <r>
    <x v="2"/>
    <n v="1128299"/>
    <x v="27"/>
    <x v="2"/>
    <x v="2"/>
    <s v="San Francisco"/>
    <x v="1"/>
    <n v="0.65"/>
    <n v="6750"/>
    <n v="4387.5"/>
    <n v="877.5"/>
    <n v="0.2"/>
  </r>
  <r>
    <x v="2"/>
    <n v="1128299"/>
    <x v="27"/>
    <x v="2"/>
    <x v="2"/>
    <s v="San Francisco"/>
    <x v="2"/>
    <n v="0.65"/>
    <n v="7250"/>
    <n v="4712.5"/>
    <n v="1649.3750000000002"/>
    <n v="0.35000000000000003"/>
  </r>
  <r>
    <x v="2"/>
    <n v="1128299"/>
    <x v="27"/>
    <x v="2"/>
    <x v="2"/>
    <s v="San Francisco"/>
    <x v="3"/>
    <n v="0.6"/>
    <n v="6250"/>
    <n v="3750"/>
    <n v="1125"/>
    <n v="0.3"/>
  </r>
  <r>
    <x v="2"/>
    <n v="1128299"/>
    <x v="27"/>
    <x v="2"/>
    <x v="2"/>
    <s v="San Francisco"/>
    <x v="4"/>
    <n v="0.65"/>
    <n v="5250"/>
    <n v="3412.5"/>
    <n v="1706.25"/>
    <n v="0.5"/>
  </r>
  <r>
    <x v="2"/>
    <n v="1128299"/>
    <x v="27"/>
    <x v="2"/>
    <x v="2"/>
    <s v="San Francisco"/>
    <x v="5"/>
    <n v="0.8"/>
    <n v="7000"/>
    <n v="5600"/>
    <n v="840.00000000000011"/>
    <n v="0.15000000000000002"/>
  </r>
  <r>
    <x v="2"/>
    <n v="1128299"/>
    <x v="28"/>
    <x v="2"/>
    <x v="2"/>
    <s v="San Francisco"/>
    <x v="0"/>
    <n v="0.6"/>
    <n v="9000"/>
    <n v="5400"/>
    <n v="2160"/>
    <n v="0.4"/>
  </r>
  <r>
    <x v="2"/>
    <n v="1128299"/>
    <x v="28"/>
    <x v="2"/>
    <x v="2"/>
    <s v="San Francisco"/>
    <x v="1"/>
    <n v="0.65"/>
    <n v="7500"/>
    <n v="4875"/>
    <n v="1218.75"/>
    <n v="0.25"/>
  </r>
  <r>
    <x v="2"/>
    <n v="1128299"/>
    <x v="28"/>
    <x v="2"/>
    <x v="2"/>
    <s v="San Francisco"/>
    <x v="2"/>
    <n v="0.65"/>
    <n v="7500"/>
    <n v="4875"/>
    <n v="1950"/>
    <n v="0.4"/>
  </r>
  <r>
    <x v="2"/>
    <n v="1128299"/>
    <x v="28"/>
    <x v="2"/>
    <x v="2"/>
    <s v="San Francisco"/>
    <x v="3"/>
    <n v="0.6"/>
    <n v="6500"/>
    <n v="3900"/>
    <n v="1365"/>
    <n v="0.35"/>
  </r>
  <r>
    <x v="2"/>
    <n v="1128299"/>
    <x v="28"/>
    <x v="2"/>
    <x v="2"/>
    <s v="San Francisco"/>
    <x v="4"/>
    <n v="0.65"/>
    <n v="5500"/>
    <n v="3575"/>
    <n v="1966.2500000000002"/>
    <n v="0.55000000000000004"/>
  </r>
  <r>
    <x v="2"/>
    <n v="1128299"/>
    <x v="28"/>
    <x v="2"/>
    <x v="2"/>
    <s v="San Francisco"/>
    <x v="5"/>
    <n v="0.8"/>
    <n v="7250"/>
    <n v="5800"/>
    <n v="1160"/>
    <n v="0.2"/>
  </r>
  <r>
    <x v="2"/>
    <n v="1128299"/>
    <x v="29"/>
    <x v="2"/>
    <x v="2"/>
    <s v="San Francisco"/>
    <x v="0"/>
    <n v="0.6"/>
    <n v="9750"/>
    <n v="5850"/>
    <n v="2340"/>
    <n v="0.4"/>
  </r>
  <r>
    <x v="2"/>
    <n v="1128299"/>
    <x v="29"/>
    <x v="2"/>
    <x v="2"/>
    <s v="San Francisco"/>
    <x v="1"/>
    <n v="0.65"/>
    <n v="8250"/>
    <n v="5362.5"/>
    <n v="1340.625"/>
    <n v="0.25"/>
  </r>
  <r>
    <x v="2"/>
    <n v="1128299"/>
    <x v="29"/>
    <x v="2"/>
    <x v="2"/>
    <s v="San Francisco"/>
    <x v="2"/>
    <n v="0.65"/>
    <n v="8250"/>
    <n v="5362.5"/>
    <n v="2145"/>
    <n v="0.4"/>
  </r>
  <r>
    <x v="2"/>
    <n v="1128299"/>
    <x v="29"/>
    <x v="2"/>
    <x v="2"/>
    <s v="San Francisco"/>
    <x v="3"/>
    <n v="0.6"/>
    <n v="7000"/>
    <n v="4200"/>
    <n v="1470"/>
    <n v="0.35"/>
  </r>
  <r>
    <x v="2"/>
    <n v="1128299"/>
    <x v="29"/>
    <x v="2"/>
    <x v="2"/>
    <s v="San Francisco"/>
    <x v="4"/>
    <n v="0.65"/>
    <n v="5750"/>
    <n v="3737.5"/>
    <n v="2055.625"/>
    <n v="0.55000000000000004"/>
  </r>
  <r>
    <x v="2"/>
    <n v="1128299"/>
    <x v="29"/>
    <x v="2"/>
    <x v="2"/>
    <s v="San Francisco"/>
    <x v="5"/>
    <n v="0.8"/>
    <n v="8750"/>
    <n v="7000"/>
    <n v="1400"/>
    <n v="0.2"/>
  </r>
  <r>
    <x v="2"/>
    <n v="1128299"/>
    <x v="30"/>
    <x v="2"/>
    <x v="2"/>
    <s v="San Francisco"/>
    <x v="0"/>
    <n v="0.6"/>
    <n v="10250"/>
    <n v="6150"/>
    <n v="2152.5"/>
    <n v="0.35000000000000003"/>
  </r>
  <r>
    <x v="2"/>
    <n v="1128299"/>
    <x v="30"/>
    <x v="2"/>
    <x v="2"/>
    <s v="San Francisco"/>
    <x v="1"/>
    <n v="0.65"/>
    <n v="8750"/>
    <n v="5687.5"/>
    <n v="1137.5"/>
    <n v="0.2"/>
  </r>
  <r>
    <x v="2"/>
    <n v="1128299"/>
    <x v="30"/>
    <x v="2"/>
    <x v="2"/>
    <s v="San Francisco"/>
    <x v="2"/>
    <n v="0.65"/>
    <n v="8250"/>
    <n v="5362.5"/>
    <n v="1876.8750000000002"/>
    <n v="0.35000000000000003"/>
  </r>
  <r>
    <x v="2"/>
    <n v="1128299"/>
    <x v="30"/>
    <x v="2"/>
    <x v="2"/>
    <s v="San Francisco"/>
    <x v="3"/>
    <n v="0.6"/>
    <n v="7250"/>
    <n v="4350"/>
    <n v="1305"/>
    <n v="0.3"/>
  </r>
  <r>
    <x v="2"/>
    <n v="1128299"/>
    <x v="30"/>
    <x v="2"/>
    <x v="2"/>
    <s v="San Francisco"/>
    <x v="4"/>
    <n v="0.65"/>
    <n v="7750"/>
    <n v="5037.5"/>
    <n v="2518.75"/>
    <n v="0.5"/>
  </r>
  <r>
    <x v="2"/>
    <n v="1128299"/>
    <x v="30"/>
    <x v="2"/>
    <x v="2"/>
    <s v="San Francisco"/>
    <x v="5"/>
    <n v="0.8"/>
    <n v="7750"/>
    <n v="6200"/>
    <n v="930.00000000000011"/>
    <n v="0.15000000000000002"/>
  </r>
  <r>
    <x v="2"/>
    <n v="1128299"/>
    <x v="31"/>
    <x v="2"/>
    <x v="2"/>
    <s v="San Francisco"/>
    <x v="0"/>
    <n v="0.65"/>
    <n v="9750"/>
    <n v="6337.5"/>
    <n v="2218.125"/>
    <n v="0.35000000000000003"/>
  </r>
  <r>
    <x v="2"/>
    <n v="1128299"/>
    <x v="31"/>
    <x v="2"/>
    <x v="2"/>
    <s v="San Francisco"/>
    <x v="1"/>
    <n v="0.70000000000000007"/>
    <n v="9250"/>
    <n v="6475.0000000000009"/>
    <n v="1295.0000000000002"/>
    <n v="0.2"/>
  </r>
  <r>
    <x v="2"/>
    <n v="1128299"/>
    <x v="31"/>
    <x v="2"/>
    <x v="2"/>
    <s v="San Francisco"/>
    <x v="2"/>
    <n v="0.65"/>
    <n v="8000"/>
    <n v="5200"/>
    <n v="1820.0000000000002"/>
    <n v="0.35000000000000003"/>
  </r>
  <r>
    <x v="2"/>
    <n v="1128299"/>
    <x v="31"/>
    <x v="2"/>
    <x v="2"/>
    <s v="San Francisco"/>
    <x v="3"/>
    <n v="0.65"/>
    <n v="7500"/>
    <n v="4875"/>
    <n v="1462.5"/>
    <n v="0.3"/>
  </r>
  <r>
    <x v="2"/>
    <n v="1128299"/>
    <x v="31"/>
    <x v="2"/>
    <x v="2"/>
    <s v="San Francisco"/>
    <x v="4"/>
    <n v="0.75"/>
    <n v="7500"/>
    <n v="5625"/>
    <n v="2812.5"/>
    <n v="0.5"/>
  </r>
  <r>
    <x v="2"/>
    <n v="1128299"/>
    <x v="31"/>
    <x v="2"/>
    <x v="2"/>
    <s v="San Francisco"/>
    <x v="5"/>
    <n v="0.8"/>
    <n v="7250"/>
    <n v="5800"/>
    <n v="870.00000000000011"/>
    <n v="0.15000000000000002"/>
  </r>
  <r>
    <x v="2"/>
    <n v="1128299"/>
    <x v="32"/>
    <x v="2"/>
    <x v="2"/>
    <s v="San Francisco"/>
    <x v="0"/>
    <n v="0.55000000000000004"/>
    <n v="9250"/>
    <n v="5087.5"/>
    <n v="1526.2500000000002"/>
    <n v="0.30000000000000004"/>
  </r>
  <r>
    <x v="2"/>
    <n v="1128299"/>
    <x v="32"/>
    <x v="2"/>
    <x v="2"/>
    <s v="San Francisco"/>
    <x v="1"/>
    <n v="0.60000000000000009"/>
    <n v="9250"/>
    <n v="5550.0000000000009"/>
    <n v="832.50000000000011"/>
    <n v="0.15"/>
  </r>
  <r>
    <x v="2"/>
    <n v="1128299"/>
    <x v="32"/>
    <x v="2"/>
    <x v="2"/>
    <s v="San Francisco"/>
    <x v="2"/>
    <n v="0.55000000000000004"/>
    <n v="7750"/>
    <n v="4262.5"/>
    <n v="1278.7500000000002"/>
    <n v="0.30000000000000004"/>
  </r>
  <r>
    <x v="2"/>
    <n v="1128299"/>
    <x v="32"/>
    <x v="2"/>
    <x v="2"/>
    <s v="San Francisco"/>
    <x v="3"/>
    <n v="0.55000000000000004"/>
    <n v="7250"/>
    <n v="3987.5000000000005"/>
    <n v="996.875"/>
    <n v="0.24999999999999997"/>
  </r>
  <r>
    <x v="2"/>
    <n v="1128299"/>
    <x v="32"/>
    <x v="2"/>
    <x v="2"/>
    <s v="San Francisco"/>
    <x v="4"/>
    <n v="0.65"/>
    <n v="7250"/>
    <n v="4712.5"/>
    <n v="2120.6250000000005"/>
    <n v="0.45000000000000007"/>
  </r>
  <r>
    <x v="2"/>
    <n v="1128299"/>
    <x v="32"/>
    <x v="2"/>
    <x v="2"/>
    <s v="San Francisco"/>
    <x v="5"/>
    <n v="0.70000000000000007"/>
    <n v="7750"/>
    <n v="5425.0000000000009"/>
    <n v="542.50000000000011"/>
    <n v="0.1"/>
  </r>
  <r>
    <x v="2"/>
    <n v="1128299"/>
    <x v="33"/>
    <x v="2"/>
    <x v="2"/>
    <s v="San Francisco"/>
    <x v="0"/>
    <n v="0.55000000000000004"/>
    <n v="8750"/>
    <n v="4812.5"/>
    <n v="1443.7500000000002"/>
    <n v="0.30000000000000004"/>
  </r>
  <r>
    <x v="2"/>
    <n v="1128299"/>
    <x v="33"/>
    <x v="2"/>
    <x v="2"/>
    <s v="San Francisco"/>
    <x v="1"/>
    <n v="0.60000000000000009"/>
    <n v="8750"/>
    <n v="5250.0000000000009"/>
    <n v="787.50000000000011"/>
    <n v="0.15"/>
  </r>
  <r>
    <x v="2"/>
    <n v="1128299"/>
    <x v="33"/>
    <x v="2"/>
    <x v="2"/>
    <s v="San Francisco"/>
    <x v="2"/>
    <n v="0.55000000000000004"/>
    <n v="7000"/>
    <n v="3850.0000000000005"/>
    <n v="1155.0000000000002"/>
    <n v="0.30000000000000004"/>
  </r>
  <r>
    <x v="2"/>
    <n v="1128299"/>
    <x v="33"/>
    <x v="2"/>
    <x v="2"/>
    <s v="San Francisco"/>
    <x v="3"/>
    <n v="0.55000000000000004"/>
    <n v="6750"/>
    <n v="3712.5000000000005"/>
    <n v="928.125"/>
    <n v="0.24999999999999997"/>
  </r>
  <r>
    <x v="2"/>
    <n v="1128299"/>
    <x v="33"/>
    <x v="2"/>
    <x v="2"/>
    <s v="San Francisco"/>
    <x v="4"/>
    <n v="0.65"/>
    <n v="6500"/>
    <n v="4225"/>
    <n v="1901.2500000000002"/>
    <n v="0.45000000000000007"/>
  </r>
  <r>
    <x v="2"/>
    <n v="1128299"/>
    <x v="33"/>
    <x v="2"/>
    <x v="2"/>
    <s v="San Francisco"/>
    <x v="5"/>
    <n v="0.70000000000000007"/>
    <n v="7000"/>
    <n v="4900.0000000000009"/>
    <n v="490.00000000000011"/>
    <n v="0.1"/>
  </r>
  <r>
    <x v="2"/>
    <n v="1128299"/>
    <x v="34"/>
    <x v="2"/>
    <x v="2"/>
    <s v="San Francisco"/>
    <x v="0"/>
    <n v="0.55000000000000004"/>
    <n v="8750"/>
    <n v="4812.5"/>
    <n v="1443.7500000000002"/>
    <n v="0.30000000000000004"/>
  </r>
  <r>
    <x v="2"/>
    <n v="1128299"/>
    <x v="34"/>
    <x v="2"/>
    <x v="2"/>
    <s v="San Francisco"/>
    <x v="1"/>
    <n v="0.60000000000000009"/>
    <n v="8750"/>
    <n v="5250.0000000000009"/>
    <n v="787.50000000000011"/>
    <n v="0.15"/>
  </r>
  <r>
    <x v="2"/>
    <n v="1128299"/>
    <x v="34"/>
    <x v="2"/>
    <x v="2"/>
    <s v="San Francisco"/>
    <x v="2"/>
    <n v="0.55000000000000004"/>
    <n v="7250"/>
    <n v="3987.5000000000005"/>
    <n v="1196.2500000000002"/>
    <n v="0.30000000000000004"/>
  </r>
  <r>
    <x v="2"/>
    <n v="1128299"/>
    <x v="34"/>
    <x v="2"/>
    <x v="2"/>
    <s v="San Francisco"/>
    <x v="3"/>
    <n v="0.55000000000000004"/>
    <n v="7000"/>
    <n v="3850.0000000000005"/>
    <n v="962.5"/>
    <n v="0.24999999999999997"/>
  </r>
  <r>
    <x v="2"/>
    <n v="1128299"/>
    <x v="34"/>
    <x v="2"/>
    <x v="2"/>
    <s v="San Francisco"/>
    <x v="4"/>
    <n v="0.65"/>
    <n v="6500"/>
    <n v="4225"/>
    <n v="1901.2500000000002"/>
    <n v="0.45000000000000007"/>
  </r>
  <r>
    <x v="2"/>
    <n v="1128299"/>
    <x v="34"/>
    <x v="2"/>
    <x v="2"/>
    <s v="San Francisco"/>
    <x v="5"/>
    <n v="0.70000000000000007"/>
    <n v="7750"/>
    <n v="5425.0000000000009"/>
    <n v="542.50000000000011"/>
    <n v="0.1"/>
  </r>
  <r>
    <x v="2"/>
    <n v="1128299"/>
    <x v="35"/>
    <x v="2"/>
    <x v="2"/>
    <s v="San Francisco"/>
    <x v="0"/>
    <n v="0.55000000000000004"/>
    <n v="9750"/>
    <n v="5362.5"/>
    <n v="1608.7500000000002"/>
    <n v="0.30000000000000004"/>
  </r>
  <r>
    <x v="2"/>
    <n v="1128299"/>
    <x v="35"/>
    <x v="2"/>
    <x v="2"/>
    <s v="San Francisco"/>
    <x v="1"/>
    <n v="0.60000000000000009"/>
    <n v="9750"/>
    <n v="5850.0000000000009"/>
    <n v="877.50000000000011"/>
    <n v="0.15"/>
  </r>
  <r>
    <x v="2"/>
    <n v="1128299"/>
    <x v="35"/>
    <x v="2"/>
    <x v="2"/>
    <s v="San Francisco"/>
    <x v="2"/>
    <n v="0.55000000000000004"/>
    <n v="7750"/>
    <n v="4262.5"/>
    <n v="1278.7500000000002"/>
    <n v="0.30000000000000004"/>
  </r>
  <r>
    <x v="2"/>
    <n v="1128299"/>
    <x v="35"/>
    <x v="2"/>
    <x v="2"/>
    <s v="San Francisco"/>
    <x v="3"/>
    <n v="0.55000000000000004"/>
    <n v="7750"/>
    <n v="4262.5"/>
    <n v="1065.6249999999998"/>
    <n v="0.24999999999999997"/>
  </r>
  <r>
    <x v="2"/>
    <n v="1128299"/>
    <x v="35"/>
    <x v="2"/>
    <x v="2"/>
    <s v="San Francisco"/>
    <x v="4"/>
    <n v="0.65"/>
    <n v="7000"/>
    <n v="4550"/>
    <n v="2047.5000000000002"/>
    <n v="0.45000000000000007"/>
  </r>
  <r>
    <x v="2"/>
    <n v="1128299"/>
    <x v="35"/>
    <x v="2"/>
    <x v="2"/>
    <s v="San Francisco"/>
    <x v="5"/>
    <n v="0.70000000000000007"/>
    <n v="8000"/>
    <n v="5600.0000000000009"/>
    <n v="560.00000000000011"/>
    <n v="0.1"/>
  </r>
  <r>
    <x v="3"/>
    <n v="1189833"/>
    <x v="36"/>
    <x v="2"/>
    <x v="2"/>
    <s v="Los Angeles"/>
    <x v="0"/>
    <n v="0.35"/>
    <n v="7000"/>
    <n v="2450"/>
    <n v="980"/>
    <n v="0.4"/>
  </r>
  <r>
    <x v="3"/>
    <n v="1189833"/>
    <x v="36"/>
    <x v="2"/>
    <x v="2"/>
    <s v="Los Angeles"/>
    <x v="1"/>
    <n v="0.45"/>
    <n v="7000"/>
    <n v="3150"/>
    <n v="787.5"/>
    <n v="0.25"/>
  </r>
  <r>
    <x v="3"/>
    <n v="1189833"/>
    <x v="36"/>
    <x v="2"/>
    <x v="2"/>
    <s v="Los Angeles"/>
    <x v="2"/>
    <n v="0.45"/>
    <n v="7000"/>
    <n v="3150"/>
    <n v="1260"/>
    <n v="0.4"/>
  </r>
  <r>
    <x v="3"/>
    <n v="1189833"/>
    <x v="36"/>
    <x v="2"/>
    <x v="2"/>
    <s v="Los Angeles"/>
    <x v="3"/>
    <n v="0.45"/>
    <n v="5500"/>
    <n v="2475"/>
    <n v="866.25"/>
    <n v="0.35"/>
  </r>
  <r>
    <x v="3"/>
    <n v="1189833"/>
    <x v="36"/>
    <x v="2"/>
    <x v="2"/>
    <s v="Los Angeles"/>
    <x v="4"/>
    <n v="0.5"/>
    <n v="5000"/>
    <n v="2500"/>
    <n v="1375"/>
    <n v="0.55000000000000004"/>
  </r>
  <r>
    <x v="3"/>
    <n v="1189833"/>
    <x v="36"/>
    <x v="2"/>
    <x v="2"/>
    <s v="Los Angeles"/>
    <x v="5"/>
    <n v="0.45"/>
    <n v="7000"/>
    <n v="3150"/>
    <n v="630"/>
    <n v="0.2"/>
  </r>
  <r>
    <x v="3"/>
    <n v="1189833"/>
    <x v="37"/>
    <x v="2"/>
    <x v="2"/>
    <s v="Los Angeles"/>
    <x v="0"/>
    <n v="0.35"/>
    <n v="7500"/>
    <n v="2625"/>
    <n v="1050"/>
    <n v="0.4"/>
  </r>
  <r>
    <x v="3"/>
    <n v="1189833"/>
    <x v="37"/>
    <x v="2"/>
    <x v="2"/>
    <s v="Los Angeles"/>
    <x v="1"/>
    <n v="0.45"/>
    <n v="6500"/>
    <n v="2925"/>
    <n v="731.25"/>
    <n v="0.25"/>
  </r>
  <r>
    <x v="3"/>
    <n v="1189833"/>
    <x v="37"/>
    <x v="2"/>
    <x v="2"/>
    <s v="Los Angeles"/>
    <x v="2"/>
    <n v="0.45"/>
    <n v="6750"/>
    <n v="3037.5"/>
    <n v="1215"/>
    <n v="0.4"/>
  </r>
  <r>
    <x v="3"/>
    <n v="1189833"/>
    <x v="37"/>
    <x v="2"/>
    <x v="2"/>
    <s v="Los Angeles"/>
    <x v="3"/>
    <n v="0.45"/>
    <n v="5250"/>
    <n v="2362.5"/>
    <n v="826.875"/>
    <n v="0.35"/>
  </r>
  <r>
    <x v="3"/>
    <n v="1189833"/>
    <x v="37"/>
    <x v="2"/>
    <x v="2"/>
    <s v="Los Angeles"/>
    <x v="4"/>
    <n v="0.5"/>
    <n v="4500"/>
    <n v="2250"/>
    <n v="1237.5"/>
    <n v="0.55000000000000004"/>
  </r>
  <r>
    <x v="3"/>
    <n v="1189833"/>
    <x v="37"/>
    <x v="2"/>
    <x v="2"/>
    <s v="Los Angeles"/>
    <x v="5"/>
    <n v="0.45"/>
    <n v="6500"/>
    <n v="2925"/>
    <n v="585"/>
    <n v="0.2"/>
  </r>
  <r>
    <x v="3"/>
    <n v="1189833"/>
    <x v="38"/>
    <x v="2"/>
    <x v="2"/>
    <s v="Los Angeles"/>
    <x v="0"/>
    <n v="0.35"/>
    <n v="8000"/>
    <n v="2800"/>
    <n v="1120"/>
    <n v="0.4"/>
  </r>
  <r>
    <x v="3"/>
    <n v="1189833"/>
    <x v="38"/>
    <x v="2"/>
    <x v="2"/>
    <s v="Los Angeles"/>
    <x v="1"/>
    <n v="0.45"/>
    <n v="6500"/>
    <n v="2925"/>
    <n v="731.25"/>
    <n v="0.25"/>
  </r>
  <r>
    <x v="3"/>
    <n v="1189833"/>
    <x v="38"/>
    <x v="2"/>
    <x v="2"/>
    <s v="Los Angeles"/>
    <x v="2"/>
    <n v="0.45"/>
    <n v="6500"/>
    <n v="2925"/>
    <n v="1170"/>
    <n v="0.4"/>
  </r>
  <r>
    <x v="3"/>
    <n v="1189833"/>
    <x v="38"/>
    <x v="2"/>
    <x v="2"/>
    <s v="Los Angeles"/>
    <x v="3"/>
    <n v="0.45"/>
    <n v="5500"/>
    <n v="2475"/>
    <n v="866.25"/>
    <n v="0.35"/>
  </r>
  <r>
    <x v="3"/>
    <n v="1189833"/>
    <x v="38"/>
    <x v="2"/>
    <x v="2"/>
    <s v="Los Angeles"/>
    <x v="4"/>
    <n v="0.5"/>
    <n v="4250"/>
    <n v="2125"/>
    <n v="1168.75"/>
    <n v="0.55000000000000004"/>
  </r>
  <r>
    <x v="3"/>
    <n v="1189833"/>
    <x v="38"/>
    <x v="2"/>
    <x v="2"/>
    <s v="Los Angeles"/>
    <x v="5"/>
    <n v="0.45"/>
    <n v="6250"/>
    <n v="2812.5"/>
    <n v="562.5"/>
    <n v="0.2"/>
  </r>
  <r>
    <x v="3"/>
    <n v="1189833"/>
    <x v="39"/>
    <x v="2"/>
    <x v="2"/>
    <s v="Los Angeles"/>
    <x v="0"/>
    <n v="0.45"/>
    <n v="8000"/>
    <n v="3600"/>
    <n v="1440"/>
    <n v="0.4"/>
  </r>
  <r>
    <x v="3"/>
    <n v="1189833"/>
    <x v="39"/>
    <x v="2"/>
    <x v="2"/>
    <s v="Los Angeles"/>
    <x v="1"/>
    <n v="0.5"/>
    <n v="6000"/>
    <n v="3000"/>
    <n v="750"/>
    <n v="0.25"/>
  </r>
  <r>
    <x v="3"/>
    <n v="1189833"/>
    <x v="39"/>
    <x v="2"/>
    <x v="2"/>
    <s v="Los Angeles"/>
    <x v="2"/>
    <n v="0.5"/>
    <n v="6250"/>
    <n v="3125"/>
    <n v="1250"/>
    <n v="0.4"/>
  </r>
  <r>
    <x v="3"/>
    <n v="1189833"/>
    <x v="39"/>
    <x v="2"/>
    <x v="2"/>
    <s v="Los Angeles"/>
    <x v="3"/>
    <n v="0.45"/>
    <n v="5250"/>
    <n v="2362.5"/>
    <n v="826.875"/>
    <n v="0.35"/>
  </r>
  <r>
    <x v="3"/>
    <n v="1189833"/>
    <x v="39"/>
    <x v="2"/>
    <x v="2"/>
    <s v="Los Angeles"/>
    <x v="4"/>
    <n v="0.5"/>
    <n v="4250"/>
    <n v="2125"/>
    <n v="1168.75"/>
    <n v="0.55000000000000004"/>
  </r>
  <r>
    <x v="3"/>
    <n v="1189833"/>
    <x v="39"/>
    <x v="2"/>
    <x v="2"/>
    <s v="Los Angeles"/>
    <x v="5"/>
    <n v="0.65"/>
    <n v="6000"/>
    <n v="3900"/>
    <n v="780"/>
    <n v="0.2"/>
  </r>
  <r>
    <x v="3"/>
    <n v="1189833"/>
    <x v="40"/>
    <x v="2"/>
    <x v="2"/>
    <s v="Los Angeles"/>
    <x v="0"/>
    <n v="0.45"/>
    <n v="8000"/>
    <n v="3600"/>
    <n v="1440"/>
    <n v="0.4"/>
  </r>
  <r>
    <x v="3"/>
    <n v="1189833"/>
    <x v="40"/>
    <x v="2"/>
    <x v="2"/>
    <s v="Los Angeles"/>
    <x v="1"/>
    <n v="0.5"/>
    <n v="6500"/>
    <n v="3250"/>
    <n v="812.5"/>
    <n v="0.25"/>
  </r>
  <r>
    <x v="3"/>
    <n v="1189833"/>
    <x v="40"/>
    <x v="2"/>
    <x v="2"/>
    <s v="Los Angeles"/>
    <x v="2"/>
    <n v="0.5"/>
    <n v="6500"/>
    <n v="3250"/>
    <n v="1300"/>
    <n v="0.4"/>
  </r>
  <r>
    <x v="3"/>
    <n v="1189833"/>
    <x v="40"/>
    <x v="2"/>
    <x v="2"/>
    <s v="Los Angeles"/>
    <x v="3"/>
    <n v="0.45"/>
    <n v="5500"/>
    <n v="2475"/>
    <n v="866.25"/>
    <n v="0.35"/>
  </r>
  <r>
    <x v="3"/>
    <n v="1189833"/>
    <x v="40"/>
    <x v="2"/>
    <x v="2"/>
    <s v="Los Angeles"/>
    <x v="4"/>
    <n v="0.5"/>
    <n v="4500"/>
    <n v="2250"/>
    <n v="1237.5"/>
    <n v="0.55000000000000004"/>
  </r>
  <r>
    <x v="3"/>
    <n v="1189833"/>
    <x v="40"/>
    <x v="2"/>
    <x v="2"/>
    <s v="Los Angeles"/>
    <x v="5"/>
    <n v="0.65"/>
    <n v="6250"/>
    <n v="4062.5"/>
    <n v="812.5"/>
    <n v="0.2"/>
  </r>
  <r>
    <x v="3"/>
    <n v="1189833"/>
    <x v="41"/>
    <x v="2"/>
    <x v="2"/>
    <s v="Los Angeles"/>
    <x v="0"/>
    <n v="0.45"/>
    <n v="9000"/>
    <n v="4050"/>
    <n v="1620"/>
    <n v="0.4"/>
  </r>
  <r>
    <x v="3"/>
    <n v="1189833"/>
    <x v="41"/>
    <x v="2"/>
    <x v="2"/>
    <s v="Los Angeles"/>
    <x v="1"/>
    <n v="0.5"/>
    <n v="7500"/>
    <n v="3750"/>
    <n v="937.5"/>
    <n v="0.25"/>
  </r>
  <r>
    <x v="3"/>
    <n v="1189833"/>
    <x v="41"/>
    <x v="2"/>
    <x v="2"/>
    <s v="Los Angeles"/>
    <x v="2"/>
    <n v="0.5"/>
    <n v="7500"/>
    <n v="3750"/>
    <n v="1500"/>
    <n v="0.4"/>
  </r>
  <r>
    <x v="3"/>
    <n v="1189833"/>
    <x v="41"/>
    <x v="2"/>
    <x v="2"/>
    <s v="Los Angeles"/>
    <x v="3"/>
    <n v="0.45"/>
    <n v="6250"/>
    <n v="2812.5"/>
    <n v="984.37499999999989"/>
    <n v="0.35"/>
  </r>
  <r>
    <x v="3"/>
    <n v="1189833"/>
    <x v="41"/>
    <x v="2"/>
    <x v="2"/>
    <s v="Los Angeles"/>
    <x v="4"/>
    <n v="0.5"/>
    <n v="5000"/>
    <n v="2500"/>
    <n v="1375"/>
    <n v="0.55000000000000004"/>
  </r>
  <r>
    <x v="3"/>
    <n v="1189833"/>
    <x v="41"/>
    <x v="2"/>
    <x v="2"/>
    <s v="Los Angeles"/>
    <x v="5"/>
    <n v="0.65"/>
    <n v="8000"/>
    <n v="5200"/>
    <n v="1040"/>
    <n v="0.2"/>
  </r>
  <r>
    <x v="3"/>
    <n v="1189833"/>
    <x v="42"/>
    <x v="2"/>
    <x v="2"/>
    <s v="Los Angeles"/>
    <x v="0"/>
    <n v="0.45"/>
    <n v="9500"/>
    <n v="4275"/>
    <n v="1710"/>
    <n v="0.4"/>
  </r>
  <r>
    <x v="3"/>
    <n v="1189833"/>
    <x v="42"/>
    <x v="2"/>
    <x v="2"/>
    <s v="Los Angeles"/>
    <x v="1"/>
    <n v="0.5"/>
    <n v="8000"/>
    <n v="4000"/>
    <n v="1000"/>
    <n v="0.25"/>
  </r>
  <r>
    <x v="3"/>
    <n v="1189833"/>
    <x v="42"/>
    <x v="2"/>
    <x v="2"/>
    <s v="Los Angeles"/>
    <x v="2"/>
    <n v="0.5"/>
    <n v="7500"/>
    <n v="3750"/>
    <n v="1500"/>
    <n v="0.4"/>
  </r>
  <r>
    <x v="3"/>
    <n v="1189833"/>
    <x v="42"/>
    <x v="2"/>
    <x v="2"/>
    <s v="Los Angeles"/>
    <x v="3"/>
    <n v="0.45"/>
    <n v="6500"/>
    <n v="2925"/>
    <n v="1023.7499999999999"/>
    <n v="0.35"/>
  </r>
  <r>
    <x v="3"/>
    <n v="1189833"/>
    <x v="42"/>
    <x v="2"/>
    <x v="2"/>
    <s v="Los Angeles"/>
    <x v="4"/>
    <n v="0.5"/>
    <n v="7000"/>
    <n v="3500"/>
    <n v="1925.0000000000002"/>
    <n v="0.55000000000000004"/>
  </r>
  <r>
    <x v="3"/>
    <n v="1189833"/>
    <x v="42"/>
    <x v="2"/>
    <x v="2"/>
    <s v="Los Angeles"/>
    <x v="5"/>
    <n v="0.65"/>
    <n v="7000"/>
    <n v="4550"/>
    <n v="910"/>
    <n v="0.2"/>
  </r>
  <r>
    <x v="3"/>
    <n v="1189833"/>
    <x v="43"/>
    <x v="2"/>
    <x v="2"/>
    <s v="Los Angeles"/>
    <x v="0"/>
    <n v="0.5"/>
    <n v="9000"/>
    <n v="4500"/>
    <n v="1800"/>
    <n v="0.4"/>
  </r>
  <r>
    <x v="3"/>
    <n v="1189833"/>
    <x v="43"/>
    <x v="2"/>
    <x v="2"/>
    <s v="Los Angeles"/>
    <x v="1"/>
    <n v="0.55000000000000004"/>
    <n v="8500"/>
    <n v="4675"/>
    <n v="1168.75"/>
    <n v="0.25"/>
  </r>
  <r>
    <x v="3"/>
    <n v="1189833"/>
    <x v="43"/>
    <x v="2"/>
    <x v="2"/>
    <s v="Los Angeles"/>
    <x v="2"/>
    <n v="0.5"/>
    <n v="7250"/>
    <n v="3625"/>
    <n v="1450"/>
    <n v="0.4"/>
  </r>
  <r>
    <x v="3"/>
    <n v="1189833"/>
    <x v="43"/>
    <x v="2"/>
    <x v="2"/>
    <s v="Los Angeles"/>
    <x v="3"/>
    <n v="0.5"/>
    <n v="6750"/>
    <n v="3375"/>
    <n v="1181.25"/>
    <n v="0.35"/>
  </r>
  <r>
    <x v="3"/>
    <n v="1189833"/>
    <x v="43"/>
    <x v="2"/>
    <x v="2"/>
    <s v="Los Angeles"/>
    <x v="4"/>
    <n v="0.6"/>
    <n v="6750"/>
    <n v="4050"/>
    <n v="2227.5"/>
    <n v="0.55000000000000004"/>
  </r>
  <r>
    <x v="3"/>
    <n v="1189833"/>
    <x v="43"/>
    <x v="2"/>
    <x v="2"/>
    <s v="Los Angeles"/>
    <x v="5"/>
    <n v="0.65"/>
    <n v="6500"/>
    <n v="4225"/>
    <n v="845"/>
    <n v="0.2"/>
  </r>
  <r>
    <x v="3"/>
    <n v="1189833"/>
    <x v="44"/>
    <x v="2"/>
    <x v="2"/>
    <s v="Los Angeles"/>
    <x v="0"/>
    <n v="0.5"/>
    <n v="8500"/>
    <n v="4250"/>
    <n v="1700"/>
    <n v="0.4"/>
  </r>
  <r>
    <x v="3"/>
    <n v="1189833"/>
    <x v="44"/>
    <x v="2"/>
    <x v="2"/>
    <s v="Los Angeles"/>
    <x v="1"/>
    <n v="0.55000000000000004"/>
    <n v="8500"/>
    <n v="4675"/>
    <n v="1168.75"/>
    <n v="0.25"/>
  </r>
  <r>
    <x v="3"/>
    <n v="1189833"/>
    <x v="44"/>
    <x v="2"/>
    <x v="2"/>
    <s v="Los Angeles"/>
    <x v="2"/>
    <n v="0.5"/>
    <n v="7000"/>
    <n v="3500"/>
    <n v="1400"/>
    <n v="0.4"/>
  </r>
  <r>
    <x v="3"/>
    <n v="1189833"/>
    <x v="44"/>
    <x v="2"/>
    <x v="2"/>
    <s v="Los Angeles"/>
    <x v="3"/>
    <n v="0.5"/>
    <n v="6500"/>
    <n v="3250"/>
    <n v="1137.5"/>
    <n v="0.35"/>
  </r>
  <r>
    <x v="3"/>
    <n v="1189833"/>
    <x v="44"/>
    <x v="2"/>
    <x v="2"/>
    <s v="Los Angeles"/>
    <x v="4"/>
    <n v="0.6"/>
    <n v="6500"/>
    <n v="3900"/>
    <n v="2145"/>
    <n v="0.55000000000000004"/>
  </r>
  <r>
    <x v="3"/>
    <n v="1189833"/>
    <x v="44"/>
    <x v="2"/>
    <x v="2"/>
    <s v="Los Angeles"/>
    <x v="5"/>
    <n v="0.65"/>
    <n v="7000"/>
    <n v="4550"/>
    <n v="910"/>
    <n v="0.2"/>
  </r>
  <r>
    <x v="3"/>
    <n v="1189833"/>
    <x v="45"/>
    <x v="2"/>
    <x v="2"/>
    <s v="Los Angeles"/>
    <x v="0"/>
    <n v="0.5"/>
    <n v="8000"/>
    <n v="4000"/>
    <n v="1600"/>
    <n v="0.4"/>
  </r>
  <r>
    <x v="3"/>
    <n v="1189833"/>
    <x v="45"/>
    <x v="2"/>
    <x v="2"/>
    <s v="Los Angeles"/>
    <x v="1"/>
    <n v="0.55000000000000004"/>
    <n v="8000"/>
    <n v="4400"/>
    <n v="1100"/>
    <n v="0.25"/>
  </r>
  <r>
    <x v="3"/>
    <n v="1189833"/>
    <x v="45"/>
    <x v="2"/>
    <x v="2"/>
    <s v="Los Angeles"/>
    <x v="2"/>
    <n v="0.5"/>
    <n v="6500"/>
    <n v="3250"/>
    <n v="1300"/>
    <n v="0.4"/>
  </r>
  <r>
    <x v="3"/>
    <n v="1189833"/>
    <x v="45"/>
    <x v="2"/>
    <x v="2"/>
    <s v="Los Angeles"/>
    <x v="3"/>
    <n v="0.5"/>
    <n v="6250"/>
    <n v="3125"/>
    <n v="1093.75"/>
    <n v="0.35"/>
  </r>
  <r>
    <x v="3"/>
    <n v="1189833"/>
    <x v="45"/>
    <x v="2"/>
    <x v="2"/>
    <s v="Los Angeles"/>
    <x v="4"/>
    <n v="0.6"/>
    <n v="6000"/>
    <n v="3600"/>
    <n v="1980.0000000000002"/>
    <n v="0.55000000000000004"/>
  </r>
  <r>
    <x v="3"/>
    <n v="1189833"/>
    <x v="45"/>
    <x v="2"/>
    <x v="2"/>
    <s v="Los Angeles"/>
    <x v="5"/>
    <n v="0.65"/>
    <n v="6500"/>
    <n v="4225"/>
    <n v="845"/>
    <n v="0.2"/>
  </r>
  <r>
    <x v="3"/>
    <n v="1189833"/>
    <x v="46"/>
    <x v="2"/>
    <x v="2"/>
    <s v="Los Angeles"/>
    <x v="0"/>
    <n v="0.5"/>
    <n v="8250"/>
    <n v="4125"/>
    <n v="1650"/>
    <n v="0.4"/>
  </r>
  <r>
    <x v="3"/>
    <n v="1189833"/>
    <x v="46"/>
    <x v="2"/>
    <x v="2"/>
    <s v="Los Angeles"/>
    <x v="1"/>
    <n v="0.55000000000000004"/>
    <n v="8250"/>
    <n v="4537.5"/>
    <n v="1134.375"/>
    <n v="0.25"/>
  </r>
  <r>
    <x v="3"/>
    <n v="1189833"/>
    <x v="46"/>
    <x v="2"/>
    <x v="2"/>
    <s v="Los Angeles"/>
    <x v="2"/>
    <n v="0.5"/>
    <n v="6750"/>
    <n v="3375"/>
    <n v="1350"/>
    <n v="0.4"/>
  </r>
  <r>
    <x v="3"/>
    <n v="1189833"/>
    <x v="46"/>
    <x v="2"/>
    <x v="2"/>
    <s v="Los Angeles"/>
    <x v="3"/>
    <n v="0.5"/>
    <n v="6500"/>
    <n v="3250"/>
    <n v="1137.5"/>
    <n v="0.35"/>
  </r>
  <r>
    <x v="3"/>
    <n v="1189833"/>
    <x v="46"/>
    <x v="2"/>
    <x v="2"/>
    <s v="Los Angeles"/>
    <x v="4"/>
    <n v="0.6"/>
    <n v="6000"/>
    <n v="3600"/>
    <n v="1980.0000000000002"/>
    <n v="0.55000000000000004"/>
  </r>
  <r>
    <x v="3"/>
    <n v="1189833"/>
    <x v="46"/>
    <x v="2"/>
    <x v="2"/>
    <s v="Los Angeles"/>
    <x v="5"/>
    <n v="0.65"/>
    <n v="7000"/>
    <n v="4550"/>
    <n v="910"/>
    <n v="0.2"/>
  </r>
  <r>
    <x v="3"/>
    <n v="1189833"/>
    <x v="47"/>
    <x v="2"/>
    <x v="2"/>
    <s v="Los Angeles"/>
    <x v="0"/>
    <n v="0.5"/>
    <n v="9000"/>
    <n v="4500"/>
    <n v="1800"/>
    <n v="0.4"/>
  </r>
  <r>
    <x v="3"/>
    <n v="1189833"/>
    <x v="47"/>
    <x v="2"/>
    <x v="2"/>
    <s v="Los Angeles"/>
    <x v="1"/>
    <n v="0.55000000000000004"/>
    <n v="9000"/>
    <n v="4950"/>
    <n v="1237.5"/>
    <n v="0.25"/>
  </r>
  <r>
    <x v="3"/>
    <n v="1189833"/>
    <x v="47"/>
    <x v="2"/>
    <x v="2"/>
    <s v="Los Angeles"/>
    <x v="2"/>
    <n v="0.5"/>
    <n v="7000"/>
    <n v="3500"/>
    <n v="1400"/>
    <n v="0.4"/>
  </r>
  <r>
    <x v="3"/>
    <n v="1189833"/>
    <x v="47"/>
    <x v="2"/>
    <x v="2"/>
    <s v="Los Angeles"/>
    <x v="3"/>
    <n v="0.5"/>
    <n v="7000"/>
    <n v="3500"/>
    <n v="1225"/>
    <n v="0.35"/>
  </r>
  <r>
    <x v="3"/>
    <n v="1189833"/>
    <x v="47"/>
    <x v="2"/>
    <x v="2"/>
    <s v="Los Angeles"/>
    <x v="4"/>
    <n v="0.6"/>
    <n v="6250"/>
    <n v="3750"/>
    <n v="2062.5"/>
    <n v="0.55000000000000004"/>
  </r>
  <r>
    <x v="3"/>
    <n v="1189833"/>
    <x v="47"/>
    <x v="2"/>
    <x v="2"/>
    <s v="Los Angeles"/>
    <x v="5"/>
    <n v="0.65"/>
    <n v="7250"/>
    <n v="4712.5"/>
    <n v="942.5"/>
    <n v="0.2"/>
  </r>
  <r>
    <x v="0"/>
    <n v="1185732"/>
    <x v="36"/>
    <x v="3"/>
    <x v="3"/>
    <s v="Chicago"/>
    <x v="0"/>
    <n v="0.45"/>
    <n v="4750"/>
    <n v="2137.5"/>
    <n v="855"/>
    <n v="0.4"/>
  </r>
  <r>
    <x v="0"/>
    <n v="1185732"/>
    <x v="36"/>
    <x v="3"/>
    <x v="3"/>
    <s v="Chicago"/>
    <x v="1"/>
    <n v="0.45"/>
    <n v="2750"/>
    <n v="1237.5"/>
    <n v="433.125"/>
    <n v="0.35"/>
  </r>
  <r>
    <x v="0"/>
    <n v="1185732"/>
    <x v="36"/>
    <x v="3"/>
    <x v="3"/>
    <s v="Chicago"/>
    <x v="2"/>
    <n v="0.35000000000000003"/>
    <n v="2750"/>
    <n v="962.50000000000011"/>
    <n v="336.875"/>
    <n v="0.35"/>
  </r>
  <r>
    <x v="0"/>
    <n v="1185732"/>
    <x v="36"/>
    <x v="3"/>
    <x v="3"/>
    <s v="Chicago"/>
    <x v="3"/>
    <n v="0.4"/>
    <n v="1250"/>
    <n v="500"/>
    <n v="200"/>
    <n v="0.4"/>
  </r>
  <r>
    <x v="0"/>
    <n v="1185732"/>
    <x v="36"/>
    <x v="3"/>
    <x v="3"/>
    <s v="Chicago"/>
    <x v="4"/>
    <n v="0.54999999999999993"/>
    <n v="1750"/>
    <n v="962.49999999999989"/>
    <n v="336.87499999999994"/>
    <n v="0.35"/>
  </r>
  <r>
    <x v="0"/>
    <n v="1185732"/>
    <x v="36"/>
    <x v="3"/>
    <x v="3"/>
    <s v="Chicago"/>
    <x v="5"/>
    <n v="0.45"/>
    <n v="2750"/>
    <n v="1237.5"/>
    <n v="618.75"/>
    <n v="0.5"/>
  </r>
  <r>
    <x v="0"/>
    <n v="1185732"/>
    <x v="37"/>
    <x v="3"/>
    <x v="3"/>
    <s v="Chicago"/>
    <x v="0"/>
    <n v="0.45"/>
    <n v="5250"/>
    <n v="2362.5"/>
    <n v="945"/>
    <n v="0.4"/>
  </r>
  <r>
    <x v="0"/>
    <n v="1185732"/>
    <x v="37"/>
    <x v="3"/>
    <x v="3"/>
    <s v="Chicago"/>
    <x v="1"/>
    <n v="0.45"/>
    <n v="1750"/>
    <n v="787.5"/>
    <n v="275.625"/>
    <n v="0.35"/>
  </r>
  <r>
    <x v="0"/>
    <n v="1185732"/>
    <x v="37"/>
    <x v="3"/>
    <x v="3"/>
    <s v="Chicago"/>
    <x v="2"/>
    <n v="0.35000000000000003"/>
    <n v="2250"/>
    <n v="787.50000000000011"/>
    <n v="275.625"/>
    <n v="0.35"/>
  </r>
  <r>
    <x v="0"/>
    <n v="1185732"/>
    <x v="37"/>
    <x v="3"/>
    <x v="3"/>
    <s v="Chicago"/>
    <x v="3"/>
    <n v="0.4"/>
    <n v="1000"/>
    <n v="400"/>
    <n v="160"/>
    <n v="0.4"/>
  </r>
  <r>
    <x v="0"/>
    <n v="1185732"/>
    <x v="37"/>
    <x v="3"/>
    <x v="3"/>
    <s v="Chicago"/>
    <x v="4"/>
    <n v="0.54999999999999993"/>
    <n v="1750"/>
    <n v="962.49999999999989"/>
    <n v="336.87499999999994"/>
    <n v="0.35"/>
  </r>
  <r>
    <x v="0"/>
    <n v="1185732"/>
    <x v="37"/>
    <x v="3"/>
    <x v="3"/>
    <s v="Chicago"/>
    <x v="5"/>
    <n v="0.45"/>
    <n v="2750"/>
    <n v="1237.5"/>
    <n v="618.75"/>
    <n v="0.5"/>
  </r>
  <r>
    <x v="0"/>
    <n v="1185732"/>
    <x v="38"/>
    <x v="3"/>
    <x v="3"/>
    <s v="Chicago"/>
    <x v="0"/>
    <n v="0.5"/>
    <n v="4950"/>
    <n v="2475"/>
    <n v="990"/>
    <n v="0.4"/>
  </r>
  <r>
    <x v="0"/>
    <n v="1185732"/>
    <x v="38"/>
    <x v="3"/>
    <x v="3"/>
    <s v="Chicago"/>
    <x v="1"/>
    <n v="0.5"/>
    <n v="2000"/>
    <n v="1000"/>
    <n v="350"/>
    <n v="0.35"/>
  </r>
  <r>
    <x v="0"/>
    <n v="1185732"/>
    <x v="38"/>
    <x v="3"/>
    <x v="3"/>
    <s v="Chicago"/>
    <x v="2"/>
    <n v="0.4"/>
    <n v="2250"/>
    <n v="900"/>
    <n v="315"/>
    <n v="0.35"/>
  </r>
  <r>
    <x v="0"/>
    <n v="1185732"/>
    <x v="38"/>
    <x v="3"/>
    <x v="3"/>
    <s v="Chicago"/>
    <x v="3"/>
    <n v="0.45"/>
    <n v="750"/>
    <n v="337.5"/>
    <n v="135"/>
    <n v="0.4"/>
  </r>
  <r>
    <x v="0"/>
    <n v="1185732"/>
    <x v="38"/>
    <x v="3"/>
    <x v="3"/>
    <s v="Chicago"/>
    <x v="4"/>
    <n v="0.6"/>
    <n v="1250"/>
    <n v="750"/>
    <n v="262.5"/>
    <n v="0.35"/>
  </r>
  <r>
    <x v="0"/>
    <n v="1185732"/>
    <x v="38"/>
    <x v="3"/>
    <x v="3"/>
    <s v="Chicago"/>
    <x v="5"/>
    <n v="0.5"/>
    <n v="2250"/>
    <n v="1125"/>
    <n v="562.5"/>
    <n v="0.5"/>
  </r>
  <r>
    <x v="0"/>
    <n v="1185732"/>
    <x v="39"/>
    <x v="3"/>
    <x v="3"/>
    <s v="Chicago"/>
    <x v="0"/>
    <n v="0.5"/>
    <n v="4500"/>
    <n v="2250"/>
    <n v="900"/>
    <n v="0.4"/>
  </r>
  <r>
    <x v="0"/>
    <n v="1185732"/>
    <x v="39"/>
    <x v="3"/>
    <x v="3"/>
    <s v="Chicago"/>
    <x v="1"/>
    <n v="0.5"/>
    <n v="1500"/>
    <n v="750"/>
    <n v="262.5"/>
    <n v="0.35"/>
  </r>
  <r>
    <x v="0"/>
    <n v="1185732"/>
    <x v="39"/>
    <x v="3"/>
    <x v="3"/>
    <s v="Chicago"/>
    <x v="2"/>
    <n v="0.4"/>
    <n v="1500"/>
    <n v="600"/>
    <n v="210"/>
    <n v="0.35"/>
  </r>
  <r>
    <x v="0"/>
    <n v="1185732"/>
    <x v="39"/>
    <x v="3"/>
    <x v="3"/>
    <s v="Chicago"/>
    <x v="3"/>
    <n v="0.45"/>
    <n v="750"/>
    <n v="337.5"/>
    <n v="135"/>
    <n v="0.4"/>
  </r>
  <r>
    <x v="0"/>
    <n v="1185732"/>
    <x v="39"/>
    <x v="3"/>
    <x v="3"/>
    <s v="Chicago"/>
    <x v="4"/>
    <n v="0.6"/>
    <n v="1000"/>
    <n v="600"/>
    <n v="210"/>
    <n v="0.35"/>
  </r>
  <r>
    <x v="0"/>
    <n v="1185732"/>
    <x v="39"/>
    <x v="3"/>
    <x v="3"/>
    <s v="Chicago"/>
    <x v="5"/>
    <n v="0.5"/>
    <n v="2250"/>
    <n v="1125"/>
    <n v="562.5"/>
    <n v="0.5"/>
  </r>
  <r>
    <x v="0"/>
    <n v="1185732"/>
    <x v="40"/>
    <x v="3"/>
    <x v="3"/>
    <s v="Chicago"/>
    <x v="0"/>
    <n v="0.6"/>
    <n v="4950"/>
    <n v="2970"/>
    <n v="1188"/>
    <n v="0.4"/>
  </r>
  <r>
    <x v="0"/>
    <n v="1185732"/>
    <x v="40"/>
    <x v="3"/>
    <x v="3"/>
    <s v="Chicago"/>
    <x v="1"/>
    <n v="0.55000000000000004"/>
    <n v="2000"/>
    <n v="1100"/>
    <n v="385"/>
    <n v="0.35"/>
  </r>
  <r>
    <x v="0"/>
    <n v="1185732"/>
    <x v="40"/>
    <x v="3"/>
    <x v="3"/>
    <s v="Chicago"/>
    <x v="2"/>
    <n v="0.5"/>
    <n v="1750"/>
    <n v="875"/>
    <n v="306.25"/>
    <n v="0.35"/>
  </r>
  <r>
    <x v="0"/>
    <n v="1185732"/>
    <x v="40"/>
    <x v="3"/>
    <x v="3"/>
    <s v="Chicago"/>
    <x v="3"/>
    <n v="0.5"/>
    <n v="1000"/>
    <n v="500"/>
    <n v="200"/>
    <n v="0.4"/>
  </r>
  <r>
    <x v="0"/>
    <n v="1185732"/>
    <x v="40"/>
    <x v="3"/>
    <x v="3"/>
    <s v="Chicago"/>
    <x v="4"/>
    <n v="0.6"/>
    <n v="1250"/>
    <n v="750"/>
    <n v="262.5"/>
    <n v="0.35"/>
  </r>
  <r>
    <x v="0"/>
    <n v="1185732"/>
    <x v="40"/>
    <x v="3"/>
    <x v="3"/>
    <s v="Chicago"/>
    <x v="5"/>
    <n v="0.65"/>
    <n v="2500"/>
    <n v="1625"/>
    <n v="812.5"/>
    <n v="0.5"/>
  </r>
  <r>
    <x v="0"/>
    <n v="1185732"/>
    <x v="41"/>
    <x v="3"/>
    <x v="3"/>
    <s v="Chicago"/>
    <x v="0"/>
    <n v="0.5"/>
    <n v="5000"/>
    <n v="2500"/>
    <n v="1000"/>
    <n v="0.4"/>
  </r>
  <r>
    <x v="0"/>
    <n v="1185732"/>
    <x v="41"/>
    <x v="3"/>
    <x v="3"/>
    <s v="Chicago"/>
    <x v="1"/>
    <n v="0.45000000000000007"/>
    <n v="2500"/>
    <n v="1125.0000000000002"/>
    <n v="393.75000000000006"/>
    <n v="0.35"/>
  </r>
  <r>
    <x v="0"/>
    <n v="1185732"/>
    <x v="41"/>
    <x v="3"/>
    <x v="3"/>
    <s v="Chicago"/>
    <x v="2"/>
    <n v="0.4"/>
    <n v="2000"/>
    <n v="800"/>
    <n v="280"/>
    <n v="0.35"/>
  </r>
  <r>
    <x v="0"/>
    <n v="1185732"/>
    <x v="41"/>
    <x v="3"/>
    <x v="3"/>
    <s v="Chicago"/>
    <x v="3"/>
    <n v="0.4"/>
    <n v="1750"/>
    <n v="700"/>
    <n v="280"/>
    <n v="0.4"/>
  </r>
  <r>
    <x v="0"/>
    <n v="1185732"/>
    <x v="41"/>
    <x v="3"/>
    <x v="3"/>
    <s v="Chicago"/>
    <x v="4"/>
    <n v="0.5"/>
    <n v="1750"/>
    <n v="875"/>
    <n v="306.25"/>
    <n v="0.35"/>
  </r>
  <r>
    <x v="0"/>
    <n v="1185732"/>
    <x v="41"/>
    <x v="3"/>
    <x v="3"/>
    <s v="Chicago"/>
    <x v="5"/>
    <n v="0.55000000000000004"/>
    <n v="3500"/>
    <n v="1925.0000000000002"/>
    <n v="962.50000000000011"/>
    <n v="0.5"/>
  </r>
  <r>
    <x v="0"/>
    <n v="1185732"/>
    <x v="42"/>
    <x v="3"/>
    <x v="3"/>
    <s v="Chicago"/>
    <x v="0"/>
    <n v="0.5"/>
    <n v="5750"/>
    <n v="2875"/>
    <n v="1150"/>
    <n v="0.4"/>
  </r>
  <r>
    <x v="0"/>
    <n v="1185732"/>
    <x v="42"/>
    <x v="3"/>
    <x v="3"/>
    <s v="Chicago"/>
    <x v="1"/>
    <n v="0.45000000000000007"/>
    <n v="3250"/>
    <n v="1462.5000000000002"/>
    <n v="511.87500000000006"/>
    <n v="0.35"/>
  </r>
  <r>
    <x v="0"/>
    <n v="1185732"/>
    <x v="42"/>
    <x v="3"/>
    <x v="3"/>
    <s v="Chicago"/>
    <x v="2"/>
    <n v="0.4"/>
    <n v="2500"/>
    <n v="1000"/>
    <n v="350"/>
    <n v="0.35"/>
  </r>
  <r>
    <x v="0"/>
    <n v="1185732"/>
    <x v="42"/>
    <x v="3"/>
    <x v="3"/>
    <s v="Chicago"/>
    <x v="3"/>
    <n v="0.4"/>
    <n v="2000"/>
    <n v="800"/>
    <n v="320"/>
    <n v="0.4"/>
  </r>
  <r>
    <x v="0"/>
    <n v="1185732"/>
    <x v="42"/>
    <x v="3"/>
    <x v="3"/>
    <s v="Chicago"/>
    <x v="4"/>
    <n v="0.5"/>
    <n v="2250"/>
    <n v="1125"/>
    <n v="393.75"/>
    <n v="0.35"/>
  </r>
  <r>
    <x v="0"/>
    <n v="1185732"/>
    <x v="42"/>
    <x v="3"/>
    <x v="3"/>
    <s v="Chicago"/>
    <x v="5"/>
    <n v="0.55000000000000004"/>
    <n v="4000"/>
    <n v="2200"/>
    <n v="1100"/>
    <n v="0.5"/>
  </r>
  <r>
    <x v="0"/>
    <n v="1185732"/>
    <x v="43"/>
    <x v="3"/>
    <x v="3"/>
    <s v="Chicago"/>
    <x v="0"/>
    <n v="0.5"/>
    <n v="5500"/>
    <n v="2750"/>
    <n v="1100"/>
    <n v="0.4"/>
  </r>
  <r>
    <x v="0"/>
    <n v="1185732"/>
    <x v="43"/>
    <x v="3"/>
    <x v="3"/>
    <s v="Chicago"/>
    <x v="1"/>
    <n v="0.45000000000000007"/>
    <n v="3250"/>
    <n v="1462.5000000000002"/>
    <n v="511.87500000000006"/>
    <n v="0.35"/>
  </r>
  <r>
    <x v="0"/>
    <n v="1185732"/>
    <x v="43"/>
    <x v="3"/>
    <x v="3"/>
    <s v="Chicago"/>
    <x v="2"/>
    <n v="0.4"/>
    <n v="2500"/>
    <n v="1000"/>
    <n v="350"/>
    <n v="0.35"/>
  </r>
  <r>
    <x v="0"/>
    <n v="1185732"/>
    <x v="43"/>
    <x v="3"/>
    <x v="3"/>
    <s v="Chicago"/>
    <x v="3"/>
    <n v="0.4"/>
    <n v="2250"/>
    <n v="900"/>
    <n v="360"/>
    <n v="0.4"/>
  </r>
  <r>
    <x v="0"/>
    <n v="1185732"/>
    <x v="43"/>
    <x v="3"/>
    <x v="3"/>
    <s v="Chicago"/>
    <x v="4"/>
    <n v="0.5"/>
    <n v="2000"/>
    <n v="1000"/>
    <n v="350"/>
    <n v="0.35"/>
  </r>
  <r>
    <x v="0"/>
    <n v="1185732"/>
    <x v="43"/>
    <x v="3"/>
    <x v="3"/>
    <s v="Chicago"/>
    <x v="5"/>
    <n v="0.55000000000000004"/>
    <n v="3750"/>
    <n v="2062.5"/>
    <n v="1031.25"/>
    <n v="0.5"/>
  </r>
  <r>
    <x v="0"/>
    <n v="1185732"/>
    <x v="44"/>
    <x v="3"/>
    <x v="3"/>
    <s v="Chicago"/>
    <x v="0"/>
    <n v="0.5"/>
    <n v="5000"/>
    <n v="2500"/>
    <n v="1000"/>
    <n v="0.4"/>
  </r>
  <r>
    <x v="0"/>
    <n v="1185732"/>
    <x v="44"/>
    <x v="3"/>
    <x v="3"/>
    <s v="Chicago"/>
    <x v="1"/>
    <n v="0.45000000000000007"/>
    <n v="3000"/>
    <n v="1350.0000000000002"/>
    <n v="472.50000000000006"/>
    <n v="0.35"/>
  </r>
  <r>
    <x v="0"/>
    <n v="1185732"/>
    <x v="44"/>
    <x v="3"/>
    <x v="3"/>
    <s v="Chicago"/>
    <x v="2"/>
    <n v="0.4"/>
    <n v="2000"/>
    <n v="800"/>
    <n v="280"/>
    <n v="0.35"/>
  </r>
  <r>
    <x v="0"/>
    <n v="1185732"/>
    <x v="44"/>
    <x v="3"/>
    <x v="3"/>
    <s v="Chicago"/>
    <x v="3"/>
    <n v="0.4"/>
    <n v="1750"/>
    <n v="700"/>
    <n v="280"/>
    <n v="0.4"/>
  </r>
  <r>
    <x v="0"/>
    <n v="1185732"/>
    <x v="44"/>
    <x v="3"/>
    <x v="3"/>
    <s v="Chicago"/>
    <x v="4"/>
    <n v="0.5"/>
    <n v="1750"/>
    <n v="875"/>
    <n v="306.25"/>
    <n v="0.35"/>
  </r>
  <r>
    <x v="0"/>
    <n v="1185732"/>
    <x v="44"/>
    <x v="3"/>
    <x v="3"/>
    <s v="Chicago"/>
    <x v="5"/>
    <n v="0.55000000000000004"/>
    <n v="2500"/>
    <n v="1375"/>
    <n v="687.5"/>
    <n v="0.5"/>
  </r>
  <r>
    <x v="0"/>
    <n v="1185732"/>
    <x v="45"/>
    <x v="3"/>
    <x v="3"/>
    <s v="Chicago"/>
    <x v="0"/>
    <n v="0.6"/>
    <n v="4250"/>
    <n v="2550"/>
    <n v="1020"/>
    <n v="0.4"/>
  </r>
  <r>
    <x v="0"/>
    <n v="1185732"/>
    <x v="45"/>
    <x v="3"/>
    <x v="3"/>
    <s v="Chicago"/>
    <x v="1"/>
    <n v="0.5"/>
    <n v="2500"/>
    <n v="1250"/>
    <n v="437.5"/>
    <n v="0.35"/>
  </r>
  <r>
    <x v="0"/>
    <n v="1185732"/>
    <x v="45"/>
    <x v="3"/>
    <x v="3"/>
    <s v="Chicago"/>
    <x v="2"/>
    <n v="0.5"/>
    <n v="1500"/>
    <n v="750"/>
    <n v="262.5"/>
    <n v="0.35"/>
  </r>
  <r>
    <x v="0"/>
    <n v="1185732"/>
    <x v="45"/>
    <x v="3"/>
    <x v="3"/>
    <s v="Chicago"/>
    <x v="3"/>
    <n v="0.5"/>
    <n v="1250"/>
    <n v="625"/>
    <n v="250"/>
    <n v="0.4"/>
  </r>
  <r>
    <x v="0"/>
    <n v="1185732"/>
    <x v="45"/>
    <x v="3"/>
    <x v="3"/>
    <s v="Chicago"/>
    <x v="4"/>
    <n v="0.6"/>
    <n v="1250"/>
    <n v="750"/>
    <n v="262.5"/>
    <n v="0.35"/>
  </r>
  <r>
    <x v="0"/>
    <n v="1185732"/>
    <x v="45"/>
    <x v="3"/>
    <x v="3"/>
    <s v="Chicago"/>
    <x v="5"/>
    <n v="0.64999999999999991"/>
    <n v="2500"/>
    <n v="1624.9999999999998"/>
    <n v="812.49999999999989"/>
    <n v="0.5"/>
  </r>
  <r>
    <x v="0"/>
    <n v="1185732"/>
    <x v="46"/>
    <x v="3"/>
    <x v="3"/>
    <s v="Chicago"/>
    <x v="0"/>
    <n v="0.6"/>
    <n v="4000"/>
    <n v="2400"/>
    <n v="960"/>
    <n v="0.4"/>
  </r>
  <r>
    <x v="0"/>
    <n v="1185732"/>
    <x v="46"/>
    <x v="3"/>
    <x v="3"/>
    <s v="Chicago"/>
    <x v="1"/>
    <n v="0.5"/>
    <n v="2500"/>
    <n v="1250"/>
    <n v="437.5"/>
    <n v="0.35"/>
  </r>
  <r>
    <x v="0"/>
    <n v="1185732"/>
    <x v="46"/>
    <x v="3"/>
    <x v="3"/>
    <s v="Chicago"/>
    <x v="2"/>
    <n v="0.5"/>
    <n v="1950"/>
    <n v="975"/>
    <n v="341.25"/>
    <n v="0.35"/>
  </r>
  <r>
    <x v="0"/>
    <n v="1185732"/>
    <x v="46"/>
    <x v="3"/>
    <x v="3"/>
    <s v="Chicago"/>
    <x v="3"/>
    <n v="0.5"/>
    <n v="1750"/>
    <n v="875"/>
    <n v="350"/>
    <n v="0.4"/>
  </r>
  <r>
    <x v="0"/>
    <n v="1185732"/>
    <x v="46"/>
    <x v="3"/>
    <x v="3"/>
    <s v="Chicago"/>
    <x v="4"/>
    <n v="0.6"/>
    <n v="1500"/>
    <n v="900"/>
    <n v="315"/>
    <n v="0.35"/>
  </r>
  <r>
    <x v="0"/>
    <n v="1185732"/>
    <x v="46"/>
    <x v="3"/>
    <x v="3"/>
    <s v="Chicago"/>
    <x v="5"/>
    <n v="0.64999999999999991"/>
    <n v="2500"/>
    <n v="1624.9999999999998"/>
    <n v="812.49999999999989"/>
    <n v="0.5"/>
  </r>
  <r>
    <x v="0"/>
    <n v="1185732"/>
    <x v="47"/>
    <x v="3"/>
    <x v="3"/>
    <s v="Chicago"/>
    <x v="0"/>
    <n v="0.6"/>
    <n v="5000"/>
    <n v="3000"/>
    <n v="1200"/>
    <n v="0.4"/>
  </r>
  <r>
    <x v="0"/>
    <n v="1185732"/>
    <x v="47"/>
    <x v="3"/>
    <x v="3"/>
    <s v="Chicago"/>
    <x v="1"/>
    <n v="0.5"/>
    <n v="3000"/>
    <n v="1500"/>
    <n v="525"/>
    <n v="0.35"/>
  </r>
  <r>
    <x v="0"/>
    <n v="1185732"/>
    <x v="47"/>
    <x v="3"/>
    <x v="3"/>
    <s v="Chicago"/>
    <x v="2"/>
    <n v="0.5"/>
    <n v="2500"/>
    <n v="1250"/>
    <n v="437.5"/>
    <n v="0.35"/>
  </r>
  <r>
    <x v="0"/>
    <n v="1185732"/>
    <x v="47"/>
    <x v="3"/>
    <x v="3"/>
    <s v="Chicago"/>
    <x v="3"/>
    <n v="0.5"/>
    <n v="2000"/>
    <n v="1000"/>
    <n v="400"/>
    <n v="0.4"/>
  </r>
  <r>
    <x v="0"/>
    <n v="1185732"/>
    <x v="47"/>
    <x v="3"/>
    <x v="3"/>
    <s v="Chicago"/>
    <x v="4"/>
    <n v="0.6"/>
    <n v="2000"/>
    <n v="1200"/>
    <n v="420"/>
    <n v="0.35"/>
  </r>
  <r>
    <x v="0"/>
    <n v="1185732"/>
    <x v="47"/>
    <x v="3"/>
    <x v="3"/>
    <s v="Chicago"/>
    <x v="5"/>
    <n v="0.64999999999999991"/>
    <n v="3000"/>
    <n v="1949.9999999999998"/>
    <n v="974.99999999999989"/>
    <n v="0.5"/>
  </r>
  <r>
    <x v="1"/>
    <n v="1197831"/>
    <x v="12"/>
    <x v="1"/>
    <x v="1"/>
    <s v="Dallas"/>
    <x v="0"/>
    <n v="0.2"/>
    <n v="7250"/>
    <n v="1450"/>
    <n v="435"/>
    <n v="0.3"/>
  </r>
  <r>
    <x v="1"/>
    <n v="1197831"/>
    <x v="12"/>
    <x v="1"/>
    <x v="1"/>
    <s v="Dallas"/>
    <x v="1"/>
    <n v="0.3"/>
    <n v="7250"/>
    <n v="2175"/>
    <n v="652.5"/>
    <n v="0.3"/>
  </r>
  <r>
    <x v="1"/>
    <n v="1197831"/>
    <x v="12"/>
    <x v="1"/>
    <x v="1"/>
    <s v="Dallas"/>
    <x v="2"/>
    <n v="0.3"/>
    <n v="5250"/>
    <n v="1575"/>
    <n v="472.5"/>
    <n v="0.3"/>
  </r>
  <r>
    <x v="1"/>
    <n v="1197831"/>
    <x v="12"/>
    <x v="1"/>
    <x v="1"/>
    <s v="Dallas"/>
    <x v="3"/>
    <n v="0.35"/>
    <n v="5250"/>
    <n v="1837.4999999999998"/>
    <n v="735"/>
    <n v="0.4"/>
  </r>
  <r>
    <x v="1"/>
    <n v="1197831"/>
    <x v="12"/>
    <x v="1"/>
    <x v="1"/>
    <s v="Dallas"/>
    <x v="4"/>
    <n v="0.4"/>
    <n v="3750"/>
    <n v="1500"/>
    <n v="375"/>
    <n v="0.25"/>
  </r>
  <r>
    <x v="1"/>
    <n v="1197831"/>
    <x v="12"/>
    <x v="1"/>
    <x v="1"/>
    <s v="Dallas"/>
    <x v="5"/>
    <n v="0.35"/>
    <n v="5250"/>
    <n v="1837.4999999999998"/>
    <n v="826.87499999999989"/>
    <n v="0.45"/>
  </r>
  <r>
    <x v="1"/>
    <n v="1197831"/>
    <x v="13"/>
    <x v="1"/>
    <x v="1"/>
    <s v="Dallas"/>
    <x v="0"/>
    <n v="0.25"/>
    <n v="6750"/>
    <n v="1687.5"/>
    <n v="506.25"/>
    <n v="0.3"/>
  </r>
  <r>
    <x v="1"/>
    <n v="1197831"/>
    <x v="13"/>
    <x v="1"/>
    <x v="1"/>
    <s v="Dallas"/>
    <x v="1"/>
    <n v="0.35"/>
    <n v="6500"/>
    <n v="2275"/>
    <n v="682.5"/>
    <n v="0.3"/>
  </r>
  <r>
    <x v="1"/>
    <n v="1197831"/>
    <x v="13"/>
    <x v="1"/>
    <x v="1"/>
    <s v="Dallas"/>
    <x v="2"/>
    <n v="0.35"/>
    <n v="4750"/>
    <n v="1662.5"/>
    <n v="498.75"/>
    <n v="0.3"/>
  </r>
  <r>
    <x v="1"/>
    <n v="1197831"/>
    <x v="13"/>
    <x v="1"/>
    <x v="1"/>
    <s v="Dallas"/>
    <x v="3"/>
    <n v="0.35"/>
    <n v="4250"/>
    <n v="1487.5"/>
    <n v="595"/>
    <n v="0.4"/>
  </r>
  <r>
    <x v="1"/>
    <n v="1197831"/>
    <x v="13"/>
    <x v="1"/>
    <x v="1"/>
    <s v="Dallas"/>
    <x v="4"/>
    <n v="0.4"/>
    <n v="3000"/>
    <n v="1200"/>
    <n v="300"/>
    <n v="0.25"/>
  </r>
  <r>
    <x v="1"/>
    <n v="1197831"/>
    <x v="13"/>
    <x v="1"/>
    <x v="1"/>
    <s v="Dallas"/>
    <x v="5"/>
    <n v="0.35"/>
    <n v="5000"/>
    <n v="1750"/>
    <n v="787.5"/>
    <n v="0.45"/>
  </r>
  <r>
    <x v="1"/>
    <n v="1197831"/>
    <x v="14"/>
    <x v="1"/>
    <x v="1"/>
    <s v="Dallas"/>
    <x v="0"/>
    <n v="0.3"/>
    <n v="6750"/>
    <n v="2025"/>
    <n v="708.75"/>
    <n v="0.35"/>
  </r>
  <r>
    <x v="1"/>
    <n v="1197831"/>
    <x v="14"/>
    <x v="1"/>
    <x v="1"/>
    <s v="Dallas"/>
    <x v="1"/>
    <n v="0.4"/>
    <n v="6750"/>
    <n v="2700"/>
    <n v="944.99999999999989"/>
    <n v="0.35"/>
  </r>
  <r>
    <x v="1"/>
    <n v="1197831"/>
    <x v="14"/>
    <x v="1"/>
    <x v="1"/>
    <s v="Dallas"/>
    <x v="2"/>
    <n v="0.3"/>
    <n v="5000"/>
    <n v="1500"/>
    <n v="525"/>
    <n v="0.35"/>
  </r>
  <r>
    <x v="1"/>
    <n v="1197831"/>
    <x v="14"/>
    <x v="1"/>
    <x v="1"/>
    <s v="Dallas"/>
    <x v="3"/>
    <n v="0.35000000000000003"/>
    <n v="4000"/>
    <n v="1400.0000000000002"/>
    <n v="630.00000000000011"/>
    <n v="0.45"/>
  </r>
  <r>
    <x v="1"/>
    <n v="1197831"/>
    <x v="14"/>
    <x v="1"/>
    <x v="1"/>
    <s v="Dallas"/>
    <x v="4"/>
    <n v="0.4"/>
    <n v="3000"/>
    <n v="1200"/>
    <n v="360"/>
    <n v="0.3"/>
  </r>
  <r>
    <x v="1"/>
    <n v="1197831"/>
    <x v="14"/>
    <x v="1"/>
    <x v="1"/>
    <s v="Dallas"/>
    <x v="5"/>
    <n v="0.35000000000000003"/>
    <n v="4500"/>
    <n v="1575.0000000000002"/>
    <n v="787.50000000000011"/>
    <n v="0.5"/>
  </r>
  <r>
    <x v="1"/>
    <n v="1197831"/>
    <x v="15"/>
    <x v="1"/>
    <x v="1"/>
    <s v="Dallas"/>
    <x v="0"/>
    <n v="0.19999999999999998"/>
    <n v="7000"/>
    <n v="1399.9999999999998"/>
    <n v="489.99999999999989"/>
    <n v="0.35"/>
  </r>
  <r>
    <x v="1"/>
    <n v="1197831"/>
    <x v="15"/>
    <x v="1"/>
    <x v="1"/>
    <s v="Dallas"/>
    <x v="1"/>
    <n v="0.30000000000000004"/>
    <n v="7000"/>
    <n v="2100.0000000000005"/>
    <n v="735.00000000000011"/>
    <n v="0.35"/>
  </r>
  <r>
    <x v="1"/>
    <n v="1197831"/>
    <x v="15"/>
    <x v="1"/>
    <x v="1"/>
    <s v="Dallas"/>
    <x v="2"/>
    <n v="0.24999999999999997"/>
    <n v="5250"/>
    <n v="1312.4999999999998"/>
    <n v="459.37499999999989"/>
    <n v="0.35"/>
  </r>
  <r>
    <x v="1"/>
    <n v="1197831"/>
    <x v="15"/>
    <x v="1"/>
    <x v="1"/>
    <s v="Dallas"/>
    <x v="3"/>
    <n v="0.30000000000000004"/>
    <n v="4250"/>
    <n v="1275.0000000000002"/>
    <n v="573.75000000000011"/>
    <n v="0.45"/>
  </r>
  <r>
    <x v="1"/>
    <n v="1197831"/>
    <x v="15"/>
    <x v="1"/>
    <x v="1"/>
    <s v="Dallas"/>
    <x v="4"/>
    <n v="0.35"/>
    <n v="3250"/>
    <n v="1137.5"/>
    <n v="341.25"/>
    <n v="0.3"/>
  </r>
  <r>
    <x v="1"/>
    <n v="1197831"/>
    <x v="15"/>
    <x v="1"/>
    <x v="1"/>
    <s v="Dallas"/>
    <x v="5"/>
    <n v="0.30000000000000004"/>
    <n v="6000"/>
    <n v="1800.0000000000002"/>
    <n v="900.00000000000011"/>
    <n v="0.5"/>
  </r>
  <r>
    <x v="1"/>
    <n v="1197831"/>
    <x v="16"/>
    <x v="1"/>
    <x v="1"/>
    <s v="Dallas"/>
    <x v="0"/>
    <n v="0.19999999999999998"/>
    <n v="7500"/>
    <n v="1499.9999999999998"/>
    <n v="524.99999999999989"/>
    <n v="0.35"/>
  </r>
  <r>
    <x v="1"/>
    <n v="1197831"/>
    <x v="16"/>
    <x v="1"/>
    <x v="1"/>
    <s v="Dallas"/>
    <x v="1"/>
    <n v="0.30000000000000004"/>
    <n v="7750"/>
    <n v="2325.0000000000005"/>
    <n v="813.75000000000011"/>
    <n v="0.35"/>
  </r>
  <r>
    <x v="1"/>
    <n v="1197831"/>
    <x v="16"/>
    <x v="1"/>
    <x v="1"/>
    <s v="Dallas"/>
    <x v="2"/>
    <n v="0.24999999999999997"/>
    <n v="6250"/>
    <n v="1562.4999999999998"/>
    <n v="546.87499999999989"/>
    <n v="0.35"/>
  </r>
  <r>
    <x v="1"/>
    <n v="1197831"/>
    <x v="16"/>
    <x v="1"/>
    <x v="1"/>
    <s v="Dallas"/>
    <x v="3"/>
    <n v="0.35000000000000003"/>
    <n v="5500"/>
    <n v="1925.0000000000002"/>
    <n v="866.25000000000011"/>
    <n v="0.45"/>
  </r>
  <r>
    <x v="1"/>
    <n v="1197831"/>
    <x v="16"/>
    <x v="1"/>
    <x v="1"/>
    <s v="Dallas"/>
    <x v="4"/>
    <n v="0.5"/>
    <n v="4500"/>
    <n v="2250"/>
    <n v="675"/>
    <n v="0.3"/>
  </r>
  <r>
    <x v="1"/>
    <n v="1197831"/>
    <x v="16"/>
    <x v="1"/>
    <x v="1"/>
    <s v="Dallas"/>
    <x v="5"/>
    <n v="0.45"/>
    <n v="8000"/>
    <n v="3600"/>
    <n v="1800"/>
    <n v="0.5"/>
  </r>
  <r>
    <x v="1"/>
    <n v="1197831"/>
    <x v="17"/>
    <x v="1"/>
    <x v="1"/>
    <s v="Dallas"/>
    <x v="0"/>
    <n v="0.45"/>
    <n v="8000"/>
    <n v="3600"/>
    <n v="1260"/>
    <n v="0.35"/>
  </r>
  <r>
    <x v="1"/>
    <n v="1197831"/>
    <x v="17"/>
    <x v="1"/>
    <x v="1"/>
    <s v="Dallas"/>
    <x v="1"/>
    <n v="0.5"/>
    <n v="8000"/>
    <n v="4000"/>
    <n v="1400"/>
    <n v="0.35"/>
  </r>
  <r>
    <x v="1"/>
    <n v="1197831"/>
    <x v="17"/>
    <x v="1"/>
    <x v="1"/>
    <s v="Dallas"/>
    <x v="2"/>
    <n v="0.45"/>
    <n v="6500"/>
    <n v="2925"/>
    <n v="1023.7499999999999"/>
    <n v="0.35"/>
  </r>
  <r>
    <x v="1"/>
    <n v="1197831"/>
    <x v="17"/>
    <x v="1"/>
    <x v="1"/>
    <s v="Dallas"/>
    <x v="3"/>
    <n v="0.45"/>
    <n v="6000"/>
    <n v="2700"/>
    <n v="1215"/>
    <n v="0.45"/>
  </r>
  <r>
    <x v="1"/>
    <n v="1197831"/>
    <x v="17"/>
    <x v="1"/>
    <x v="1"/>
    <s v="Dallas"/>
    <x v="4"/>
    <n v="0.5"/>
    <n v="5000"/>
    <n v="2500"/>
    <n v="750"/>
    <n v="0.3"/>
  </r>
  <r>
    <x v="1"/>
    <n v="1197831"/>
    <x v="17"/>
    <x v="1"/>
    <x v="1"/>
    <s v="Dallas"/>
    <x v="5"/>
    <n v="0.55000000000000004"/>
    <n v="8750"/>
    <n v="4812.5"/>
    <n v="2406.25"/>
    <n v="0.5"/>
  </r>
  <r>
    <x v="1"/>
    <n v="1197831"/>
    <x v="18"/>
    <x v="1"/>
    <x v="1"/>
    <s v="Dallas"/>
    <x v="0"/>
    <n v="0.45"/>
    <n v="8250"/>
    <n v="3712.5"/>
    <n v="1484.9999999999998"/>
    <n v="0.39999999999999997"/>
  </r>
  <r>
    <x v="1"/>
    <n v="1197831"/>
    <x v="18"/>
    <x v="1"/>
    <x v="1"/>
    <s v="Dallas"/>
    <x v="1"/>
    <n v="0.5"/>
    <n v="8250"/>
    <n v="4125"/>
    <n v="1649.9999999999998"/>
    <n v="0.39999999999999997"/>
  </r>
  <r>
    <x v="1"/>
    <n v="1197831"/>
    <x v="18"/>
    <x v="1"/>
    <x v="1"/>
    <s v="Dallas"/>
    <x v="2"/>
    <n v="0.45"/>
    <n v="9750"/>
    <n v="4387.5"/>
    <n v="1754.9999999999998"/>
    <n v="0.39999999999999997"/>
  </r>
  <r>
    <x v="1"/>
    <n v="1197831"/>
    <x v="18"/>
    <x v="1"/>
    <x v="1"/>
    <s v="Dallas"/>
    <x v="3"/>
    <n v="0.45"/>
    <n v="5750"/>
    <n v="2587.5"/>
    <n v="1293.75"/>
    <n v="0.5"/>
  </r>
  <r>
    <x v="1"/>
    <n v="1197831"/>
    <x v="18"/>
    <x v="1"/>
    <x v="1"/>
    <s v="Dallas"/>
    <x v="4"/>
    <n v="0.5"/>
    <n v="5750"/>
    <n v="2875"/>
    <n v="1006.2499999999999"/>
    <n v="0.35"/>
  </r>
  <r>
    <x v="1"/>
    <n v="1197831"/>
    <x v="18"/>
    <x v="1"/>
    <x v="1"/>
    <s v="Dallas"/>
    <x v="5"/>
    <n v="0.6"/>
    <n v="8500"/>
    <n v="5100"/>
    <n v="2805"/>
    <n v="0.55000000000000004"/>
  </r>
  <r>
    <x v="1"/>
    <n v="1197831"/>
    <x v="19"/>
    <x v="1"/>
    <x v="1"/>
    <s v="Dallas"/>
    <x v="0"/>
    <n v="0.5"/>
    <n v="8000"/>
    <n v="4000"/>
    <n v="1599.9999999999998"/>
    <n v="0.39999999999999997"/>
  </r>
  <r>
    <x v="1"/>
    <n v="1197831"/>
    <x v="19"/>
    <x v="1"/>
    <x v="1"/>
    <s v="Dallas"/>
    <x v="1"/>
    <n v="0.55000000000000004"/>
    <n v="8000"/>
    <n v="4400"/>
    <n v="1759.9999999999998"/>
    <n v="0.39999999999999997"/>
  </r>
  <r>
    <x v="1"/>
    <n v="1197831"/>
    <x v="19"/>
    <x v="1"/>
    <x v="1"/>
    <s v="Dallas"/>
    <x v="2"/>
    <n v="0.5"/>
    <n v="9750"/>
    <n v="4875"/>
    <n v="1949.9999999999998"/>
    <n v="0.39999999999999997"/>
  </r>
  <r>
    <x v="1"/>
    <n v="1197831"/>
    <x v="19"/>
    <x v="1"/>
    <x v="1"/>
    <s v="Dallas"/>
    <x v="3"/>
    <n v="0.5"/>
    <n v="5250"/>
    <n v="2625"/>
    <n v="1312.5"/>
    <n v="0.5"/>
  </r>
  <r>
    <x v="1"/>
    <n v="1197831"/>
    <x v="19"/>
    <x v="1"/>
    <x v="1"/>
    <s v="Dallas"/>
    <x v="4"/>
    <n v="0.55000000000000004"/>
    <n v="5250"/>
    <n v="2887.5000000000005"/>
    <n v="1010.6250000000001"/>
    <n v="0.35"/>
  </r>
  <r>
    <x v="1"/>
    <n v="1197831"/>
    <x v="19"/>
    <x v="1"/>
    <x v="1"/>
    <s v="Dallas"/>
    <x v="5"/>
    <n v="0.6"/>
    <n v="7750"/>
    <n v="4650"/>
    <n v="2557.5"/>
    <n v="0.55000000000000004"/>
  </r>
  <r>
    <x v="1"/>
    <n v="1197831"/>
    <x v="20"/>
    <x v="1"/>
    <x v="1"/>
    <s v="Dallas"/>
    <x v="0"/>
    <n v="0.55000000000000004"/>
    <n v="7250"/>
    <n v="3987.5000000000005"/>
    <n v="1595"/>
    <n v="0.39999999999999997"/>
  </r>
  <r>
    <x v="1"/>
    <n v="1197831"/>
    <x v="20"/>
    <x v="1"/>
    <x v="1"/>
    <s v="Dallas"/>
    <x v="1"/>
    <n v="0.55000000000000004"/>
    <n v="6750"/>
    <n v="3712.5000000000005"/>
    <n v="1485"/>
    <n v="0.39999999999999997"/>
  </r>
  <r>
    <x v="1"/>
    <n v="1197831"/>
    <x v="20"/>
    <x v="1"/>
    <x v="1"/>
    <s v="Dallas"/>
    <x v="2"/>
    <n v="0.6"/>
    <n v="7250"/>
    <n v="4350"/>
    <n v="1739.9999999999998"/>
    <n v="0.39999999999999997"/>
  </r>
  <r>
    <x v="1"/>
    <n v="1197831"/>
    <x v="20"/>
    <x v="1"/>
    <x v="1"/>
    <s v="Dallas"/>
    <x v="3"/>
    <n v="0.6"/>
    <n v="4500"/>
    <n v="2700"/>
    <n v="1350"/>
    <n v="0.5"/>
  </r>
  <r>
    <x v="1"/>
    <n v="1197831"/>
    <x v="20"/>
    <x v="1"/>
    <x v="1"/>
    <s v="Dallas"/>
    <x v="4"/>
    <n v="0.55000000000000004"/>
    <n v="4500"/>
    <n v="2475"/>
    <n v="866.25"/>
    <n v="0.35"/>
  </r>
  <r>
    <x v="1"/>
    <n v="1197831"/>
    <x v="20"/>
    <x v="1"/>
    <x v="1"/>
    <s v="Dallas"/>
    <x v="5"/>
    <n v="0.5"/>
    <n v="6750"/>
    <n v="3375"/>
    <n v="1856.2500000000002"/>
    <n v="0.55000000000000004"/>
  </r>
  <r>
    <x v="1"/>
    <n v="1197831"/>
    <x v="21"/>
    <x v="1"/>
    <x v="1"/>
    <s v="Dallas"/>
    <x v="0"/>
    <n v="0.4"/>
    <n v="6250"/>
    <n v="2500"/>
    <n v="999.99999999999989"/>
    <n v="0.39999999999999997"/>
  </r>
  <r>
    <x v="1"/>
    <n v="1197831"/>
    <x v="21"/>
    <x v="1"/>
    <x v="1"/>
    <s v="Dallas"/>
    <x v="1"/>
    <n v="0.4"/>
    <n v="6250"/>
    <n v="2500"/>
    <n v="999.99999999999989"/>
    <n v="0.39999999999999997"/>
  </r>
  <r>
    <x v="1"/>
    <n v="1197831"/>
    <x v="21"/>
    <x v="1"/>
    <x v="1"/>
    <s v="Dallas"/>
    <x v="2"/>
    <n v="0.45"/>
    <n v="5750"/>
    <n v="2587.5"/>
    <n v="1035"/>
    <n v="0.39999999999999997"/>
  </r>
  <r>
    <x v="1"/>
    <n v="1197831"/>
    <x v="21"/>
    <x v="1"/>
    <x v="1"/>
    <s v="Dallas"/>
    <x v="3"/>
    <n v="0.45"/>
    <n v="4250"/>
    <n v="1912.5"/>
    <n v="956.25"/>
    <n v="0.5"/>
  </r>
  <r>
    <x v="1"/>
    <n v="1197831"/>
    <x v="21"/>
    <x v="1"/>
    <x v="1"/>
    <s v="Dallas"/>
    <x v="4"/>
    <n v="0.4"/>
    <n v="4000"/>
    <n v="1600"/>
    <n v="560"/>
    <n v="0.35"/>
  </r>
  <r>
    <x v="1"/>
    <n v="1197831"/>
    <x v="21"/>
    <x v="1"/>
    <x v="1"/>
    <s v="Dallas"/>
    <x v="5"/>
    <n v="0.5"/>
    <n v="5750"/>
    <n v="2875"/>
    <n v="1581.2500000000002"/>
    <n v="0.55000000000000004"/>
  </r>
  <r>
    <x v="1"/>
    <n v="1197831"/>
    <x v="22"/>
    <x v="1"/>
    <x v="1"/>
    <s v="Dallas"/>
    <x v="0"/>
    <n v="0.4"/>
    <n v="7250"/>
    <n v="2900"/>
    <n v="1160"/>
    <n v="0.39999999999999997"/>
  </r>
  <r>
    <x v="1"/>
    <n v="1197831"/>
    <x v="22"/>
    <x v="1"/>
    <x v="1"/>
    <s v="Dallas"/>
    <x v="1"/>
    <n v="0.4"/>
    <n v="7250"/>
    <n v="2900"/>
    <n v="1160"/>
    <n v="0.39999999999999997"/>
  </r>
  <r>
    <x v="1"/>
    <n v="1197831"/>
    <x v="22"/>
    <x v="1"/>
    <x v="1"/>
    <s v="Dallas"/>
    <x v="2"/>
    <n v="0.65"/>
    <n v="6500"/>
    <n v="4225"/>
    <n v="1689.9999999999998"/>
    <n v="0.39999999999999997"/>
  </r>
  <r>
    <x v="1"/>
    <n v="1197831"/>
    <x v="22"/>
    <x v="1"/>
    <x v="1"/>
    <s v="Dallas"/>
    <x v="3"/>
    <n v="0.65"/>
    <n v="5000"/>
    <n v="3250"/>
    <n v="1625"/>
    <n v="0.5"/>
  </r>
  <r>
    <x v="1"/>
    <n v="1197831"/>
    <x v="22"/>
    <x v="1"/>
    <x v="1"/>
    <s v="Dallas"/>
    <x v="4"/>
    <n v="0.6"/>
    <n v="4750"/>
    <n v="2850"/>
    <n v="997.49999999999989"/>
    <n v="0.35"/>
  </r>
  <r>
    <x v="1"/>
    <n v="1197831"/>
    <x v="22"/>
    <x v="1"/>
    <x v="1"/>
    <s v="Dallas"/>
    <x v="5"/>
    <n v="0.70000000000000007"/>
    <n v="6750"/>
    <n v="4725"/>
    <n v="2598.75"/>
    <n v="0.55000000000000004"/>
  </r>
  <r>
    <x v="1"/>
    <n v="1197831"/>
    <x v="23"/>
    <x v="1"/>
    <x v="1"/>
    <s v="Dallas"/>
    <x v="0"/>
    <n v="0.6"/>
    <n v="8250"/>
    <n v="4950"/>
    <n v="1979.9999999999998"/>
    <n v="0.39999999999999997"/>
  </r>
  <r>
    <x v="1"/>
    <n v="1197831"/>
    <x v="23"/>
    <x v="1"/>
    <x v="1"/>
    <s v="Dallas"/>
    <x v="1"/>
    <n v="0.6"/>
    <n v="8250"/>
    <n v="4950"/>
    <n v="1979.9999999999998"/>
    <n v="0.39999999999999997"/>
  </r>
  <r>
    <x v="1"/>
    <n v="1197831"/>
    <x v="23"/>
    <x v="1"/>
    <x v="1"/>
    <s v="Dallas"/>
    <x v="2"/>
    <n v="0.65"/>
    <n v="7250"/>
    <n v="4712.5"/>
    <n v="1884.9999999999998"/>
    <n v="0.39999999999999997"/>
  </r>
  <r>
    <x v="1"/>
    <n v="1197831"/>
    <x v="23"/>
    <x v="1"/>
    <x v="1"/>
    <s v="Dallas"/>
    <x v="3"/>
    <n v="0.65"/>
    <n v="5750"/>
    <n v="3737.5"/>
    <n v="1868.75"/>
    <n v="0.5"/>
  </r>
  <r>
    <x v="1"/>
    <n v="1197831"/>
    <x v="23"/>
    <x v="1"/>
    <x v="1"/>
    <s v="Dallas"/>
    <x v="4"/>
    <n v="0.6"/>
    <n v="5250"/>
    <n v="3150"/>
    <n v="1102.5"/>
    <n v="0.35"/>
  </r>
  <r>
    <x v="1"/>
    <n v="1197831"/>
    <x v="23"/>
    <x v="1"/>
    <x v="1"/>
    <s v="Dallas"/>
    <x v="5"/>
    <n v="0.70000000000000007"/>
    <n v="7750"/>
    <n v="5425.0000000000009"/>
    <n v="2983.7500000000009"/>
    <n v="0.55000000000000004"/>
  </r>
  <r>
    <x v="0"/>
    <n v="1185732"/>
    <x v="48"/>
    <x v="0"/>
    <x v="4"/>
    <s v="Philadelphia"/>
    <x v="0"/>
    <n v="0.45"/>
    <n v="4250"/>
    <n v="1912.5"/>
    <n v="1051.875"/>
    <n v="0.55000000000000004"/>
  </r>
  <r>
    <x v="0"/>
    <n v="1185732"/>
    <x v="48"/>
    <x v="0"/>
    <x v="4"/>
    <s v="Philadelphia"/>
    <x v="1"/>
    <n v="0.45"/>
    <n v="2250"/>
    <n v="1012.5"/>
    <n v="354.375"/>
    <n v="0.35"/>
  </r>
  <r>
    <x v="0"/>
    <n v="1185732"/>
    <x v="48"/>
    <x v="0"/>
    <x v="4"/>
    <s v="Philadelphia"/>
    <x v="2"/>
    <n v="0.35000000000000003"/>
    <n v="2250"/>
    <n v="787.50000000000011"/>
    <n v="315"/>
    <n v="0.39999999999999997"/>
  </r>
  <r>
    <x v="0"/>
    <n v="1185732"/>
    <x v="48"/>
    <x v="0"/>
    <x v="4"/>
    <s v="Philadelphia"/>
    <x v="3"/>
    <n v="0.4"/>
    <n v="750"/>
    <n v="300"/>
    <n v="119.99999999999999"/>
    <n v="0.39999999999999997"/>
  </r>
  <r>
    <x v="0"/>
    <n v="1185732"/>
    <x v="48"/>
    <x v="0"/>
    <x v="4"/>
    <s v="Philadelphia"/>
    <x v="4"/>
    <n v="0.54999999999999993"/>
    <n v="1250"/>
    <n v="687.49999999999989"/>
    <n v="240.62499999999994"/>
    <n v="0.35"/>
  </r>
  <r>
    <x v="0"/>
    <n v="1185732"/>
    <x v="48"/>
    <x v="0"/>
    <x v="4"/>
    <s v="Philadelphia"/>
    <x v="5"/>
    <n v="0.45"/>
    <n v="2250"/>
    <n v="1012.5"/>
    <n v="303.75"/>
    <n v="0.3"/>
  </r>
  <r>
    <x v="0"/>
    <n v="1185732"/>
    <x v="49"/>
    <x v="0"/>
    <x v="4"/>
    <s v="Philadelphia"/>
    <x v="0"/>
    <n v="0.45"/>
    <n v="4750"/>
    <n v="2137.5"/>
    <n v="1175.625"/>
    <n v="0.55000000000000004"/>
  </r>
  <r>
    <x v="0"/>
    <n v="1185732"/>
    <x v="49"/>
    <x v="0"/>
    <x v="4"/>
    <s v="Philadelphia"/>
    <x v="1"/>
    <n v="0.45"/>
    <n v="1250"/>
    <n v="562.5"/>
    <n v="196.875"/>
    <n v="0.35"/>
  </r>
  <r>
    <x v="0"/>
    <n v="1185732"/>
    <x v="49"/>
    <x v="0"/>
    <x v="4"/>
    <s v="Philadelphia"/>
    <x v="2"/>
    <n v="0.35000000000000003"/>
    <n v="1750"/>
    <n v="612.50000000000011"/>
    <n v="245.00000000000003"/>
    <n v="0.39999999999999997"/>
  </r>
  <r>
    <x v="0"/>
    <n v="1185732"/>
    <x v="49"/>
    <x v="0"/>
    <x v="4"/>
    <s v="Philadelphia"/>
    <x v="3"/>
    <n v="0.4"/>
    <n v="500"/>
    <n v="200"/>
    <n v="80"/>
    <n v="0.39999999999999997"/>
  </r>
  <r>
    <x v="0"/>
    <n v="1185732"/>
    <x v="49"/>
    <x v="0"/>
    <x v="4"/>
    <s v="Philadelphia"/>
    <x v="4"/>
    <n v="0.54999999999999993"/>
    <n v="1250"/>
    <n v="687.49999999999989"/>
    <n v="240.62499999999994"/>
    <n v="0.35"/>
  </r>
  <r>
    <x v="0"/>
    <n v="1185732"/>
    <x v="49"/>
    <x v="0"/>
    <x v="4"/>
    <s v="Philadelphia"/>
    <x v="5"/>
    <n v="0.45"/>
    <n v="2250"/>
    <n v="1012.5"/>
    <n v="303.75"/>
    <n v="0.3"/>
  </r>
  <r>
    <x v="0"/>
    <n v="1185732"/>
    <x v="14"/>
    <x v="0"/>
    <x v="4"/>
    <s v="Philadelphia"/>
    <x v="0"/>
    <n v="0.5"/>
    <n v="4450"/>
    <n v="2225"/>
    <n v="1223.75"/>
    <n v="0.55000000000000004"/>
  </r>
  <r>
    <x v="0"/>
    <n v="1185732"/>
    <x v="14"/>
    <x v="0"/>
    <x v="4"/>
    <s v="Philadelphia"/>
    <x v="1"/>
    <n v="0.5"/>
    <n v="1500"/>
    <n v="750"/>
    <n v="262.5"/>
    <n v="0.35"/>
  </r>
  <r>
    <x v="0"/>
    <n v="1185732"/>
    <x v="14"/>
    <x v="0"/>
    <x v="4"/>
    <s v="Philadelphia"/>
    <x v="2"/>
    <n v="0.4"/>
    <n v="1750"/>
    <n v="700"/>
    <n v="280"/>
    <n v="0.39999999999999997"/>
  </r>
  <r>
    <x v="0"/>
    <n v="1185732"/>
    <x v="14"/>
    <x v="0"/>
    <x v="4"/>
    <s v="Philadelphia"/>
    <x v="3"/>
    <n v="0.45"/>
    <n v="250"/>
    <n v="112.5"/>
    <n v="44.999999999999993"/>
    <n v="0.39999999999999997"/>
  </r>
  <r>
    <x v="0"/>
    <n v="1185732"/>
    <x v="14"/>
    <x v="0"/>
    <x v="4"/>
    <s v="Philadelphia"/>
    <x v="4"/>
    <n v="0.6"/>
    <n v="750"/>
    <n v="450"/>
    <n v="135"/>
    <n v="0.3"/>
  </r>
  <r>
    <x v="0"/>
    <n v="1185732"/>
    <x v="14"/>
    <x v="0"/>
    <x v="4"/>
    <s v="Philadelphia"/>
    <x v="5"/>
    <n v="0.5"/>
    <n v="1750"/>
    <n v="875"/>
    <n v="218.75"/>
    <n v="0.25"/>
  </r>
  <r>
    <x v="0"/>
    <n v="1185732"/>
    <x v="50"/>
    <x v="0"/>
    <x v="4"/>
    <s v="Philadelphia"/>
    <x v="0"/>
    <n v="0.5"/>
    <n v="4500"/>
    <n v="2250"/>
    <n v="1125"/>
    <n v="0.5"/>
  </r>
  <r>
    <x v="0"/>
    <n v="1185732"/>
    <x v="50"/>
    <x v="0"/>
    <x v="4"/>
    <s v="Philadelphia"/>
    <x v="1"/>
    <n v="0.5"/>
    <n v="1500"/>
    <n v="750"/>
    <n v="225"/>
    <n v="0.3"/>
  </r>
  <r>
    <x v="0"/>
    <n v="1185732"/>
    <x v="50"/>
    <x v="0"/>
    <x v="4"/>
    <s v="Philadelphia"/>
    <x v="2"/>
    <n v="0.4"/>
    <n v="1500"/>
    <n v="600"/>
    <n v="210"/>
    <n v="0.35"/>
  </r>
  <r>
    <x v="0"/>
    <n v="1185732"/>
    <x v="50"/>
    <x v="0"/>
    <x v="4"/>
    <s v="Philadelphia"/>
    <x v="3"/>
    <n v="0.45"/>
    <n v="750"/>
    <n v="337.5"/>
    <n v="118.12499999999999"/>
    <n v="0.35"/>
  </r>
  <r>
    <x v="0"/>
    <n v="1185732"/>
    <x v="50"/>
    <x v="0"/>
    <x v="4"/>
    <s v="Philadelphia"/>
    <x v="4"/>
    <n v="0.6"/>
    <n v="750"/>
    <n v="450"/>
    <n v="135"/>
    <n v="0.3"/>
  </r>
  <r>
    <x v="0"/>
    <n v="1185732"/>
    <x v="50"/>
    <x v="0"/>
    <x v="4"/>
    <s v="Philadelphia"/>
    <x v="5"/>
    <n v="0.5"/>
    <n v="2000"/>
    <n v="1000"/>
    <n v="250"/>
    <n v="0.25"/>
  </r>
  <r>
    <x v="0"/>
    <n v="1185732"/>
    <x v="51"/>
    <x v="0"/>
    <x v="4"/>
    <s v="Philadelphia"/>
    <x v="0"/>
    <n v="0.6"/>
    <n v="4700"/>
    <n v="2820"/>
    <n v="1410"/>
    <n v="0.5"/>
  </r>
  <r>
    <x v="0"/>
    <n v="1185732"/>
    <x v="51"/>
    <x v="0"/>
    <x v="4"/>
    <s v="Philadelphia"/>
    <x v="1"/>
    <n v="0.60000000000000009"/>
    <n v="1750"/>
    <n v="1050.0000000000002"/>
    <n v="315.00000000000006"/>
    <n v="0.3"/>
  </r>
  <r>
    <x v="0"/>
    <n v="1185732"/>
    <x v="51"/>
    <x v="0"/>
    <x v="4"/>
    <s v="Philadelphia"/>
    <x v="2"/>
    <n v="0.55000000000000004"/>
    <n v="1500"/>
    <n v="825.00000000000011"/>
    <n v="288.75"/>
    <n v="0.35"/>
  </r>
  <r>
    <x v="0"/>
    <n v="1185732"/>
    <x v="51"/>
    <x v="0"/>
    <x v="4"/>
    <s v="Philadelphia"/>
    <x v="3"/>
    <n v="0.55000000000000004"/>
    <n v="1000"/>
    <n v="550"/>
    <n v="192.5"/>
    <n v="0.35"/>
  </r>
  <r>
    <x v="0"/>
    <n v="1185732"/>
    <x v="51"/>
    <x v="0"/>
    <x v="4"/>
    <s v="Philadelphia"/>
    <x v="4"/>
    <n v="0.65"/>
    <n v="1250"/>
    <n v="812.5"/>
    <n v="243.75"/>
    <n v="0.3"/>
  </r>
  <r>
    <x v="0"/>
    <n v="1185732"/>
    <x v="51"/>
    <x v="0"/>
    <x v="4"/>
    <s v="Philadelphia"/>
    <x v="5"/>
    <n v="0.70000000000000007"/>
    <n v="2500"/>
    <n v="1750.0000000000002"/>
    <n v="525"/>
    <n v="0.3"/>
  </r>
  <r>
    <x v="0"/>
    <n v="1185732"/>
    <x v="52"/>
    <x v="0"/>
    <x v="4"/>
    <s v="Philadelphia"/>
    <x v="0"/>
    <n v="0.65"/>
    <n v="5000"/>
    <n v="3250"/>
    <n v="1787.5000000000002"/>
    <n v="0.55000000000000004"/>
  </r>
  <r>
    <x v="0"/>
    <n v="1185732"/>
    <x v="52"/>
    <x v="0"/>
    <x v="4"/>
    <s v="Philadelphia"/>
    <x v="1"/>
    <n v="0.60000000000000009"/>
    <n v="2500"/>
    <n v="1500.0000000000002"/>
    <n v="525"/>
    <n v="0.35"/>
  </r>
  <r>
    <x v="0"/>
    <n v="1185732"/>
    <x v="52"/>
    <x v="0"/>
    <x v="4"/>
    <s v="Philadelphia"/>
    <x v="2"/>
    <n v="0.55000000000000004"/>
    <n v="1750"/>
    <n v="962.50000000000011"/>
    <n v="385"/>
    <n v="0.39999999999999997"/>
  </r>
  <r>
    <x v="0"/>
    <n v="1185732"/>
    <x v="52"/>
    <x v="0"/>
    <x v="4"/>
    <s v="Philadelphia"/>
    <x v="3"/>
    <n v="0.55000000000000004"/>
    <n v="1500"/>
    <n v="825.00000000000011"/>
    <n v="330"/>
    <n v="0.39999999999999997"/>
  </r>
  <r>
    <x v="0"/>
    <n v="1185732"/>
    <x v="52"/>
    <x v="0"/>
    <x v="4"/>
    <s v="Philadelphia"/>
    <x v="4"/>
    <n v="0.65"/>
    <n v="1500"/>
    <n v="975"/>
    <n v="341.25"/>
    <n v="0.35"/>
  </r>
  <r>
    <x v="0"/>
    <n v="1185732"/>
    <x v="52"/>
    <x v="0"/>
    <x v="4"/>
    <s v="Philadelphia"/>
    <x v="5"/>
    <n v="0.70000000000000007"/>
    <n v="3000"/>
    <n v="2100"/>
    <n v="630"/>
    <n v="0.3"/>
  </r>
  <r>
    <x v="0"/>
    <n v="1185732"/>
    <x v="18"/>
    <x v="0"/>
    <x v="4"/>
    <s v="Philadelphia"/>
    <x v="0"/>
    <n v="0.65"/>
    <n v="5000"/>
    <n v="3250"/>
    <n v="1787.5000000000002"/>
    <n v="0.55000000000000004"/>
  </r>
  <r>
    <x v="0"/>
    <n v="1185732"/>
    <x v="18"/>
    <x v="0"/>
    <x v="4"/>
    <s v="Philadelphia"/>
    <x v="1"/>
    <n v="0.60000000000000009"/>
    <n v="3000"/>
    <n v="1800.0000000000002"/>
    <n v="630"/>
    <n v="0.35"/>
  </r>
  <r>
    <x v="0"/>
    <n v="1185732"/>
    <x v="18"/>
    <x v="0"/>
    <x v="4"/>
    <s v="Philadelphia"/>
    <x v="2"/>
    <n v="0.55000000000000004"/>
    <n v="2250"/>
    <n v="1237.5"/>
    <n v="494.99999999999994"/>
    <n v="0.39999999999999997"/>
  </r>
  <r>
    <x v="0"/>
    <n v="1185732"/>
    <x v="18"/>
    <x v="0"/>
    <x v="4"/>
    <s v="Philadelphia"/>
    <x v="3"/>
    <n v="0.55000000000000004"/>
    <n v="1750"/>
    <n v="962.50000000000011"/>
    <n v="385"/>
    <n v="0.39999999999999997"/>
  </r>
  <r>
    <x v="0"/>
    <n v="1185732"/>
    <x v="18"/>
    <x v="0"/>
    <x v="4"/>
    <s v="Philadelphia"/>
    <x v="4"/>
    <n v="0.65"/>
    <n v="2000"/>
    <n v="1300"/>
    <n v="454.99999999999994"/>
    <n v="0.35"/>
  </r>
  <r>
    <x v="0"/>
    <n v="1185732"/>
    <x v="18"/>
    <x v="0"/>
    <x v="4"/>
    <s v="Philadelphia"/>
    <x v="5"/>
    <n v="0.70000000000000007"/>
    <n v="3750"/>
    <n v="2625.0000000000005"/>
    <n v="787.50000000000011"/>
    <n v="0.3"/>
  </r>
  <r>
    <x v="0"/>
    <n v="1185732"/>
    <x v="53"/>
    <x v="0"/>
    <x v="4"/>
    <s v="Philadelphia"/>
    <x v="0"/>
    <n v="0.65"/>
    <n v="5250"/>
    <n v="3412.5"/>
    <n v="1876.8750000000002"/>
    <n v="0.55000000000000004"/>
  </r>
  <r>
    <x v="0"/>
    <n v="1185732"/>
    <x v="53"/>
    <x v="0"/>
    <x v="4"/>
    <s v="Philadelphia"/>
    <x v="1"/>
    <n v="0.60000000000000009"/>
    <n v="3000"/>
    <n v="1800.0000000000002"/>
    <n v="630"/>
    <n v="0.35"/>
  </r>
  <r>
    <x v="0"/>
    <n v="1185732"/>
    <x v="53"/>
    <x v="0"/>
    <x v="4"/>
    <s v="Philadelphia"/>
    <x v="2"/>
    <n v="0.55000000000000004"/>
    <n v="2250"/>
    <n v="1237.5"/>
    <n v="494.99999999999994"/>
    <n v="0.39999999999999997"/>
  </r>
  <r>
    <x v="0"/>
    <n v="1185732"/>
    <x v="53"/>
    <x v="0"/>
    <x v="4"/>
    <s v="Philadelphia"/>
    <x v="3"/>
    <n v="0.55000000000000004"/>
    <n v="2000"/>
    <n v="1100"/>
    <n v="439.99999999999994"/>
    <n v="0.39999999999999997"/>
  </r>
  <r>
    <x v="0"/>
    <n v="1185732"/>
    <x v="53"/>
    <x v="0"/>
    <x v="4"/>
    <s v="Philadelphia"/>
    <x v="4"/>
    <n v="0.65"/>
    <n v="1750"/>
    <n v="1137.5"/>
    <n v="398.125"/>
    <n v="0.35"/>
  </r>
  <r>
    <x v="0"/>
    <n v="1185732"/>
    <x v="53"/>
    <x v="0"/>
    <x v="4"/>
    <s v="Philadelphia"/>
    <x v="5"/>
    <n v="0.70000000000000007"/>
    <n v="3500"/>
    <n v="2450.0000000000005"/>
    <n v="735.00000000000011"/>
    <n v="0.3"/>
  </r>
  <r>
    <x v="0"/>
    <n v="1185732"/>
    <x v="54"/>
    <x v="0"/>
    <x v="4"/>
    <s v="Philadelphia"/>
    <x v="0"/>
    <n v="0.65"/>
    <n v="4750"/>
    <n v="3087.5"/>
    <n v="1543.75"/>
    <n v="0.5"/>
  </r>
  <r>
    <x v="0"/>
    <n v="1185732"/>
    <x v="54"/>
    <x v="0"/>
    <x v="4"/>
    <s v="Philadelphia"/>
    <x v="1"/>
    <n v="0.5"/>
    <n v="2750"/>
    <n v="1375"/>
    <n v="412.5"/>
    <n v="0.3"/>
  </r>
  <r>
    <x v="0"/>
    <n v="1185732"/>
    <x v="54"/>
    <x v="0"/>
    <x v="4"/>
    <s v="Philadelphia"/>
    <x v="2"/>
    <n v="0.45"/>
    <n v="2000"/>
    <n v="900"/>
    <n v="315"/>
    <n v="0.35"/>
  </r>
  <r>
    <x v="0"/>
    <n v="1185732"/>
    <x v="54"/>
    <x v="0"/>
    <x v="4"/>
    <s v="Philadelphia"/>
    <x v="3"/>
    <n v="0.45"/>
    <n v="1750"/>
    <n v="787.5"/>
    <n v="275.625"/>
    <n v="0.35"/>
  </r>
  <r>
    <x v="0"/>
    <n v="1185732"/>
    <x v="54"/>
    <x v="0"/>
    <x v="4"/>
    <s v="Philadelphia"/>
    <x v="4"/>
    <n v="0.54999999999999993"/>
    <n v="1250"/>
    <n v="687.49999999999989"/>
    <n v="206.24999999999997"/>
    <n v="0.3"/>
  </r>
  <r>
    <x v="0"/>
    <n v="1185732"/>
    <x v="54"/>
    <x v="0"/>
    <x v="4"/>
    <s v="Philadelphia"/>
    <x v="5"/>
    <n v="0.6"/>
    <n v="2250"/>
    <n v="1350"/>
    <n v="337.5"/>
    <n v="0.25"/>
  </r>
  <r>
    <x v="0"/>
    <n v="1185732"/>
    <x v="55"/>
    <x v="0"/>
    <x v="4"/>
    <s v="Philadelphia"/>
    <x v="0"/>
    <n v="0.6"/>
    <n v="4000"/>
    <n v="2400"/>
    <n v="1200"/>
    <n v="0.5"/>
  </r>
  <r>
    <x v="0"/>
    <n v="1185732"/>
    <x v="55"/>
    <x v="0"/>
    <x v="4"/>
    <s v="Philadelphia"/>
    <x v="1"/>
    <n v="0.5"/>
    <n v="2250"/>
    <n v="1125"/>
    <n v="337.5"/>
    <n v="0.3"/>
  </r>
  <r>
    <x v="0"/>
    <n v="1185732"/>
    <x v="55"/>
    <x v="0"/>
    <x v="4"/>
    <s v="Philadelphia"/>
    <x v="2"/>
    <n v="0.5"/>
    <n v="1250"/>
    <n v="625"/>
    <n v="218.75"/>
    <n v="0.35"/>
  </r>
  <r>
    <x v="0"/>
    <n v="1185732"/>
    <x v="55"/>
    <x v="0"/>
    <x v="4"/>
    <s v="Philadelphia"/>
    <x v="3"/>
    <n v="0.5"/>
    <n v="1000"/>
    <n v="500"/>
    <n v="175"/>
    <n v="0.35"/>
  </r>
  <r>
    <x v="0"/>
    <n v="1185732"/>
    <x v="55"/>
    <x v="0"/>
    <x v="4"/>
    <s v="Philadelphia"/>
    <x v="4"/>
    <n v="0.6"/>
    <n v="1000"/>
    <n v="600"/>
    <n v="180"/>
    <n v="0.3"/>
  </r>
  <r>
    <x v="0"/>
    <n v="1185732"/>
    <x v="55"/>
    <x v="0"/>
    <x v="4"/>
    <s v="Philadelphia"/>
    <x v="5"/>
    <n v="0.64999999999999991"/>
    <n v="2250"/>
    <n v="1462.4999999999998"/>
    <n v="365.62499999999994"/>
    <n v="0.25"/>
  </r>
  <r>
    <x v="0"/>
    <n v="1185732"/>
    <x v="56"/>
    <x v="0"/>
    <x v="4"/>
    <s v="Philadelphia"/>
    <x v="0"/>
    <n v="0.70000000000000007"/>
    <n v="3750"/>
    <n v="2625.0000000000005"/>
    <n v="1443.7500000000005"/>
    <n v="0.55000000000000004"/>
  </r>
  <r>
    <x v="0"/>
    <n v="1185732"/>
    <x v="56"/>
    <x v="0"/>
    <x v="4"/>
    <s v="Philadelphia"/>
    <x v="1"/>
    <n v="0.60000000000000009"/>
    <n v="2000"/>
    <n v="1200.0000000000002"/>
    <n v="420.00000000000006"/>
    <n v="0.35"/>
  </r>
  <r>
    <x v="0"/>
    <n v="1185732"/>
    <x v="56"/>
    <x v="0"/>
    <x v="4"/>
    <s v="Philadelphia"/>
    <x v="2"/>
    <n v="0.60000000000000009"/>
    <n v="1950"/>
    <n v="1170.0000000000002"/>
    <n v="468.00000000000006"/>
    <n v="0.39999999999999997"/>
  </r>
  <r>
    <x v="0"/>
    <n v="1185732"/>
    <x v="56"/>
    <x v="0"/>
    <x v="4"/>
    <s v="Philadelphia"/>
    <x v="3"/>
    <n v="0.60000000000000009"/>
    <n v="1750"/>
    <n v="1050.0000000000002"/>
    <n v="420.00000000000006"/>
    <n v="0.39999999999999997"/>
  </r>
  <r>
    <x v="0"/>
    <n v="1185732"/>
    <x v="56"/>
    <x v="0"/>
    <x v="4"/>
    <s v="Philadelphia"/>
    <x v="4"/>
    <n v="0.70000000000000007"/>
    <n v="1500"/>
    <n v="1050"/>
    <n v="367.5"/>
    <n v="0.35"/>
  </r>
  <r>
    <x v="0"/>
    <n v="1185732"/>
    <x v="56"/>
    <x v="0"/>
    <x v="4"/>
    <s v="Philadelphia"/>
    <x v="5"/>
    <n v="0.75"/>
    <n v="2500"/>
    <n v="1875"/>
    <n v="562.5"/>
    <n v="0.3"/>
  </r>
  <r>
    <x v="0"/>
    <n v="1185732"/>
    <x v="57"/>
    <x v="0"/>
    <x v="4"/>
    <s v="Philadelphia"/>
    <x v="0"/>
    <n v="0.70000000000000007"/>
    <n v="4750"/>
    <n v="3325.0000000000005"/>
    <n v="1828.7500000000005"/>
    <n v="0.55000000000000004"/>
  </r>
  <r>
    <x v="0"/>
    <n v="1185732"/>
    <x v="57"/>
    <x v="0"/>
    <x v="4"/>
    <s v="Philadelphia"/>
    <x v="1"/>
    <n v="0.60000000000000009"/>
    <n v="2750"/>
    <n v="1650.0000000000002"/>
    <n v="577.5"/>
    <n v="0.35"/>
  </r>
  <r>
    <x v="0"/>
    <n v="1185732"/>
    <x v="57"/>
    <x v="0"/>
    <x v="4"/>
    <s v="Philadelphia"/>
    <x v="2"/>
    <n v="0.60000000000000009"/>
    <n v="2250"/>
    <n v="1350.0000000000002"/>
    <n v="540"/>
    <n v="0.39999999999999997"/>
  </r>
  <r>
    <x v="0"/>
    <n v="1185732"/>
    <x v="57"/>
    <x v="0"/>
    <x v="4"/>
    <s v="Philadelphia"/>
    <x v="3"/>
    <n v="0.60000000000000009"/>
    <n v="1750"/>
    <n v="1050.0000000000002"/>
    <n v="420.00000000000006"/>
    <n v="0.39999999999999997"/>
  </r>
  <r>
    <x v="0"/>
    <n v="1185732"/>
    <x v="57"/>
    <x v="0"/>
    <x v="4"/>
    <s v="Philadelphia"/>
    <x v="4"/>
    <n v="0.70000000000000007"/>
    <n v="1750"/>
    <n v="1225.0000000000002"/>
    <n v="428.75000000000006"/>
    <n v="0.35"/>
  </r>
  <r>
    <x v="0"/>
    <n v="1185732"/>
    <x v="57"/>
    <x v="0"/>
    <x v="4"/>
    <s v="Philadelphia"/>
    <x v="5"/>
    <n v="0.75"/>
    <n v="2750"/>
    <n v="2062.5"/>
    <n v="618.75"/>
    <n v="0.3"/>
  </r>
  <r>
    <x v="2"/>
    <n v="1128299"/>
    <x v="36"/>
    <x v="2"/>
    <x v="5"/>
    <s v="Las Vegas"/>
    <x v="0"/>
    <n v="0.35"/>
    <n v="4500"/>
    <n v="1575"/>
    <n v="630"/>
    <n v="0.4"/>
  </r>
  <r>
    <x v="2"/>
    <n v="1128299"/>
    <x v="36"/>
    <x v="2"/>
    <x v="5"/>
    <s v="Las Vegas"/>
    <x v="1"/>
    <n v="0.45"/>
    <n v="4500"/>
    <n v="2025"/>
    <n v="506.25"/>
    <n v="0.25"/>
  </r>
  <r>
    <x v="2"/>
    <n v="1128299"/>
    <x v="36"/>
    <x v="2"/>
    <x v="5"/>
    <s v="Las Vegas"/>
    <x v="2"/>
    <n v="0.45"/>
    <n v="4500"/>
    <n v="2025"/>
    <n v="810"/>
    <n v="0.4"/>
  </r>
  <r>
    <x v="2"/>
    <n v="1128299"/>
    <x v="36"/>
    <x v="2"/>
    <x v="5"/>
    <s v="Las Vegas"/>
    <x v="3"/>
    <n v="0.45"/>
    <n v="3000"/>
    <n v="1350"/>
    <n v="472.49999999999994"/>
    <n v="0.35"/>
  </r>
  <r>
    <x v="2"/>
    <n v="1128299"/>
    <x v="36"/>
    <x v="2"/>
    <x v="5"/>
    <s v="Las Vegas"/>
    <x v="4"/>
    <n v="0.5"/>
    <n v="2500"/>
    <n v="1250"/>
    <n v="687.5"/>
    <n v="0.55000000000000004"/>
  </r>
  <r>
    <x v="2"/>
    <n v="1128299"/>
    <x v="36"/>
    <x v="2"/>
    <x v="5"/>
    <s v="Las Vegas"/>
    <x v="5"/>
    <n v="0.45"/>
    <n v="4750"/>
    <n v="2137.5"/>
    <n v="427.5"/>
    <n v="0.2"/>
  </r>
  <r>
    <x v="2"/>
    <n v="1128299"/>
    <x v="37"/>
    <x v="2"/>
    <x v="5"/>
    <s v="Las Vegas"/>
    <x v="0"/>
    <n v="0.35"/>
    <n v="5250"/>
    <n v="1837.4999999999998"/>
    <n v="735"/>
    <n v="0.4"/>
  </r>
  <r>
    <x v="2"/>
    <n v="1128299"/>
    <x v="37"/>
    <x v="2"/>
    <x v="5"/>
    <s v="Las Vegas"/>
    <x v="1"/>
    <n v="0.45"/>
    <n v="4250"/>
    <n v="1912.5"/>
    <n v="478.125"/>
    <n v="0.25"/>
  </r>
  <r>
    <x v="2"/>
    <n v="1128299"/>
    <x v="37"/>
    <x v="2"/>
    <x v="5"/>
    <s v="Las Vegas"/>
    <x v="2"/>
    <n v="0.45"/>
    <n v="4250"/>
    <n v="1912.5"/>
    <n v="765"/>
    <n v="0.4"/>
  </r>
  <r>
    <x v="2"/>
    <n v="1128299"/>
    <x v="37"/>
    <x v="2"/>
    <x v="5"/>
    <s v="Las Vegas"/>
    <x v="3"/>
    <n v="0.45"/>
    <n v="2750"/>
    <n v="1237.5"/>
    <n v="433.125"/>
    <n v="0.35"/>
  </r>
  <r>
    <x v="2"/>
    <n v="1128299"/>
    <x v="37"/>
    <x v="2"/>
    <x v="5"/>
    <s v="Las Vegas"/>
    <x v="4"/>
    <n v="0.5"/>
    <n v="2000"/>
    <n v="1000"/>
    <n v="550"/>
    <n v="0.55000000000000004"/>
  </r>
  <r>
    <x v="2"/>
    <n v="1128299"/>
    <x v="37"/>
    <x v="2"/>
    <x v="5"/>
    <s v="Las Vegas"/>
    <x v="5"/>
    <n v="0.45"/>
    <n v="4000"/>
    <n v="1800"/>
    <n v="360"/>
    <n v="0.2"/>
  </r>
  <r>
    <x v="2"/>
    <n v="1128299"/>
    <x v="38"/>
    <x v="2"/>
    <x v="5"/>
    <s v="Las Vegas"/>
    <x v="0"/>
    <n v="0.45"/>
    <n v="5500"/>
    <n v="2475"/>
    <n v="990"/>
    <n v="0.4"/>
  </r>
  <r>
    <x v="2"/>
    <n v="1128299"/>
    <x v="38"/>
    <x v="2"/>
    <x v="5"/>
    <s v="Las Vegas"/>
    <x v="1"/>
    <n v="0.54999999999999993"/>
    <n v="4000"/>
    <n v="2199.9999999999995"/>
    <n v="549.99999999999989"/>
    <n v="0.25"/>
  </r>
  <r>
    <x v="2"/>
    <n v="1128299"/>
    <x v="38"/>
    <x v="2"/>
    <x v="5"/>
    <s v="Las Vegas"/>
    <x v="2"/>
    <n v="0.54999999999999993"/>
    <n v="4000"/>
    <n v="2199.9999999999995"/>
    <n v="879.99999999999989"/>
    <n v="0.4"/>
  </r>
  <r>
    <x v="2"/>
    <n v="1128299"/>
    <x v="38"/>
    <x v="2"/>
    <x v="5"/>
    <s v="Las Vegas"/>
    <x v="3"/>
    <n v="0.54999999999999993"/>
    <n v="3000"/>
    <n v="1649.9999999999998"/>
    <n v="577.49999999999989"/>
    <n v="0.35"/>
  </r>
  <r>
    <x v="2"/>
    <n v="1128299"/>
    <x v="38"/>
    <x v="2"/>
    <x v="5"/>
    <s v="Las Vegas"/>
    <x v="4"/>
    <n v="0.6"/>
    <n v="1750"/>
    <n v="1050"/>
    <n v="577.5"/>
    <n v="0.55000000000000004"/>
  </r>
  <r>
    <x v="2"/>
    <n v="1128299"/>
    <x v="38"/>
    <x v="2"/>
    <x v="5"/>
    <s v="Las Vegas"/>
    <x v="5"/>
    <n v="0.54999999999999993"/>
    <n v="3750"/>
    <n v="2062.4999999999995"/>
    <n v="412.49999999999994"/>
    <n v="0.2"/>
  </r>
  <r>
    <x v="2"/>
    <n v="1128299"/>
    <x v="39"/>
    <x v="2"/>
    <x v="5"/>
    <s v="Las Vegas"/>
    <x v="0"/>
    <n v="0.6"/>
    <n v="5500"/>
    <n v="3300"/>
    <n v="1320"/>
    <n v="0.4"/>
  </r>
  <r>
    <x v="2"/>
    <n v="1128299"/>
    <x v="39"/>
    <x v="2"/>
    <x v="5"/>
    <s v="Las Vegas"/>
    <x v="1"/>
    <n v="0.65"/>
    <n v="3500"/>
    <n v="2275"/>
    <n v="568.75"/>
    <n v="0.25"/>
  </r>
  <r>
    <x v="2"/>
    <n v="1128299"/>
    <x v="39"/>
    <x v="2"/>
    <x v="5"/>
    <s v="Las Vegas"/>
    <x v="2"/>
    <n v="0.65"/>
    <n v="4000"/>
    <n v="2600"/>
    <n v="1040"/>
    <n v="0.4"/>
  </r>
  <r>
    <x v="2"/>
    <n v="1128299"/>
    <x v="39"/>
    <x v="2"/>
    <x v="5"/>
    <s v="Las Vegas"/>
    <x v="3"/>
    <n v="0.6"/>
    <n v="3000"/>
    <n v="1800"/>
    <n v="630"/>
    <n v="0.35"/>
  </r>
  <r>
    <x v="2"/>
    <n v="1128299"/>
    <x v="39"/>
    <x v="2"/>
    <x v="5"/>
    <s v="Las Vegas"/>
    <x v="4"/>
    <n v="0.65"/>
    <n v="2000"/>
    <n v="1300"/>
    <n v="715.00000000000011"/>
    <n v="0.55000000000000004"/>
  </r>
  <r>
    <x v="2"/>
    <n v="1128299"/>
    <x v="39"/>
    <x v="2"/>
    <x v="5"/>
    <s v="Las Vegas"/>
    <x v="5"/>
    <n v="0.8"/>
    <n v="3500"/>
    <n v="2800"/>
    <n v="560"/>
    <n v="0.2"/>
  </r>
  <r>
    <x v="2"/>
    <n v="1128299"/>
    <x v="40"/>
    <x v="2"/>
    <x v="5"/>
    <s v="Las Vegas"/>
    <x v="0"/>
    <n v="0.6"/>
    <n v="5500"/>
    <n v="3300"/>
    <n v="1485"/>
    <n v="0.45"/>
  </r>
  <r>
    <x v="2"/>
    <n v="1128299"/>
    <x v="40"/>
    <x v="2"/>
    <x v="5"/>
    <s v="Las Vegas"/>
    <x v="1"/>
    <n v="0.65"/>
    <n v="4000"/>
    <n v="2600"/>
    <n v="780"/>
    <n v="0.3"/>
  </r>
  <r>
    <x v="2"/>
    <n v="1128299"/>
    <x v="40"/>
    <x v="2"/>
    <x v="5"/>
    <s v="Las Vegas"/>
    <x v="2"/>
    <n v="0.65"/>
    <n v="4000"/>
    <n v="2600"/>
    <n v="1170"/>
    <n v="0.45"/>
  </r>
  <r>
    <x v="2"/>
    <n v="1128299"/>
    <x v="40"/>
    <x v="2"/>
    <x v="5"/>
    <s v="Las Vegas"/>
    <x v="3"/>
    <n v="0.6"/>
    <n v="3000"/>
    <n v="1800"/>
    <n v="719.99999999999989"/>
    <n v="0.39999999999999997"/>
  </r>
  <r>
    <x v="2"/>
    <n v="1128299"/>
    <x v="40"/>
    <x v="2"/>
    <x v="5"/>
    <s v="Las Vegas"/>
    <x v="4"/>
    <n v="0.65"/>
    <n v="2000"/>
    <n v="1300"/>
    <n v="780.00000000000011"/>
    <n v="0.60000000000000009"/>
  </r>
  <r>
    <x v="2"/>
    <n v="1128299"/>
    <x v="40"/>
    <x v="2"/>
    <x v="5"/>
    <s v="Las Vegas"/>
    <x v="5"/>
    <n v="0.8"/>
    <n v="4500"/>
    <n v="3600"/>
    <n v="900"/>
    <n v="0.25"/>
  </r>
  <r>
    <x v="2"/>
    <n v="1128299"/>
    <x v="41"/>
    <x v="2"/>
    <x v="5"/>
    <s v="Las Vegas"/>
    <x v="0"/>
    <n v="0.6"/>
    <n v="7000"/>
    <n v="4200"/>
    <n v="1890"/>
    <n v="0.45"/>
  </r>
  <r>
    <x v="2"/>
    <n v="1128299"/>
    <x v="41"/>
    <x v="2"/>
    <x v="5"/>
    <s v="Las Vegas"/>
    <x v="1"/>
    <n v="0.65"/>
    <n v="5500"/>
    <n v="3575"/>
    <n v="1072.5"/>
    <n v="0.3"/>
  </r>
  <r>
    <x v="2"/>
    <n v="1128299"/>
    <x v="41"/>
    <x v="2"/>
    <x v="5"/>
    <s v="Las Vegas"/>
    <x v="2"/>
    <n v="0.65"/>
    <n v="5500"/>
    <n v="3575"/>
    <n v="1608.75"/>
    <n v="0.45"/>
  </r>
  <r>
    <x v="2"/>
    <n v="1128299"/>
    <x v="41"/>
    <x v="2"/>
    <x v="5"/>
    <s v="Las Vegas"/>
    <x v="3"/>
    <n v="0.6"/>
    <n v="4250"/>
    <n v="2550"/>
    <n v="1019.9999999999999"/>
    <n v="0.39999999999999997"/>
  </r>
  <r>
    <x v="2"/>
    <n v="1128299"/>
    <x v="41"/>
    <x v="2"/>
    <x v="5"/>
    <s v="Las Vegas"/>
    <x v="4"/>
    <n v="0.65"/>
    <n v="3000"/>
    <n v="1950"/>
    <n v="1170.0000000000002"/>
    <n v="0.60000000000000009"/>
  </r>
  <r>
    <x v="2"/>
    <n v="1128299"/>
    <x v="41"/>
    <x v="2"/>
    <x v="5"/>
    <s v="Las Vegas"/>
    <x v="5"/>
    <n v="0.8"/>
    <n v="6000"/>
    <n v="4800"/>
    <n v="1200"/>
    <n v="0.25"/>
  </r>
  <r>
    <x v="2"/>
    <n v="1128299"/>
    <x v="42"/>
    <x v="2"/>
    <x v="5"/>
    <s v="Las Vegas"/>
    <x v="0"/>
    <n v="0.6"/>
    <n v="7500"/>
    <n v="4500"/>
    <n v="1800"/>
    <n v="0.4"/>
  </r>
  <r>
    <x v="2"/>
    <n v="1128299"/>
    <x v="42"/>
    <x v="2"/>
    <x v="5"/>
    <s v="Las Vegas"/>
    <x v="1"/>
    <n v="0.65"/>
    <n v="6000"/>
    <n v="3900"/>
    <n v="975"/>
    <n v="0.25"/>
  </r>
  <r>
    <x v="2"/>
    <n v="1128299"/>
    <x v="42"/>
    <x v="2"/>
    <x v="5"/>
    <s v="Las Vegas"/>
    <x v="2"/>
    <n v="0.65"/>
    <n v="5500"/>
    <n v="3575"/>
    <n v="1430"/>
    <n v="0.4"/>
  </r>
  <r>
    <x v="2"/>
    <n v="1128299"/>
    <x v="42"/>
    <x v="2"/>
    <x v="5"/>
    <s v="Las Vegas"/>
    <x v="3"/>
    <n v="0.6"/>
    <n v="4500"/>
    <n v="2700"/>
    <n v="944.99999999999989"/>
    <n v="0.35"/>
  </r>
  <r>
    <x v="2"/>
    <n v="1128299"/>
    <x v="42"/>
    <x v="2"/>
    <x v="5"/>
    <s v="Las Vegas"/>
    <x v="4"/>
    <n v="0.65"/>
    <n v="5000"/>
    <n v="3250"/>
    <n v="1787.5000000000002"/>
    <n v="0.55000000000000004"/>
  </r>
  <r>
    <x v="2"/>
    <n v="1128299"/>
    <x v="42"/>
    <x v="2"/>
    <x v="5"/>
    <s v="Las Vegas"/>
    <x v="5"/>
    <n v="0.8"/>
    <n v="5000"/>
    <n v="4000"/>
    <n v="800"/>
    <n v="0.2"/>
  </r>
  <r>
    <x v="2"/>
    <n v="1128299"/>
    <x v="43"/>
    <x v="2"/>
    <x v="5"/>
    <s v="Las Vegas"/>
    <x v="0"/>
    <n v="0.65"/>
    <n v="7000"/>
    <n v="4550"/>
    <n v="1820"/>
    <n v="0.4"/>
  </r>
  <r>
    <x v="2"/>
    <n v="1128299"/>
    <x v="43"/>
    <x v="2"/>
    <x v="5"/>
    <s v="Las Vegas"/>
    <x v="1"/>
    <n v="0.70000000000000007"/>
    <n v="6500"/>
    <n v="4550"/>
    <n v="1137.5"/>
    <n v="0.25"/>
  </r>
  <r>
    <x v="2"/>
    <n v="1128299"/>
    <x v="43"/>
    <x v="2"/>
    <x v="5"/>
    <s v="Las Vegas"/>
    <x v="2"/>
    <n v="0.65"/>
    <n v="5250"/>
    <n v="3412.5"/>
    <n v="1365"/>
    <n v="0.4"/>
  </r>
  <r>
    <x v="2"/>
    <n v="1128299"/>
    <x v="43"/>
    <x v="2"/>
    <x v="5"/>
    <s v="Las Vegas"/>
    <x v="3"/>
    <n v="0.65"/>
    <n v="4750"/>
    <n v="3087.5"/>
    <n v="1080.625"/>
    <n v="0.35"/>
  </r>
  <r>
    <x v="2"/>
    <n v="1128299"/>
    <x v="43"/>
    <x v="2"/>
    <x v="5"/>
    <s v="Las Vegas"/>
    <x v="4"/>
    <n v="0.75"/>
    <n v="4750"/>
    <n v="3562.5"/>
    <n v="1959.3750000000002"/>
    <n v="0.55000000000000004"/>
  </r>
  <r>
    <x v="2"/>
    <n v="1128299"/>
    <x v="43"/>
    <x v="2"/>
    <x v="5"/>
    <s v="Las Vegas"/>
    <x v="5"/>
    <n v="0.8"/>
    <n v="4000"/>
    <n v="3200"/>
    <n v="640"/>
    <n v="0.2"/>
  </r>
  <r>
    <x v="2"/>
    <n v="1128299"/>
    <x v="44"/>
    <x v="2"/>
    <x v="5"/>
    <s v="Las Vegas"/>
    <x v="0"/>
    <n v="0.60000000000000009"/>
    <n v="6000"/>
    <n v="3600.0000000000005"/>
    <n v="1260.0000000000002"/>
    <n v="0.35000000000000003"/>
  </r>
  <r>
    <x v="2"/>
    <n v="1128299"/>
    <x v="44"/>
    <x v="2"/>
    <x v="5"/>
    <s v="Las Vegas"/>
    <x v="1"/>
    <n v="0.65000000000000013"/>
    <n v="6000"/>
    <n v="3900.0000000000009"/>
    <n v="780.00000000000023"/>
    <n v="0.2"/>
  </r>
  <r>
    <x v="2"/>
    <n v="1128299"/>
    <x v="44"/>
    <x v="2"/>
    <x v="5"/>
    <s v="Las Vegas"/>
    <x v="2"/>
    <n v="0.60000000000000009"/>
    <n v="4500"/>
    <n v="2700.0000000000005"/>
    <n v="945.00000000000023"/>
    <n v="0.35000000000000003"/>
  </r>
  <r>
    <x v="2"/>
    <n v="1128299"/>
    <x v="44"/>
    <x v="2"/>
    <x v="5"/>
    <s v="Las Vegas"/>
    <x v="3"/>
    <n v="0.60000000000000009"/>
    <n v="4000"/>
    <n v="2400.0000000000005"/>
    <n v="720.00000000000011"/>
    <n v="0.3"/>
  </r>
  <r>
    <x v="2"/>
    <n v="1128299"/>
    <x v="44"/>
    <x v="2"/>
    <x v="5"/>
    <s v="Las Vegas"/>
    <x v="4"/>
    <n v="0.70000000000000007"/>
    <n v="4000"/>
    <n v="2800.0000000000005"/>
    <n v="1400.0000000000005"/>
    <n v="0.50000000000000011"/>
  </r>
  <r>
    <x v="2"/>
    <n v="1128299"/>
    <x v="44"/>
    <x v="2"/>
    <x v="5"/>
    <s v="Las Vegas"/>
    <x v="5"/>
    <n v="0.75000000000000011"/>
    <n v="4500"/>
    <n v="3375.0000000000005"/>
    <n v="506.25000000000017"/>
    <n v="0.15000000000000002"/>
  </r>
  <r>
    <x v="2"/>
    <n v="1128299"/>
    <x v="45"/>
    <x v="2"/>
    <x v="5"/>
    <s v="Las Vegas"/>
    <x v="0"/>
    <n v="0.60000000000000009"/>
    <n v="5500"/>
    <n v="3300.0000000000005"/>
    <n v="1155.0000000000002"/>
    <n v="0.35000000000000003"/>
  </r>
  <r>
    <x v="2"/>
    <n v="1128299"/>
    <x v="45"/>
    <x v="2"/>
    <x v="5"/>
    <s v="Las Vegas"/>
    <x v="1"/>
    <n v="0.65000000000000013"/>
    <n v="5500"/>
    <n v="3575.0000000000009"/>
    <n v="715.00000000000023"/>
    <n v="0.2"/>
  </r>
  <r>
    <x v="2"/>
    <n v="1128299"/>
    <x v="45"/>
    <x v="2"/>
    <x v="5"/>
    <s v="Las Vegas"/>
    <x v="2"/>
    <n v="0.60000000000000009"/>
    <n v="3750"/>
    <n v="2250.0000000000005"/>
    <n v="787.50000000000023"/>
    <n v="0.35000000000000003"/>
  </r>
  <r>
    <x v="2"/>
    <n v="1128299"/>
    <x v="45"/>
    <x v="2"/>
    <x v="5"/>
    <s v="Las Vegas"/>
    <x v="3"/>
    <n v="0.60000000000000009"/>
    <n v="3500"/>
    <n v="2100.0000000000005"/>
    <n v="630.00000000000011"/>
    <n v="0.3"/>
  </r>
  <r>
    <x v="2"/>
    <n v="1128299"/>
    <x v="45"/>
    <x v="2"/>
    <x v="5"/>
    <s v="Las Vegas"/>
    <x v="4"/>
    <n v="0.70000000000000007"/>
    <n v="3250"/>
    <n v="2275"/>
    <n v="1137.5000000000002"/>
    <n v="0.50000000000000011"/>
  </r>
  <r>
    <x v="2"/>
    <n v="1128299"/>
    <x v="45"/>
    <x v="2"/>
    <x v="5"/>
    <s v="Las Vegas"/>
    <x v="5"/>
    <n v="0.75000000000000011"/>
    <n v="3750"/>
    <n v="2812.5000000000005"/>
    <n v="421.87500000000011"/>
    <n v="0.15000000000000002"/>
  </r>
  <r>
    <x v="2"/>
    <n v="1128299"/>
    <x v="46"/>
    <x v="2"/>
    <x v="5"/>
    <s v="Las Vegas"/>
    <x v="0"/>
    <n v="0.60000000000000009"/>
    <n v="5750"/>
    <n v="3450.0000000000005"/>
    <n v="1207.5000000000002"/>
    <n v="0.35000000000000003"/>
  </r>
  <r>
    <x v="2"/>
    <n v="1128299"/>
    <x v="46"/>
    <x v="2"/>
    <x v="5"/>
    <s v="Las Vegas"/>
    <x v="1"/>
    <n v="0.65000000000000013"/>
    <n v="5750"/>
    <n v="3737.5000000000009"/>
    <n v="747.50000000000023"/>
    <n v="0.2"/>
  </r>
  <r>
    <x v="2"/>
    <n v="1128299"/>
    <x v="46"/>
    <x v="2"/>
    <x v="5"/>
    <s v="Las Vegas"/>
    <x v="2"/>
    <n v="0.60000000000000009"/>
    <n v="4250"/>
    <n v="2550.0000000000005"/>
    <n v="892.50000000000023"/>
    <n v="0.35000000000000003"/>
  </r>
  <r>
    <x v="2"/>
    <n v="1128299"/>
    <x v="46"/>
    <x v="2"/>
    <x v="5"/>
    <s v="Las Vegas"/>
    <x v="3"/>
    <n v="0.60000000000000009"/>
    <n v="4000"/>
    <n v="2400.0000000000005"/>
    <n v="720.00000000000011"/>
    <n v="0.3"/>
  </r>
  <r>
    <x v="2"/>
    <n v="1128299"/>
    <x v="46"/>
    <x v="2"/>
    <x v="5"/>
    <s v="Las Vegas"/>
    <x v="4"/>
    <n v="0.70000000000000007"/>
    <n v="3500"/>
    <n v="2450.0000000000005"/>
    <n v="1225.0000000000005"/>
    <n v="0.50000000000000011"/>
  </r>
  <r>
    <x v="2"/>
    <n v="1128299"/>
    <x v="46"/>
    <x v="2"/>
    <x v="5"/>
    <s v="Las Vegas"/>
    <x v="5"/>
    <n v="0.75000000000000011"/>
    <n v="4750"/>
    <n v="3562.5000000000005"/>
    <n v="534.37500000000011"/>
    <n v="0.15000000000000002"/>
  </r>
  <r>
    <x v="2"/>
    <n v="1128299"/>
    <x v="47"/>
    <x v="2"/>
    <x v="5"/>
    <s v="Las Vegas"/>
    <x v="0"/>
    <n v="0.60000000000000009"/>
    <n v="6750"/>
    <n v="4050.0000000000005"/>
    <n v="1417.5000000000002"/>
    <n v="0.35000000000000003"/>
  </r>
  <r>
    <x v="2"/>
    <n v="1128299"/>
    <x v="47"/>
    <x v="2"/>
    <x v="5"/>
    <s v="Las Vegas"/>
    <x v="1"/>
    <n v="0.65000000000000013"/>
    <n v="6750"/>
    <n v="4387.5000000000009"/>
    <n v="877.50000000000023"/>
    <n v="0.2"/>
  </r>
  <r>
    <x v="2"/>
    <n v="1128299"/>
    <x v="47"/>
    <x v="2"/>
    <x v="5"/>
    <s v="Las Vegas"/>
    <x v="2"/>
    <n v="0.60000000000000009"/>
    <n v="4750"/>
    <n v="2850.0000000000005"/>
    <n v="997.50000000000023"/>
    <n v="0.35000000000000003"/>
  </r>
  <r>
    <x v="2"/>
    <n v="1128299"/>
    <x v="47"/>
    <x v="2"/>
    <x v="5"/>
    <s v="Las Vegas"/>
    <x v="3"/>
    <n v="0.60000000000000009"/>
    <n v="4750"/>
    <n v="2850.0000000000005"/>
    <n v="855.00000000000011"/>
    <n v="0.3"/>
  </r>
  <r>
    <x v="2"/>
    <n v="1128299"/>
    <x v="47"/>
    <x v="2"/>
    <x v="5"/>
    <s v="Las Vegas"/>
    <x v="4"/>
    <n v="0.70000000000000007"/>
    <n v="4000"/>
    <n v="2800.0000000000005"/>
    <n v="1400.0000000000005"/>
    <n v="0.50000000000000011"/>
  </r>
  <r>
    <x v="2"/>
    <n v="1128299"/>
    <x v="47"/>
    <x v="2"/>
    <x v="5"/>
    <s v="Las Vegas"/>
    <x v="5"/>
    <n v="0.75000000000000011"/>
    <n v="5000"/>
    <n v="3750.0000000000005"/>
    <n v="562.50000000000011"/>
    <n v="0.15000000000000002"/>
  </r>
  <r>
    <x v="2"/>
    <n v="1128299"/>
    <x v="58"/>
    <x v="2"/>
    <x v="6"/>
    <s v="Denver"/>
    <x v="0"/>
    <n v="0.3"/>
    <n v="4250"/>
    <n v="1275"/>
    <n v="446.25000000000006"/>
    <n v="0.35000000000000003"/>
  </r>
  <r>
    <x v="2"/>
    <n v="1128299"/>
    <x v="58"/>
    <x v="2"/>
    <x v="6"/>
    <s v="Denver"/>
    <x v="1"/>
    <n v="0.4"/>
    <n v="4250"/>
    <n v="1700"/>
    <n v="340"/>
    <n v="0.2"/>
  </r>
  <r>
    <x v="2"/>
    <n v="1128299"/>
    <x v="58"/>
    <x v="2"/>
    <x v="6"/>
    <s v="Denver"/>
    <x v="2"/>
    <n v="0.4"/>
    <n v="4250"/>
    <n v="1700"/>
    <n v="595"/>
    <n v="0.35000000000000003"/>
  </r>
  <r>
    <x v="2"/>
    <n v="1128299"/>
    <x v="58"/>
    <x v="2"/>
    <x v="6"/>
    <s v="Denver"/>
    <x v="3"/>
    <n v="0.4"/>
    <n v="2750"/>
    <n v="1100"/>
    <n v="330"/>
    <n v="0.3"/>
  </r>
  <r>
    <x v="2"/>
    <n v="1128299"/>
    <x v="58"/>
    <x v="2"/>
    <x v="6"/>
    <s v="Denver"/>
    <x v="4"/>
    <n v="0.45"/>
    <n v="2250"/>
    <n v="1012.5"/>
    <n v="506.25"/>
    <n v="0.5"/>
  </r>
  <r>
    <x v="2"/>
    <n v="1128299"/>
    <x v="58"/>
    <x v="2"/>
    <x v="6"/>
    <s v="Denver"/>
    <x v="5"/>
    <n v="0.4"/>
    <n v="4750"/>
    <n v="1900"/>
    <n v="285.00000000000006"/>
    <n v="0.15000000000000002"/>
  </r>
  <r>
    <x v="2"/>
    <n v="1128299"/>
    <x v="49"/>
    <x v="2"/>
    <x v="6"/>
    <s v="Denver"/>
    <x v="0"/>
    <n v="0.3"/>
    <n v="5250"/>
    <n v="1575"/>
    <n v="551.25"/>
    <n v="0.35000000000000003"/>
  </r>
  <r>
    <x v="2"/>
    <n v="1128299"/>
    <x v="49"/>
    <x v="2"/>
    <x v="6"/>
    <s v="Denver"/>
    <x v="1"/>
    <n v="0.4"/>
    <n v="4250"/>
    <n v="1700"/>
    <n v="340"/>
    <n v="0.2"/>
  </r>
  <r>
    <x v="2"/>
    <n v="1128299"/>
    <x v="49"/>
    <x v="2"/>
    <x v="6"/>
    <s v="Denver"/>
    <x v="2"/>
    <n v="0.4"/>
    <n v="4250"/>
    <n v="1700"/>
    <n v="595"/>
    <n v="0.35000000000000003"/>
  </r>
  <r>
    <x v="2"/>
    <n v="1128299"/>
    <x v="49"/>
    <x v="2"/>
    <x v="6"/>
    <s v="Denver"/>
    <x v="3"/>
    <n v="0.4"/>
    <n v="2750"/>
    <n v="1100"/>
    <n v="330"/>
    <n v="0.3"/>
  </r>
  <r>
    <x v="2"/>
    <n v="1128299"/>
    <x v="49"/>
    <x v="2"/>
    <x v="6"/>
    <s v="Denver"/>
    <x v="4"/>
    <n v="0.45"/>
    <n v="2000"/>
    <n v="900"/>
    <n v="450"/>
    <n v="0.5"/>
  </r>
  <r>
    <x v="2"/>
    <n v="1128299"/>
    <x v="49"/>
    <x v="2"/>
    <x v="6"/>
    <s v="Denver"/>
    <x v="5"/>
    <n v="0.4"/>
    <n v="4000"/>
    <n v="1600"/>
    <n v="240.00000000000003"/>
    <n v="0.15000000000000002"/>
  </r>
  <r>
    <x v="2"/>
    <n v="1128299"/>
    <x v="59"/>
    <x v="2"/>
    <x v="6"/>
    <s v="Denver"/>
    <x v="0"/>
    <n v="0.4"/>
    <n v="5500"/>
    <n v="2200"/>
    <n v="770.00000000000011"/>
    <n v="0.35000000000000003"/>
  </r>
  <r>
    <x v="2"/>
    <n v="1128299"/>
    <x v="59"/>
    <x v="2"/>
    <x v="6"/>
    <s v="Denver"/>
    <x v="1"/>
    <n v="0.49999999999999994"/>
    <n v="4000"/>
    <n v="1999.9999999999998"/>
    <n v="400"/>
    <n v="0.2"/>
  </r>
  <r>
    <x v="2"/>
    <n v="1128299"/>
    <x v="59"/>
    <x v="2"/>
    <x v="6"/>
    <s v="Denver"/>
    <x v="2"/>
    <n v="0.54999999999999993"/>
    <n v="4000"/>
    <n v="2199.9999999999995"/>
    <n v="769.99999999999989"/>
    <n v="0.35000000000000003"/>
  </r>
  <r>
    <x v="2"/>
    <n v="1128299"/>
    <x v="59"/>
    <x v="2"/>
    <x v="6"/>
    <s v="Denver"/>
    <x v="3"/>
    <n v="0.54999999999999993"/>
    <n v="3000"/>
    <n v="1649.9999999999998"/>
    <n v="494.99999999999989"/>
    <n v="0.3"/>
  </r>
  <r>
    <x v="2"/>
    <n v="1128299"/>
    <x v="59"/>
    <x v="2"/>
    <x v="6"/>
    <s v="Denver"/>
    <x v="4"/>
    <n v="0.6"/>
    <n v="1500"/>
    <n v="900"/>
    <n v="450"/>
    <n v="0.5"/>
  </r>
  <r>
    <x v="2"/>
    <n v="1128299"/>
    <x v="59"/>
    <x v="2"/>
    <x v="6"/>
    <s v="Denver"/>
    <x v="5"/>
    <n v="0.54999999999999993"/>
    <n v="3500"/>
    <n v="1924.9999999999998"/>
    <n v="288.75"/>
    <n v="0.15000000000000002"/>
  </r>
  <r>
    <x v="2"/>
    <n v="1128299"/>
    <x v="60"/>
    <x v="2"/>
    <x v="6"/>
    <s v="Denver"/>
    <x v="0"/>
    <n v="0.6"/>
    <n v="5250"/>
    <n v="3150"/>
    <n v="1102.5"/>
    <n v="0.35000000000000003"/>
  </r>
  <r>
    <x v="2"/>
    <n v="1128299"/>
    <x v="60"/>
    <x v="2"/>
    <x v="6"/>
    <s v="Denver"/>
    <x v="1"/>
    <n v="0.65"/>
    <n v="3250"/>
    <n v="2112.5"/>
    <n v="422.5"/>
    <n v="0.2"/>
  </r>
  <r>
    <x v="2"/>
    <n v="1128299"/>
    <x v="60"/>
    <x v="2"/>
    <x v="6"/>
    <s v="Denver"/>
    <x v="2"/>
    <n v="0.65"/>
    <n v="3750"/>
    <n v="2437.5"/>
    <n v="853.12500000000011"/>
    <n v="0.35000000000000003"/>
  </r>
  <r>
    <x v="2"/>
    <n v="1128299"/>
    <x v="60"/>
    <x v="2"/>
    <x v="6"/>
    <s v="Denver"/>
    <x v="3"/>
    <n v="0.6"/>
    <n v="2750"/>
    <n v="1650"/>
    <n v="495"/>
    <n v="0.3"/>
  </r>
  <r>
    <x v="2"/>
    <n v="1128299"/>
    <x v="60"/>
    <x v="2"/>
    <x v="6"/>
    <s v="Denver"/>
    <x v="4"/>
    <n v="0.65"/>
    <n v="1750"/>
    <n v="1137.5"/>
    <n v="568.75"/>
    <n v="0.5"/>
  </r>
  <r>
    <x v="2"/>
    <n v="1128299"/>
    <x v="60"/>
    <x v="2"/>
    <x v="6"/>
    <s v="Denver"/>
    <x v="5"/>
    <n v="0.8"/>
    <n v="3250"/>
    <n v="2600"/>
    <n v="390.00000000000006"/>
    <n v="0.15000000000000002"/>
  </r>
  <r>
    <x v="2"/>
    <n v="1128299"/>
    <x v="61"/>
    <x v="2"/>
    <x v="6"/>
    <s v="Denver"/>
    <x v="0"/>
    <n v="0.6"/>
    <n v="5250"/>
    <n v="3150"/>
    <n v="1575"/>
    <n v="0.5"/>
  </r>
  <r>
    <x v="2"/>
    <n v="1128299"/>
    <x v="61"/>
    <x v="2"/>
    <x v="6"/>
    <s v="Denver"/>
    <x v="1"/>
    <n v="0.65"/>
    <n v="3750"/>
    <n v="2437.5"/>
    <n v="853.125"/>
    <n v="0.35"/>
  </r>
  <r>
    <x v="2"/>
    <n v="1128299"/>
    <x v="61"/>
    <x v="2"/>
    <x v="6"/>
    <s v="Denver"/>
    <x v="2"/>
    <n v="0.65"/>
    <n v="3750"/>
    <n v="2437.5"/>
    <n v="1218.75"/>
    <n v="0.5"/>
  </r>
  <r>
    <x v="2"/>
    <n v="1128299"/>
    <x v="61"/>
    <x v="2"/>
    <x v="6"/>
    <s v="Denver"/>
    <x v="3"/>
    <n v="0.6"/>
    <n v="2750"/>
    <n v="1650"/>
    <n v="742.49999999999989"/>
    <n v="0.44999999999999996"/>
  </r>
  <r>
    <x v="2"/>
    <n v="1128299"/>
    <x v="61"/>
    <x v="2"/>
    <x v="6"/>
    <s v="Denver"/>
    <x v="4"/>
    <n v="0.65"/>
    <n v="1750"/>
    <n v="1137.5"/>
    <n v="739.37500000000011"/>
    <n v="0.65000000000000013"/>
  </r>
  <r>
    <x v="2"/>
    <n v="1128299"/>
    <x v="61"/>
    <x v="2"/>
    <x v="6"/>
    <s v="Denver"/>
    <x v="5"/>
    <n v="0.8"/>
    <n v="4750"/>
    <n v="3800"/>
    <n v="1140"/>
    <n v="0.3"/>
  </r>
  <r>
    <x v="2"/>
    <n v="1128299"/>
    <x v="52"/>
    <x v="2"/>
    <x v="6"/>
    <s v="Denver"/>
    <x v="0"/>
    <n v="0.6"/>
    <n v="7250"/>
    <n v="4350"/>
    <n v="2175"/>
    <n v="0.5"/>
  </r>
  <r>
    <x v="2"/>
    <n v="1128299"/>
    <x v="52"/>
    <x v="2"/>
    <x v="6"/>
    <s v="Denver"/>
    <x v="1"/>
    <n v="0.65"/>
    <n v="5750"/>
    <n v="3737.5"/>
    <n v="1308.125"/>
    <n v="0.35"/>
  </r>
  <r>
    <x v="2"/>
    <n v="1128299"/>
    <x v="52"/>
    <x v="2"/>
    <x v="6"/>
    <s v="Denver"/>
    <x v="2"/>
    <n v="0.65"/>
    <n v="5750"/>
    <n v="3737.5"/>
    <n v="1868.75"/>
    <n v="0.5"/>
  </r>
  <r>
    <x v="2"/>
    <n v="1128299"/>
    <x v="52"/>
    <x v="2"/>
    <x v="6"/>
    <s v="Denver"/>
    <x v="3"/>
    <n v="0.65"/>
    <n v="4500"/>
    <n v="2925"/>
    <n v="1316.2499999999998"/>
    <n v="0.44999999999999996"/>
  </r>
  <r>
    <x v="2"/>
    <n v="1128299"/>
    <x v="52"/>
    <x v="2"/>
    <x v="6"/>
    <s v="Denver"/>
    <x v="4"/>
    <n v="0.70000000000000007"/>
    <n v="3250"/>
    <n v="2275"/>
    <n v="1478.7500000000002"/>
    <n v="0.65000000000000013"/>
  </r>
  <r>
    <x v="2"/>
    <n v="1128299"/>
    <x v="52"/>
    <x v="2"/>
    <x v="6"/>
    <s v="Denver"/>
    <x v="5"/>
    <n v="0.85000000000000009"/>
    <n v="6250"/>
    <n v="5312.5000000000009"/>
    <n v="1593.7500000000002"/>
    <n v="0.3"/>
  </r>
  <r>
    <x v="2"/>
    <n v="1128299"/>
    <x v="62"/>
    <x v="2"/>
    <x v="6"/>
    <s v="Denver"/>
    <x v="0"/>
    <n v="0.65"/>
    <n v="7750"/>
    <n v="5037.5"/>
    <n v="2266.875"/>
    <n v="0.45"/>
  </r>
  <r>
    <x v="2"/>
    <n v="1128299"/>
    <x v="62"/>
    <x v="2"/>
    <x v="6"/>
    <s v="Denver"/>
    <x v="1"/>
    <n v="0.70000000000000007"/>
    <n v="6250"/>
    <n v="4375"/>
    <n v="1312.5"/>
    <n v="0.3"/>
  </r>
  <r>
    <x v="2"/>
    <n v="1128299"/>
    <x v="62"/>
    <x v="2"/>
    <x v="6"/>
    <s v="Denver"/>
    <x v="2"/>
    <n v="0.70000000000000007"/>
    <n v="5750"/>
    <n v="4025.0000000000005"/>
    <n v="1811.2500000000002"/>
    <n v="0.45"/>
  </r>
  <r>
    <x v="2"/>
    <n v="1128299"/>
    <x v="62"/>
    <x v="2"/>
    <x v="6"/>
    <s v="Denver"/>
    <x v="3"/>
    <n v="0.65"/>
    <n v="4750"/>
    <n v="3087.5"/>
    <n v="1235"/>
    <n v="0.39999999999999997"/>
  </r>
  <r>
    <x v="2"/>
    <n v="1128299"/>
    <x v="62"/>
    <x v="2"/>
    <x v="6"/>
    <s v="Denver"/>
    <x v="4"/>
    <n v="0.70000000000000007"/>
    <n v="5250"/>
    <n v="3675.0000000000005"/>
    <n v="2205.0000000000005"/>
    <n v="0.60000000000000009"/>
  </r>
  <r>
    <x v="2"/>
    <n v="1128299"/>
    <x v="62"/>
    <x v="2"/>
    <x v="6"/>
    <s v="Denver"/>
    <x v="5"/>
    <n v="0.85000000000000009"/>
    <n v="5250"/>
    <n v="4462.5000000000009"/>
    <n v="1115.6250000000002"/>
    <n v="0.25"/>
  </r>
  <r>
    <x v="2"/>
    <n v="1128299"/>
    <x v="19"/>
    <x v="2"/>
    <x v="6"/>
    <s v="Denver"/>
    <x v="0"/>
    <n v="0.70000000000000007"/>
    <n v="7250"/>
    <n v="5075.0000000000009"/>
    <n v="2283.7500000000005"/>
    <n v="0.45"/>
  </r>
  <r>
    <x v="2"/>
    <n v="1128299"/>
    <x v="19"/>
    <x v="2"/>
    <x v="6"/>
    <s v="Denver"/>
    <x v="1"/>
    <n v="0.75000000000000011"/>
    <n v="6750"/>
    <n v="5062.5000000000009"/>
    <n v="1518.7500000000002"/>
    <n v="0.3"/>
  </r>
  <r>
    <x v="2"/>
    <n v="1128299"/>
    <x v="19"/>
    <x v="2"/>
    <x v="6"/>
    <s v="Denver"/>
    <x v="2"/>
    <n v="0.70000000000000007"/>
    <n v="5500"/>
    <n v="3850.0000000000005"/>
    <n v="1732.5000000000002"/>
    <n v="0.45"/>
  </r>
  <r>
    <x v="2"/>
    <n v="1128299"/>
    <x v="19"/>
    <x v="2"/>
    <x v="6"/>
    <s v="Denver"/>
    <x v="3"/>
    <n v="0.70000000000000007"/>
    <n v="5000"/>
    <n v="3500.0000000000005"/>
    <n v="1400"/>
    <n v="0.39999999999999997"/>
  </r>
  <r>
    <x v="2"/>
    <n v="1128299"/>
    <x v="19"/>
    <x v="2"/>
    <x v="6"/>
    <s v="Denver"/>
    <x v="4"/>
    <n v="0.75"/>
    <n v="5000"/>
    <n v="3750"/>
    <n v="2250.0000000000005"/>
    <n v="0.60000000000000009"/>
  </r>
  <r>
    <x v="2"/>
    <n v="1128299"/>
    <x v="19"/>
    <x v="2"/>
    <x v="6"/>
    <s v="Denver"/>
    <x v="5"/>
    <n v="0.8"/>
    <n v="4000"/>
    <n v="3200"/>
    <n v="800"/>
    <n v="0.25"/>
  </r>
  <r>
    <x v="2"/>
    <n v="1128299"/>
    <x v="63"/>
    <x v="2"/>
    <x v="6"/>
    <s v="Denver"/>
    <x v="0"/>
    <n v="0.65000000000000013"/>
    <n v="6000"/>
    <n v="3900.0000000000009"/>
    <n v="1560.0000000000005"/>
    <n v="0.4"/>
  </r>
  <r>
    <x v="2"/>
    <n v="1128299"/>
    <x v="63"/>
    <x v="2"/>
    <x v="6"/>
    <s v="Denver"/>
    <x v="1"/>
    <n v="0.70000000000000018"/>
    <n v="6000"/>
    <n v="4200.0000000000009"/>
    <n v="1050.0000000000002"/>
    <n v="0.25"/>
  </r>
  <r>
    <x v="2"/>
    <n v="1128299"/>
    <x v="63"/>
    <x v="2"/>
    <x v="6"/>
    <s v="Denver"/>
    <x v="2"/>
    <n v="0.65000000000000013"/>
    <n v="4500"/>
    <n v="2925.0000000000005"/>
    <n v="1170.0000000000002"/>
    <n v="0.4"/>
  </r>
  <r>
    <x v="2"/>
    <n v="1128299"/>
    <x v="63"/>
    <x v="2"/>
    <x v="6"/>
    <s v="Denver"/>
    <x v="3"/>
    <n v="0.65000000000000013"/>
    <n v="4000"/>
    <n v="2600.0000000000005"/>
    <n v="910.00000000000011"/>
    <n v="0.35"/>
  </r>
  <r>
    <x v="2"/>
    <n v="1128299"/>
    <x v="63"/>
    <x v="2"/>
    <x v="6"/>
    <s v="Denver"/>
    <x v="4"/>
    <n v="0.75000000000000011"/>
    <n v="4000"/>
    <n v="3000.0000000000005"/>
    <n v="1650.0000000000007"/>
    <n v="0.55000000000000016"/>
  </r>
  <r>
    <x v="2"/>
    <n v="1128299"/>
    <x v="63"/>
    <x v="2"/>
    <x v="6"/>
    <s v="Denver"/>
    <x v="5"/>
    <n v="0.70000000000000007"/>
    <n v="4250"/>
    <n v="2975.0000000000005"/>
    <n v="595.00000000000011"/>
    <n v="0.2"/>
  </r>
  <r>
    <x v="2"/>
    <n v="1128299"/>
    <x v="55"/>
    <x v="2"/>
    <x v="6"/>
    <s v="Denver"/>
    <x v="0"/>
    <n v="0.55000000000000004"/>
    <n v="5250"/>
    <n v="2887.5000000000005"/>
    <n v="1155.0000000000002"/>
    <n v="0.4"/>
  </r>
  <r>
    <x v="2"/>
    <n v="1128299"/>
    <x v="55"/>
    <x v="2"/>
    <x v="6"/>
    <s v="Denver"/>
    <x v="1"/>
    <n v="0.60000000000000009"/>
    <n v="5250"/>
    <n v="3150.0000000000005"/>
    <n v="787.50000000000011"/>
    <n v="0.25"/>
  </r>
  <r>
    <x v="2"/>
    <n v="1128299"/>
    <x v="55"/>
    <x v="2"/>
    <x v="6"/>
    <s v="Denver"/>
    <x v="2"/>
    <n v="0.55000000000000004"/>
    <n v="3500"/>
    <n v="1925.0000000000002"/>
    <n v="770.00000000000011"/>
    <n v="0.4"/>
  </r>
  <r>
    <x v="2"/>
    <n v="1128299"/>
    <x v="55"/>
    <x v="2"/>
    <x v="6"/>
    <s v="Denver"/>
    <x v="3"/>
    <n v="0.55000000000000004"/>
    <n v="3250"/>
    <n v="1787.5000000000002"/>
    <n v="625.625"/>
    <n v="0.35"/>
  </r>
  <r>
    <x v="2"/>
    <n v="1128299"/>
    <x v="55"/>
    <x v="2"/>
    <x v="6"/>
    <s v="Denver"/>
    <x v="4"/>
    <n v="0.65"/>
    <n v="3000"/>
    <n v="1950"/>
    <n v="1072.5000000000002"/>
    <n v="0.55000000000000016"/>
  </r>
  <r>
    <x v="2"/>
    <n v="1128299"/>
    <x v="55"/>
    <x v="2"/>
    <x v="6"/>
    <s v="Denver"/>
    <x v="5"/>
    <n v="0.70000000000000007"/>
    <n v="3500"/>
    <n v="2450.0000000000005"/>
    <n v="490.00000000000011"/>
    <n v="0.2"/>
  </r>
  <r>
    <x v="2"/>
    <n v="1128299"/>
    <x v="64"/>
    <x v="2"/>
    <x v="6"/>
    <s v="Denver"/>
    <x v="0"/>
    <n v="0.55000000000000004"/>
    <n v="5750"/>
    <n v="3162.5000000000005"/>
    <n v="1265.0000000000002"/>
    <n v="0.4"/>
  </r>
  <r>
    <x v="2"/>
    <n v="1128299"/>
    <x v="64"/>
    <x v="2"/>
    <x v="6"/>
    <s v="Denver"/>
    <x v="1"/>
    <n v="0.60000000000000009"/>
    <n v="5750"/>
    <n v="3450.0000000000005"/>
    <n v="862.50000000000011"/>
    <n v="0.25"/>
  </r>
  <r>
    <x v="2"/>
    <n v="1128299"/>
    <x v="64"/>
    <x v="2"/>
    <x v="6"/>
    <s v="Denver"/>
    <x v="2"/>
    <n v="0.55000000000000004"/>
    <n v="4250"/>
    <n v="2337.5"/>
    <n v="935"/>
    <n v="0.4"/>
  </r>
  <r>
    <x v="2"/>
    <n v="1128299"/>
    <x v="64"/>
    <x v="2"/>
    <x v="6"/>
    <s v="Denver"/>
    <x v="3"/>
    <n v="0.65000000000000013"/>
    <n v="4000"/>
    <n v="2600.0000000000005"/>
    <n v="910.00000000000011"/>
    <n v="0.35"/>
  </r>
  <r>
    <x v="2"/>
    <n v="1128299"/>
    <x v="64"/>
    <x v="2"/>
    <x v="6"/>
    <s v="Denver"/>
    <x v="4"/>
    <n v="0.75000000000000011"/>
    <n v="3750"/>
    <n v="2812.5000000000005"/>
    <n v="1546.8750000000007"/>
    <n v="0.55000000000000016"/>
  </r>
  <r>
    <x v="2"/>
    <n v="1128299"/>
    <x v="64"/>
    <x v="2"/>
    <x v="6"/>
    <s v="Denver"/>
    <x v="5"/>
    <n v="0.80000000000000016"/>
    <n v="5000"/>
    <n v="4000.0000000000009"/>
    <n v="800.00000000000023"/>
    <n v="0.2"/>
  </r>
  <r>
    <x v="2"/>
    <n v="1128299"/>
    <x v="65"/>
    <x v="2"/>
    <x v="6"/>
    <s v="Denver"/>
    <x v="0"/>
    <n v="0.65000000000000013"/>
    <n v="7000"/>
    <n v="4550.0000000000009"/>
    <n v="1820.0000000000005"/>
    <n v="0.4"/>
  </r>
  <r>
    <x v="2"/>
    <n v="1128299"/>
    <x v="65"/>
    <x v="2"/>
    <x v="6"/>
    <s v="Denver"/>
    <x v="1"/>
    <n v="0.70000000000000018"/>
    <n v="7000"/>
    <n v="4900.0000000000009"/>
    <n v="1225.0000000000002"/>
    <n v="0.25"/>
  </r>
  <r>
    <x v="2"/>
    <n v="1128299"/>
    <x v="65"/>
    <x v="2"/>
    <x v="6"/>
    <s v="Denver"/>
    <x v="2"/>
    <n v="0.65000000000000013"/>
    <n v="5000"/>
    <n v="3250.0000000000005"/>
    <n v="1300.0000000000002"/>
    <n v="0.4"/>
  </r>
  <r>
    <x v="2"/>
    <n v="1128299"/>
    <x v="65"/>
    <x v="2"/>
    <x v="6"/>
    <s v="Denver"/>
    <x v="3"/>
    <n v="0.65000000000000013"/>
    <n v="5000"/>
    <n v="3250.0000000000005"/>
    <n v="1137.5"/>
    <n v="0.35"/>
  </r>
  <r>
    <x v="2"/>
    <n v="1128299"/>
    <x v="65"/>
    <x v="2"/>
    <x v="6"/>
    <s v="Denver"/>
    <x v="4"/>
    <n v="0.75000000000000011"/>
    <n v="4250"/>
    <n v="3187.5000000000005"/>
    <n v="1753.1250000000007"/>
    <n v="0.55000000000000016"/>
  </r>
  <r>
    <x v="2"/>
    <n v="1128299"/>
    <x v="65"/>
    <x v="2"/>
    <x v="6"/>
    <s v="Denver"/>
    <x v="5"/>
    <n v="0.80000000000000016"/>
    <n v="5250"/>
    <n v="4200.0000000000009"/>
    <n v="840.00000000000023"/>
    <n v="0.2"/>
  </r>
  <r>
    <x v="2"/>
    <n v="1128299"/>
    <x v="66"/>
    <x v="2"/>
    <x v="7"/>
    <s v="Seattle"/>
    <x v="0"/>
    <n v="0.4"/>
    <n v="4500"/>
    <n v="1800"/>
    <n v="540"/>
    <n v="0.3"/>
  </r>
  <r>
    <x v="2"/>
    <n v="1128299"/>
    <x v="66"/>
    <x v="2"/>
    <x v="7"/>
    <s v="Seattle"/>
    <x v="1"/>
    <n v="0.5"/>
    <n v="4500"/>
    <n v="2250"/>
    <n v="562.5"/>
    <n v="0.25"/>
  </r>
  <r>
    <x v="2"/>
    <n v="1128299"/>
    <x v="66"/>
    <x v="2"/>
    <x v="7"/>
    <s v="Seattle"/>
    <x v="2"/>
    <n v="0.5"/>
    <n v="4500"/>
    <n v="2250"/>
    <n v="562.5"/>
    <n v="0.25"/>
  </r>
  <r>
    <x v="2"/>
    <n v="1128299"/>
    <x v="66"/>
    <x v="2"/>
    <x v="7"/>
    <s v="Seattle"/>
    <x v="3"/>
    <n v="0.5"/>
    <n v="3000"/>
    <n v="1500"/>
    <n v="450"/>
    <n v="0.3"/>
  </r>
  <r>
    <x v="2"/>
    <n v="1128299"/>
    <x v="66"/>
    <x v="2"/>
    <x v="7"/>
    <s v="Seattle"/>
    <x v="4"/>
    <n v="0.55000000000000004"/>
    <n v="2500"/>
    <n v="1375"/>
    <n v="343.75"/>
    <n v="0.25"/>
  </r>
  <r>
    <x v="2"/>
    <n v="1128299"/>
    <x v="66"/>
    <x v="2"/>
    <x v="7"/>
    <s v="Seattle"/>
    <x v="5"/>
    <n v="0.5"/>
    <n v="5000"/>
    <n v="2500"/>
    <n v="500"/>
    <n v="0.2"/>
  </r>
  <r>
    <x v="2"/>
    <n v="1128299"/>
    <x v="67"/>
    <x v="2"/>
    <x v="7"/>
    <s v="Seattle"/>
    <x v="0"/>
    <n v="0.4"/>
    <n v="5500"/>
    <n v="2200"/>
    <n v="660"/>
    <n v="0.3"/>
  </r>
  <r>
    <x v="2"/>
    <n v="1128299"/>
    <x v="67"/>
    <x v="2"/>
    <x v="7"/>
    <s v="Seattle"/>
    <x v="1"/>
    <n v="0.5"/>
    <n v="4500"/>
    <n v="2250"/>
    <n v="562.5"/>
    <n v="0.25"/>
  </r>
  <r>
    <x v="2"/>
    <n v="1128299"/>
    <x v="67"/>
    <x v="2"/>
    <x v="7"/>
    <s v="Seattle"/>
    <x v="2"/>
    <n v="0.5"/>
    <n v="4500"/>
    <n v="2250"/>
    <n v="562.5"/>
    <n v="0.25"/>
  </r>
  <r>
    <x v="2"/>
    <n v="1128299"/>
    <x v="67"/>
    <x v="2"/>
    <x v="7"/>
    <s v="Seattle"/>
    <x v="3"/>
    <n v="0.5"/>
    <n v="3000"/>
    <n v="1500"/>
    <n v="450"/>
    <n v="0.3"/>
  </r>
  <r>
    <x v="2"/>
    <n v="1128299"/>
    <x v="67"/>
    <x v="2"/>
    <x v="7"/>
    <s v="Seattle"/>
    <x v="4"/>
    <n v="0.55000000000000004"/>
    <n v="2250"/>
    <n v="1237.5"/>
    <n v="309.375"/>
    <n v="0.25"/>
  </r>
  <r>
    <x v="2"/>
    <n v="1128299"/>
    <x v="67"/>
    <x v="2"/>
    <x v="7"/>
    <s v="Seattle"/>
    <x v="5"/>
    <n v="0.5"/>
    <n v="4250"/>
    <n v="2125"/>
    <n v="425"/>
    <n v="0.2"/>
  </r>
  <r>
    <x v="2"/>
    <n v="1128299"/>
    <x v="68"/>
    <x v="2"/>
    <x v="7"/>
    <s v="Seattle"/>
    <x v="0"/>
    <n v="0.5"/>
    <n v="5750"/>
    <n v="2875"/>
    <n v="862.5"/>
    <n v="0.3"/>
  </r>
  <r>
    <x v="2"/>
    <n v="1128299"/>
    <x v="68"/>
    <x v="2"/>
    <x v="7"/>
    <s v="Seattle"/>
    <x v="1"/>
    <n v="0.6"/>
    <n v="4250"/>
    <n v="2550"/>
    <n v="637.5"/>
    <n v="0.25"/>
  </r>
  <r>
    <x v="2"/>
    <n v="1128299"/>
    <x v="68"/>
    <x v="2"/>
    <x v="7"/>
    <s v="Seattle"/>
    <x v="2"/>
    <n v="0.64999999999999991"/>
    <n v="4250"/>
    <n v="2762.4999999999995"/>
    <n v="690.62499999999989"/>
    <n v="0.25"/>
  </r>
  <r>
    <x v="2"/>
    <n v="1128299"/>
    <x v="68"/>
    <x v="2"/>
    <x v="7"/>
    <s v="Seattle"/>
    <x v="3"/>
    <n v="0.64999999999999991"/>
    <n v="3250"/>
    <n v="2112.4999999999995"/>
    <n v="633.74999999999989"/>
    <n v="0.3"/>
  </r>
  <r>
    <x v="2"/>
    <n v="1128299"/>
    <x v="68"/>
    <x v="2"/>
    <x v="7"/>
    <s v="Seattle"/>
    <x v="4"/>
    <n v="0.7"/>
    <n v="1750"/>
    <n v="1225"/>
    <n v="306.25"/>
    <n v="0.25"/>
  </r>
  <r>
    <x v="2"/>
    <n v="1128299"/>
    <x v="68"/>
    <x v="2"/>
    <x v="7"/>
    <s v="Seattle"/>
    <x v="5"/>
    <n v="0.64999999999999991"/>
    <n v="3750"/>
    <n v="2437.4999999999995"/>
    <n v="487.49999999999994"/>
    <n v="0.2"/>
  </r>
  <r>
    <x v="2"/>
    <n v="1128299"/>
    <x v="69"/>
    <x v="2"/>
    <x v="7"/>
    <s v="Seattle"/>
    <x v="0"/>
    <n v="0.7"/>
    <n v="5500"/>
    <n v="3849.9999999999995"/>
    <n v="1154.9999999999998"/>
    <n v="0.3"/>
  </r>
  <r>
    <x v="2"/>
    <n v="1128299"/>
    <x v="69"/>
    <x v="2"/>
    <x v="7"/>
    <s v="Seattle"/>
    <x v="1"/>
    <n v="0.75"/>
    <n v="3500"/>
    <n v="2625"/>
    <n v="656.25"/>
    <n v="0.25"/>
  </r>
  <r>
    <x v="2"/>
    <n v="1128299"/>
    <x v="69"/>
    <x v="2"/>
    <x v="7"/>
    <s v="Seattle"/>
    <x v="2"/>
    <n v="0.75"/>
    <n v="4000"/>
    <n v="3000"/>
    <n v="750"/>
    <n v="0.25"/>
  </r>
  <r>
    <x v="2"/>
    <n v="1128299"/>
    <x v="69"/>
    <x v="2"/>
    <x v="7"/>
    <s v="Seattle"/>
    <x v="3"/>
    <n v="0.6"/>
    <n v="3000"/>
    <n v="1800"/>
    <n v="540"/>
    <n v="0.3"/>
  </r>
  <r>
    <x v="2"/>
    <n v="1128299"/>
    <x v="69"/>
    <x v="2"/>
    <x v="7"/>
    <s v="Seattle"/>
    <x v="4"/>
    <n v="0.65"/>
    <n v="2000"/>
    <n v="1300"/>
    <n v="325"/>
    <n v="0.25"/>
  </r>
  <r>
    <x v="2"/>
    <n v="1128299"/>
    <x v="69"/>
    <x v="2"/>
    <x v="7"/>
    <s v="Seattle"/>
    <x v="5"/>
    <n v="0.8"/>
    <n v="3500"/>
    <n v="2800"/>
    <n v="560"/>
    <n v="0.2"/>
  </r>
  <r>
    <x v="2"/>
    <n v="1128299"/>
    <x v="70"/>
    <x v="2"/>
    <x v="7"/>
    <s v="Seattle"/>
    <x v="0"/>
    <n v="0.6"/>
    <n v="5500"/>
    <n v="3300"/>
    <n v="990"/>
    <n v="0.3"/>
  </r>
  <r>
    <x v="2"/>
    <n v="1128299"/>
    <x v="70"/>
    <x v="2"/>
    <x v="7"/>
    <s v="Seattle"/>
    <x v="1"/>
    <n v="0.65"/>
    <n v="4000"/>
    <n v="2600"/>
    <n v="650"/>
    <n v="0.25"/>
  </r>
  <r>
    <x v="2"/>
    <n v="1128299"/>
    <x v="70"/>
    <x v="2"/>
    <x v="7"/>
    <s v="Seattle"/>
    <x v="2"/>
    <n v="0.65"/>
    <n v="4000"/>
    <n v="2600"/>
    <n v="650"/>
    <n v="0.25"/>
  </r>
  <r>
    <x v="2"/>
    <n v="1128299"/>
    <x v="70"/>
    <x v="2"/>
    <x v="7"/>
    <s v="Seattle"/>
    <x v="3"/>
    <n v="0.6"/>
    <n v="3000"/>
    <n v="1800"/>
    <n v="540"/>
    <n v="0.3"/>
  </r>
  <r>
    <x v="2"/>
    <n v="1128299"/>
    <x v="70"/>
    <x v="2"/>
    <x v="7"/>
    <s v="Seattle"/>
    <x v="4"/>
    <n v="0.65"/>
    <n v="2000"/>
    <n v="1300"/>
    <n v="325"/>
    <n v="0.25"/>
  </r>
  <r>
    <x v="2"/>
    <n v="1128299"/>
    <x v="70"/>
    <x v="2"/>
    <x v="7"/>
    <s v="Seattle"/>
    <x v="5"/>
    <n v="0.8"/>
    <n v="5000"/>
    <n v="4000"/>
    <n v="800"/>
    <n v="0.2"/>
  </r>
  <r>
    <x v="2"/>
    <n v="1128299"/>
    <x v="71"/>
    <x v="2"/>
    <x v="7"/>
    <s v="Seattle"/>
    <x v="0"/>
    <n v="0.75"/>
    <n v="7500"/>
    <n v="5625"/>
    <n v="1687.5"/>
    <n v="0.3"/>
  </r>
  <r>
    <x v="2"/>
    <n v="1128299"/>
    <x v="71"/>
    <x v="2"/>
    <x v="7"/>
    <s v="Seattle"/>
    <x v="1"/>
    <n v="0.8"/>
    <n v="6250"/>
    <n v="5000"/>
    <n v="1250"/>
    <n v="0.25"/>
  </r>
  <r>
    <x v="2"/>
    <n v="1128299"/>
    <x v="71"/>
    <x v="2"/>
    <x v="7"/>
    <s v="Seattle"/>
    <x v="2"/>
    <n v="0.8"/>
    <n v="6250"/>
    <n v="5000"/>
    <n v="1250"/>
    <n v="0.25"/>
  </r>
  <r>
    <x v="2"/>
    <n v="1128299"/>
    <x v="71"/>
    <x v="2"/>
    <x v="7"/>
    <s v="Seattle"/>
    <x v="3"/>
    <n v="0.8"/>
    <n v="5000"/>
    <n v="4000"/>
    <n v="1200"/>
    <n v="0.3"/>
  </r>
  <r>
    <x v="2"/>
    <n v="1128299"/>
    <x v="71"/>
    <x v="2"/>
    <x v="7"/>
    <s v="Seattle"/>
    <x v="4"/>
    <n v="0.85000000000000009"/>
    <n v="3750"/>
    <n v="3187.5000000000005"/>
    <n v="796.87500000000011"/>
    <n v="0.25"/>
  </r>
  <r>
    <x v="2"/>
    <n v="1128299"/>
    <x v="71"/>
    <x v="2"/>
    <x v="7"/>
    <s v="Seattle"/>
    <x v="5"/>
    <n v="1"/>
    <n v="6750"/>
    <n v="6750"/>
    <n v="1350"/>
    <n v="0.2"/>
  </r>
  <r>
    <x v="2"/>
    <n v="1128299"/>
    <x v="72"/>
    <x v="2"/>
    <x v="7"/>
    <s v="Seattle"/>
    <x v="0"/>
    <n v="0.8"/>
    <n v="8250"/>
    <n v="6600"/>
    <n v="1980"/>
    <n v="0.3"/>
  </r>
  <r>
    <x v="2"/>
    <n v="1128299"/>
    <x v="72"/>
    <x v="2"/>
    <x v="7"/>
    <s v="Seattle"/>
    <x v="1"/>
    <n v="0.85000000000000009"/>
    <n v="6750"/>
    <n v="5737.5000000000009"/>
    <n v="1434.3750000000002"/>
    <n v="0.25"/>
  </r>
  <r>
    <x v="2"/>
    <n v="1128299"/>
    <x v="72"/>
    <x v="2"/>
    <x v="7"/>
    <s v="Seattle"/>
    <x v="2"/>
    <n v="0.85000000000000009"/>
    <n v="6250"/>
    <n v="5312.5000000000009"/>
    <n v="1328.1250000000002"/>
    <n v="0.25"/>
  </r>
  <r>
    <x v="2"/>
    <n v="1128299"/>
    <x v="72"/>
    <x v="2"/>
    <x v="7"/>
    <s v="Seattle"/>
    <x v="3"/>
    <n v="0.8"/>
    <n v="5250"/>
    <n v="4200"/>
    <n v="1260"/>
    <n v="0.3"/>
  </r>
  <r>
    <x v="2"/>
    <n v="1128299"/>
    <x v="72"/>
    <x v="2"/>
    <x v="7"/>
    <s v="Seattle"/>
    <x v="4"/>
    <n v="0.85000000000000009"/>
    <n v="5750"/>
    <n v="4887.5000000000009"/>
    <n v="1221.8750000000002"/>
    <n v="0.25"/>
  </r>
  <r>
    <x v="2"/>
    <n v="1128299"/>
    <x v="72"/>
    <x v="2"/>
    <x v="7"/>
    <s v="Seattle"/>
    <x v="5"/>
    <n v="1"/>
    <n v="5750"/>
    <n v="5750"/>
    <n v="1150"/>
    <n v="0.2"/>
  </r>
  <r>
    <x v="2"/>
    <n v="1128299"/>
    <x v="73"/>
    <x v="2"/>
    <x v="7"/>
    <s v="Seattle"/>
    <x v="0"/>
    <n v="0.85000000000000009"/>
    <n v="7750"/>
    <n v="6587.5000000000009"/>
    <n v="1976.2500000000002"/>
    <n v="0.3"/>
  </r>
  <r>
    <x v="2"/>
    <n v="1128299"/>
    <x v="73"/>
    <x v="2"/>
    <x v="7"/>
    <s v="Seattle"/>
    <x v="1"/>
    <n v="0.80000000000000016"/>
    <n v="7500"/>
    <n v="6000.0000000000009"/>
    <n v="1500.0000000000002"/>
    <n v="0.25"/>
  </r>
  <r>
    <x v="2"/>
    <n v="1128299"/>
    <x v="73"/>
    <x v="2"/>
    <x v="7"/>
    <s v="Seattle"/>
    <x v="2"/>
    <n v="0.75000000000000011"/>
    <n v="6250"/>
    <n v="4687.5000000000009"/>
    <n v="1171.8750000000002"/>
    <n v="0.25"/>
  </r>
  <r>
    <x v="2"/>
    <n v="1128299"/>
    <x v="73"/>
    <x v="2"/>
    <x v="7"/>
    <s v="Seattle"/>
    <x v="3"/>
    <n v="0.75000000000000011"/>
    <n v="5750"/>
    <n v="4312.5000000000009"/>
    <n v="1293.7500000000002"/>
    <n v="0.3"/>
  </r>
  <r>
    <x v="2"/>
    <n v="1128299"/>
    <x v="73"/>
    <x v="2"/>
    <x v="7"/>
    <s v="Seattle"/>
    <x v="4"/>
    <n v="0.75"/>
    <n v="5750"/>
    <n v="4312.5"/>
    <n v="1078.125"/>
    <n v="0.25"/>
  </r>
  <r>
    <x v="2"/>
    <n v="1128299"/>
    <x v="73"/>
    <x v="2"/>
    <x v="7"/>
    <s v="Seattle"/>
    <x v="5"/>
    <n v="0.8"/>
    <n v="4000"/>
    <n v="3200"/>
    <n v="640"/>
    <n v="0.2"/>
  </r>
  <r>
    <x v="2"/>
    <n v="1128299"/>
    <x v="74"/>
    <x v="2"/>
    <x v="7"/>
    <s v="Seattle"/>
    <x v="0"/>
    <n v="0.70000000000000018"/>
    <n v="6000"/>
    <n v="4200.0000000000009"/>
    <n v="1260.0000000000002"/>
    <n v="0.3"/>
  </r>
  <r>
    <x v="2"/>
    <n v="1128299"/>
    <x v="74"/>
    <x v="2"/>
    <x v="7"/>
    <s v="Seattle"/>
    <x v="1"/>
    <n v="0.75000000000000022"/>
    <n v="6000"/>
    <n v="4500.0000000000009"/>
    <n v="1125.0000000000002"/>
    <n v="0.25"/>
  </r>
  <r>
    <x v="2"/>
    <n v="1128299"/>
    <x v="74"/>
    <x v="2"/>
    <x v="7"/>
    <s v="Seattle"/>
    <x v="2"/>
    <n v="0.70000000000000018"/>
    <n v="4500"/>
    <n v="3150.0000000000009"/>
    <n v="787.50000000000023"/>
    <n v="0.25"/>
  </r>
  <r>
    <x v="2"/>
    <n v="1128299"/>
    <x v="74"/>
    <x v="2"/>
    <x v="7"/>
    <s v="Seattle"/>
    <x v="3"/>
    <n v="0.70000000000000018"/>
    <n v="4000"/>
    <n v="2800.0000000000009"/>
    <n v="840.00000000000023"/>
    <n v="0.3"/>
  </r>
  <r>
    <x v="2"/>
    <n v="1128299"/>
    <x v="74"/>
    <x v="2"/>
    <x v="7"/>
    <s v="Seattle"/>
    <x v="4"/>
    <n v="0.80000000000000016"/>
    <n v="4250"/>
    <n v="3400.0000000000005"/>
    <n v="850.00000000000011"/>
    <n v="0.25"/>
  </r>
  <r>
    <x v="2"/>
    <n v="1128299"/>
    <x v="74"/>
    <x v="2"/>
    <x v="7"/>
    <s v="Seattle"/>
    <x v="5"/>
    <n v="0.65"/>
    <n v="4500"/>
    <n v="2925"/>
    <n v="585"/>
    <n v="0.2"/>
  </r>
  <r>
    <x v="2"/>
    <n v="1128299"/>
    <x v="75"/>
    <x v="2"/>
    <x v="7"/>
    <s v="Seattle"/>
    <x v="0"/>
    <n v="0.60000000000000009"/>
    <n v="5500"/>
    <n v="3300.0000000000005"/>
    <n v="990.00000000000011"/>
    <n v="0.3"/>
  </r>
  <r>
    <x v="2"/>
    <n v="1128299"/>
    <x v="75"/>
    <x v="2"/>
    <x v="7"/>
    <s v="Seattle"/>
    <x v="1"/>
    <n v="0.65000000000000013"/>
    <n v="5500"/>
    <n v="3575.0000000000009"/>
    <n v="893.75000000000023"/>
    <n v="0.25"/>
  </r>
  <r>
    <x v="2"/>
    <n v="1128299"/>
    <x v="75"/>
    <x v="2"/>
    <x v="7"/>
    <s v="Seattle"/>
    <x v="2"/>
    <n v="0.60000000000000009"/>
    <n v="3750"/>
    <n v="2250.0000000000005"/>
    <n v="562.50000000000011"/>
    <n v="0.25"/>
  </r>
  <r>
    <x v="2"/>
    <n v="1128299"/>
    <x v="75"/>
    <x v="2"/>
    <x v="7"/>
    <s v="Seattle"/>
    <x v="3"/>
    <n v="0.60000000000000009"/>
    <n v="3500"/>
    <n v="2100.0000000000005"/>
    <n v="630.00000000000011"/>
    <n v="0.3"/>
  </r>
  <r>
    <x v="2"/>
    <n v="1128299"/>
    <x v="75"/>
    <x v="2"/>
    <x v="7"/>
    <s v="Seattle"/>
    <x v="4"/>
    <n v="0.70000000000000007"/>
    <n v="3250"/>
    <n v="2275"/>
    <n v="568.75"/>
    <n v="0.25"/>
  </r>
  <r>
    <x v="2"/>
    <n v="1128299"/>
    <x v="75"/>
    <x v="2"/>
    <x v="7"/>
    <s v="Seattle"/>
    <x v="5"/>
    <n v="0.75000000000000011"/>
    <n v="3750"/>
    <n v="2812.5000000000005"/>
    <n v="562.50000000000011"/>
    <n v="0.2"/>
  </r>
  <r>
    <x v="2"/>
    <n v="1128299"/>
    <x v="76"/>
    <x v="2"/>
    <x v="7"/>
    <s v="Seattle"/>
    <x v="0"/>
    <n v="0.60000000000000009"/>
    <n v="6000"/>
    <n v="3600.0000000000005"/>
    <n v="1080"/>
    <n v="0.3"/>
  </r>
  <r>
    <x v="2"/>
    <n v="1128299"/>
    <x v="76"/>
    <x v="2"/>
    <x v="7"/>
    <s v="Seattle"/>
    <x v="1"/>
    <n v="0.65000000000000013"/>
    <n v="6250"/>
    <n v="4062.5000000000009"/>
    <n v="1015.6250000000002"/>
    <n v="0.25"/>
  </r>
  <r>
    <x v="2"/>
    <n v="1128299"/>
    <x v="76"/>
    <x v="2"/>
    <x v="7"/>
    <s v="Seattle"/>
    <x v="2"/>
    <n v="0.60000000000000009"/>
    <n v="4750"/>
    <n v="2850.0000000000005"/>
    <n v="712.50000000000011"/>
    <n v="0.25"/>
  </r>
  <r>
    <x v="2"/>
    <n v="1128299"/>
    <x v="76"/>
    <x v="2"/>
    <x v="7"/>
    <s v="Seattle"/>
    <x v="3"/>
    <n v="0.70000000000000018"/>
    <n v="4500"/>
    <n v="3150.0000000000009"/>
    <n v="945.00000000000023"/>
    <n v="0.3"/>
  </r>
  <r>
    <x v="2"/>
    <n v="1128299"/>
    <x v="76"/>
    <x v="2"/>
    <x v="7"/>
    <s v="Seattle"/>
    <x v="4"/>
    <n v="0.90000000000000013"/>
    <n v="4250"/>
    <n v="3825.0000000000005"/>
    <n v="956.25000000000011"/>
    <n v="0.25"/>
  </r>
  <r>
    <x v="2"/>
    <n v="1128299"/>
    <x v="76"/>
    <x v="2"/>
    <x v="7"/>
    <s v="Seattle"/>
    <x v="5"/>
    <n v="0.95000000000000018"/>
    <n v="5500"/>
    <n v="5225.0000000000009"/>
    <n v="1045.0000000000002"/>
    <n v="0.2"/>
  </r>
  <r>
    <x v="2"/>
    <n v="1128299"/>
    <x v="77"/>
    <x v="2"/>
    <x v="7"/>
    <s v="Seattle"/>
    <x v="0"/>
    <n v="0.80000000000000016"/>
    <n v="7500"/>
    <n v="6000.0000000000009"/>
    <n v="1800.0000000000002"/>
    <n v="0.3"/>
  </r>
  <r>
    <x v="2"/>
    <n v="1128299"/>
    <x v="77"/>
    <x v="2"/>
    <x v="7"/>
    <s v="Seattle"/>
    <x v="1"/>
    <n v="0.8500000000000002"/>
    <n v="7500"/>
    <n v="6375.0000000000018"/>
    <n v="1593.7500000000005"/>
    <n v="0.25"/>
  </r>
  <r>
    <x v="2"/>
    <n v="1128299"/>
    <x v="77"/>
    <x v="2"/>
    <x v="7"/>
    <s v="Seattle"/>
    <x v="2"/>
    <n v="0.80000000000000016"/>
    <n v="5500"/>
    <n v="4400.0000000000009"/>
    <n v="1100.0000000000002"/>
    <n v="0.25"/>
  </r>
  <r>
    <x v="2"/>
    <n v="1128299"/>
    <x v="77"/>
    <x v="2"/>
    <x v="7"/>
    <s v="Seattle"/>
    <x v="3"/>
    <n v="0.80000000000000016"/>
    <n v="5500"/>
    <n v="4400.0000000000009"/>
    <n v="1320.0000000000002"/>
    <n v="0.3"/>
  </r>
  <r>
    <x v="2"/>
    <n v="1128299"/>
    <x v="77"/>
    <x v="2"/>
    <x v="7"/>
    <s v="Seattle"/>
    <x v="4"/>
    <n v="0.90000000000000013"/>
    <n v="4750"/>
    <n v="4275.0000000000009"/>
    <n v="1068.7500000000002"/>
    <n v="0.25"/>
  </r>
  <r>
    <x v="2"/>
    <n v="1128299"/>
    <x v="77"/>
    <x v="2"/>
    <x v="7"/>
    <s v="Seattle"/>
    <x v="5"/>
    <n v="0.95000000000000018"/>
    <n v="5750"/>
    <n v="5462.5000000000009"/>
    <n v="1092.5000000000002"/>
    <n v="0.2"/>
  </r>
  <r>
    <x v="0"/>
    <n v="1185732"/>
    <x v="78"/>
    <x v="4"/>
    <x v="8"/>
    <s v="Miami"/>
    <x v="0"/>
    <n v="0.45"/>
    <n v="10500"/>
    <n v="4725"/>
    <n v="2126.25"/>
    <n v="0.45"/>
  </r>
  <r>
    <x v="0"/>
    <n v="1185732"/>
    <x v="78"/>
    <x v="4"/>
    <x v="8"/>
    <s v="Miami"/>
    <x v="1"/>
    <n v="0.45"/>
    <n v="8500"/>
    <n v="3825"/>
    <n v="1338.75"/>
    <n v="0.35"/>
  </r>
  <r>
    <x v="0"/>
    <n v="1185732"/>
    <x v="78"/>
    <x v="4"/>
    <x v="8"/>
    <s v="Miami"/>
    <x v="2"/>
    <n v="0.35000000000000003"/>
    <n v="8500"/>
    <n v="2975.0000000000005"/>
    <n v="743.75000000000011"/>
    <n v="0.25"/>
  </r>
  <r>
    <x v="0"/>
    <n v="1185732"/>
    <x v="78"/>
    <x v="4"/>
    <x v="8"/>
    <s v="Miami"/>
    <x v="3"/>
    <n v="0.39999999999999997"/>
    <n v="7000"/>
    <n v="2799.9999999999995"/>
    <n v="839.99999999999989"/>
    <n v="0.3"/>
  </r>
  <r>
    <x v="0"/>
    <n v="1185732"/>
    <x v="78"/>
    <x v="4"/>
    <x v="8"/>
    <s v="Miami"/>
    <x v="4"/>
    <n v="0.55000000000000004"/>
    <n v="7500"/>
    <n v="4125"/>
    <n v="1443.75"/>
    <n v="0.35"/>
  </r>
  <r>
    <x v="0"/>
    <n v="1185732"/>
    <x v="78"/>
    <x v="4"/>
    <x v="8"/>
    <s v="Miami"/>
    <x v="5"/>
    <n v="0.45"/>
    <n v="8500"/>
    <n v="3825"/>
    <n v="1912.5"/>
    <n v="0.5"/>
  </r>
  <r>
    <x v="0"/>
    <n v="1185732"/>
    <x v="79"/>
    <x v="4"/>
    <x v="8"/>
    <s v="Miami"/>
    <x v="0"/>
    <n v="0.45"/>
    <n v="11000"/>
    <n v="4950"/>
    <n v="2227.5"/>
    <n v="0.45"/>
  </r>
  <r>
    <x v="0"/>
    <n v="1185732"/>
    <x v="79"/>
    <x v="4"/>
    <x v="8"/>
    <s v="Miami"/>
    <x v="1"/>
    <n v="0.45"/>
    <n v="7500"/>
    <n v="3375"/>
    <n v="1181.25"/>
    <n v="0.35"/>
  </r>
  <r>
    <x v="0"/>
    <n v="1185732"/>
    <x v="79"/>
    <x v="4"/>
    <x v="8"/>
    <s v="Miami"/>
    <x v="2"/>
    <n v="0.35000000000000003"/>
    <n v="8000"/>
    <n v="2800.0000000000005"/>
    <n v="700.00000000000011"/>
    <n v="0.25"/>
  </r>
  <r>
    <x v="0"/>
    <n v="1185732"/>
    <x v="79"/>
    <x v="4"/>
    <x v="8"/>
    <s v="Miami"/>
    <x v="3"/>
    <n v="0.39999999999999997"/>
    <n v="6750"/>
    <n v="2700"/>
    <n v="810"/>
    <n v="0.3"/>
  </r>
  <r>
    <x v="0"/>
    <n v="1185732"/>
    <x v="79"/>
    <x v="4"/>
    <x v="8"/>
    <s v="Miami"/>
    <x v="4"/>
    <n v="0.55000000000000004"/>
    <n v="7500"/>
    <n v="4125"/>
    <n v="1443.75"/>
    <n v="0.35"/>
  </r>
  <r>
    <x v="0"/>
    <n v="1185732"/>
    <x v="79"/>
    <x v="4"/>
    <x v="8"/>
    <s v="Miami"/>
    <x v="5"/>
    <n v="0.45"/>
    <n v="8500"/>
    <n v="3825"/>
    <n v="1912.5"/>
    <n v="0.5"/>
  </r>
  <r>
    <x v="0"/>
    <n v="1185732"/>
    <x v="80"/>
    <x v="4"/>
    <x v="8"/>
    <s v="Miami"/>
    <x v="0"/>
    <n v="0.45"/>
    <n v="10700"/>
    <n v="4815"/>
    <n v="2166.75"/>
    <n v="0.45"/>
  </r>
  <r>
    <x v="0"/>
    <n v="1185732"/>
    <x v="80"/>
    <x v="4"/>
    <x v="8"/>
    <s v="Miami"/>
    <x v="1"/>
    <n v="0.45"/>
    <n v="7500"/>
    <n v="3375"/>
    <n v="1181.25"/>
    <n v="0.35"/>
  </r>
  <r>
    <x v="0"/>
    <n v="1185732"/>
    <x v="80"/>
    <x v="4"/>
    <x v="8"/>
    <s v="Miami"/>
    <x v="2"/>
    <n v="0.35000000000000003"/>
    <n v="7750"/>
    <n v="2712.5000000000005"/>
    <n v="678.12500000000011"/>
    <n v="0.25"/>
  </r>
  <r>
    <x v="0"/>
    <n v="1185732"/>
    <x v="80"/>
    <x v="4"/>
    <x v="8"/>
    <s v="Miami"/>
    <x v="3"/>
    <n v="0.39999999999999997"/>
    <n v="6250"/>
    <n v="2500"/>
    <n v="750"/>
    <n v="0.3"/>
  </r>
  <r>
    <x v="0"/>
    <n v="1185732"/>
    <x v="80"/>
    <x v="4"/>
    <x v="8"/>
    <s v="Miami"/>
    <x v="4"/>
    <n v="0.55000000000000004"/>
    <n v="6750"/>
    <n v="3712.5000000000005"/>
    <n v="1299.375"/>
    <n v="0.35"/>
  </r>
  <r>
    <x v="0"/>
    <n v="1185732"/>
    <x v="80"/>
    <x v="4"/>
    <x v="8"/>
    <s v="Miami"/>
    <x v="5"/>
    <n v="0.45"/>
    <n v="7750"/>
    <n v="3487.5"/>
    <n v="1743.75"/>
    <n v="0.5"/>
  </r>
  <r>
    <x v="0"/>
    <n v="1185732"/>
    <x v="81"/>
    <x v="4"/>
    <x v="8"/>
    <s v="Miami"/>
    <x v="0"/>
    <n v="0.45"/>
    <n v="10250"/>
    <n v="4612.5"/>
    <n v="2075.625"/>
    <n v="0.45"/>
  </r>
  <r>
    <x v="0"/>
    <n v="1185732"/>
    <x v="81"/>
    <x v="4"/>
    <x v="8"/>
    <s v="Miami"/>
    <x v="1"/>
    <n v="0.45"/>
    <n v="7250"/>
    <n v="3262.5"/>
    <n v="1141.875"/>
    <n v="0.35"/>
  </r>
  <r>
    <x v="0"/>
    <n v="1185732"/>
    <x v="81"/>
    <x v="4"/>
    <x v="8"/>
    <s v="Miami"/>
    <x v="2"/>
    <n v="0.35000000000000003"/>
    <n v="7250"/>
    <n v="2537.5000000000005"/>
    <n v="634.37500000000011"/>
    <n v="0.25"/>
  </r>
  <r>
    <x v="0"/>
    <n v="1185732"/>
    <x v="81"/>
    <x v="4"/>
    <x v="8"/>
    <s v="Miami"/>
    <x v="3"/>
    <n v="0.39999999999999997"/>
    <n v="6500"/>
    <n v="2600"/>
    <n v="780"/>
    <n v="0.3"/>
  </r>
  <r>
    <x v="0"/>
    <n v="1185732"/>
    <x v="81"/>
    <x v="4"/>
    <x v="8"/>
    <s v="Miami"/>
    <x v="4"/>
    <n v="0.55000000000000004"/>
    <n v="6750"/>
    <n v="3712.5000000000005"/>
    <n v="1299.375"/>
    <n v="0.35"/>
  </r>
  <r>
    <x v="0"/>
    <n v="1185732"/>
    <x v="81"/>
    <x v="4"/>
    <x v="8"/>
    <s v="Miami"/>
    <x v="5"/>
    <n v="0.45"/>
    <n v="8000"/>
    <n v="3600"/>
    <n v="1800"/>
    <n v="0.5"/>
  </r>
  <r>
    <x v="0"/>
    <n v="1185732"/>
    <x v="82"/>
    <x v="4"/>
    <x v="8"/>
    <s v="Miami"/>
    <x v="0"/>
    <n v="0.55000000000000004"/>
    <n v="10700"/>
    <n v="5885.0000000000009"/>
    <n v="2648.2500000000005"/>
    <n v="0.45"/>
  </r>
  <r>
    <x v="0"/>
    <n v="1185732"/>
    <x v="82"/>
    <x v="4"/>
    <x v="8"/>
    <s v="Miami"/>
    <x v="1"/>
    <n v="0.55000000000000004"/>
    <n v="7750"/>
    <n v="4262.5"/>
    <n v="1491.875"/>
    <n v="0.35"/>
  </r>
  <r>
    <x v="0"/>
    <n v="1185732"/>
    <x v="82"/>
    <x v="4"/>
    <x v="8"/>
    <s v="Miami"/>
    <x v="2"/>
    <n v="0.5"/>
    <n v="7500"/>
    <n v="3750"/>
    <n v="937.5"/>
    <n v="0.25"/>
  </r>
  <r>
    <x v="0"/>
    <n v="1185732"/>
    <x v="82"/>
    <x v="4"/>
    <x v="8"/>
    <s v="Miami"/>
    <x v="3"/>
    <n v="0.5"/>
    <n v="7000"/>
    <n v="3500"/>
    <n v="1050"/>
    <n v="0.3"/>
  </r>
  <r>
    <x v="0"/>
    <n v="1185732"/>
    <x v="82"/>
    <x v="4"/>
    <x v="8"/>
    <s v="Miami"/>
    <x v="4"/>
    <n v="0.6"/>
    <n v="7250"/>
    <n v="4350"/>
    <n v="1522.5"/>
    <n v="0.35"/>
  </r>
  <r>
    <x v="0"/>
    <n v="1185732"/>
    <x v="82"/>
    <x v="4"/>
    <x v="8"/>
    <s v="Miami"/>
    <x v="5"/>
    <n v="0.65"/>
    <n v="8250"/>
    <n v="5362.5"/>
    <n v="2681.25"/>
    <n v="0.5"/>
  </r>
  <r>
    <x v="0"/>
    <n v="1185732"/>
    <x v="83"/>
    <x v="4"/>
    <x v="8"/>
    <s v="Miami"/>
    <x v="0"/>
    <n v="0.6"/>
    <n v="10750"/>
    <n v="6450"/>
    <n v="2902.5"/>
    <n v="0.45"/>
  </r>
  <r>
    <x v="0"/>
    <n v="1185732"/>
    <x v="83"/>
    <x v="4"/>
    <x v="8"/>
    <s v="Miami"/>
    <x v="1"/>
    <n v="0.55000000000000004"/>
    <n v="8250"/>
    <n v="4537.5"/>
    <n v="1588.125"/>
    <n v="0.35"/>
  </r>
  <r>
    <x v="0"/>
    <n v="1185732"/>
    <x v="83"/>
    <x v="4"/>
    <x v="8"/>
    <s v="Miami"/>
    <x v="2"/>
    <n v="0.5"/>
    <n v="8000"/>
    <n v="4000"/>
    <n v="1000"/>
    <n v="0.25"/>
  </r>
  <r>
    <x v="0"/>
    <n v="1185732"/>
    <x v="83"/>
    <x v="4"/>
    <x v="8"/>
    <s v="Miami"/>
    <x v="3"/>
    <n v="0.5"/>
    <n v="7750"/>
    <n v="3875"/>
    <n v="1162.5"/>
    <n v="0.3"/>
  </r>
  <r>
    <x v="0"/>
    <n v="1185732"/>
    <x v="83"/>
    <x v="4"/>
    <x v="8"/>
    <s v="Miami"/>
    <x v="4"/>
    <n v="0.65"/>
    <n v="7750"/>
    <n v="5037.5"/>
    <n v="1763.125"/>
    <n v="0.35"/>
  </r>
  <r>
    <x v="0"/>
    <n v="1185732"/>
    <x v="83"/>
    <x v="4"/>
    <x v="8"/>
    <s v="Miami"/>
    <x v="5"/>
    <n v="0.70000000000000007"/>
    <n v="9250"/>
    <n v="6475.0000000000009"/>
    <n v="3237.5000000000005"/>
    <n v="0.5"/>
  </r>
  <r>
    <x v="0"/>
    <n v="1185732"/>
    <x v="84"/>
    <x v="4"/>
    <x v="8"/>
    <s v="Miami"/>
    <x v="0"/>
    <n v="0.65"/>
    <n v="11500"/>
    <n v="7475"/>
    <n v="3363.75"/>
    <n v="0.45"/>
  </r>
  <r>
    <x v="0"/>
    <n v="1185732"/>
    <x v="84"/>
    <x v="4"/>
    <x v="8"/>
    <s v="Miami"/>
    <x v="1"/>
    <n v="0.60000000000000009"/>
    <n v="9000"/>
    <n v="5400.0000000000009"/>
    <n v="1890.0000000000002"/>
    <n v="0.35"/>
  </r>
  <r>
    <x v="0"/>
    <n v="1185732"/>
    <x v="84"/>
    <x v="4"/>
    <x v="8"/>
    <s v="Miami"/>
    <x v="2"/>
    <n v="0.55000000000000004"/>
    <n v="8250"/>
    <n v="4537.5"/>
    <n v="1134.375"/>
    <n v="0.25"/>
  </r>
  <r>
    <x v="0"/>
    <n v="1185732"/>
    <x v="84"/>
    <x v="4"/>
    <x v="8"/>
    <s v="Miami"/>
    <x v="3"/>
    <n v="0.55000000000000004"/>
    <n v="7750"/>
    <n v="4262.5"/>
    <n v="1278.75"/>
    <n v="0.3"/>
  </r>
  <r>
    <x v="0"/>
    <n v="1185732"/>
    <x v="84"/>
    <x v="4"/>
    <x v="8"/>
    <s v="Miami"/>
    <x v="4"/>
    <n v="0.65"/>
    <n v="8000"/>
    <n v="5200"/>
    <n v="1819.9999999999998"/>
    <n v="0.35"/>
  </r>
  <r>
    <x v="0"/>
    <n v="1185732"/>
    <x v="84"/>
    <x v="4"/>
    <x v="8"/>
    <s v="Miami"/>
    <x v="5"/>
    <n v="0.70000000000000007"/>
    <n v="9750"/>
    <n v="6825.0000000000009"/>
    <n v="3412.5000000000005"/>
    <n v="0.5"/>
  </r>
  <r>
    <x v="0"/>
    <n v="1185732"/>
    <x v="85"/>
    <x v="4"/>
    <x v="8"/>
    <s v="Miami"/>
    <x v="0"/>
    <n v="0.65"/>
    <n v="11250"/>
    <n v="7312.5"/>
    <n v="3290.625"/>
    <n v="0.45"/>
  </r>
  <r>
    <x v="0"/>
    <n v="1185732"/>
    <x v="85"/>
    <x v="4"/>
    <x v="8"/>
    <s v="Miami"/>
    <x v="1"/>
    <n v="0.60000000000000009"/>
    <n v="9000"/>
    <n v="5400.0000000000009"/>
    <n v="1890.0000000000002"/>
    <n v="0.35"/>
  </r>
  <r>
    <x v="0"/>
    <n v="1185732"/>
    <x v="85"/>
    <x v="4"/>
    <x v="8"/>
    <s v="Miami"/>
    <x v="2"/>
    <n v="0.55000000000000004"/>
    <n v="8250"/>
    <n v="4537.5"/>
    <n v="1134.375"/>
    <n v="0.25"/>
  </r>
  <r>
    <x v="0"/>
    <n v="1185732"/>
    <x v="85"/>
    <x v="4"/>
    <x v="8"/>
    <s v="Miami"/>
    <x v="3"/>
    <n v="0.45"/>
    <n v="7750"/>
    <n v="3487.5"/>
    <n v="1046.25"/>
    <n v="0.3"/>
  </r>
  <r>
    <x v="0"/>
    <n v="1185732"/>
    <x v="85"/>
    <x v="4"/>
    <x v="8"/>
    <s v="Miami"/>
    <x v="4"/>
    <n v="0.55000000000000004"/>
    <n v="7500"/>
    <n v="4125"/>
    <n v="1443.75"/>
    <n v="0.35"/>
  </r>
  <r>
    <x v="0"/>
    <n v="1185732"/>
    <x v="85"/>
    <x v="4"/>
    <x v="8"/>
    <s v="Miami"/>
    <x v="5"/>
    <n v="0.60000000000000009"/>
    <n v="9250"/>
    <n v="5550.0000000000009"/>
    <n v="2775.0000000000005"/>
    <n v="0.5"/>
  </r>
  <r>
    <x v="0"/>
    <n v="1185732"/>
    <x v="86"/>
    <x v="4"/>
    <x v="8"/>
    <s v="Miami"/>
    <x v="0"/>
    <n v="0.55000000000000004"/>
    <n v="10500"/>
    <n v="5775.0000000000009"/>
    <n v="2598.7500000000005"/>
    <n v="0.45"/>
  </r>
  <r>
    <x v="0"/>
    <n v="1185732"/>
    <x v="86"/>
    <x v="4"/>
    <x v="8"/>
    <s v="Miami"/>
    <x v="1"/>
    <n v="0.50000000000000011"/>
    <n v="8500"/>
    <n v="4250.0000000000009"/>
    <n v="1487.5000000000002"/>
    <n v="0.35"/>
  </r>
  <r>
    <x v="0"/>
    <n v="1185732"/>
    <x v="86"/>
    <x v="4"/>
    <x v="8"/>
    <s v="Miami"/>
    <x v="2"/>
    <n v="0.45"/>
    <n v="7500"/>
    <n v="3375"/>
    <n v="843.75"/>
    <n v="0.25"/>
  </r>
  <r>
    <x v="0"/>
    <n v="1185732"/>
    <x v="86"/>
    <x v="4"/>
    <x v="8"/>
    <s v="Miami"/>
    <x v="3"/>
    <n v="0.45"/>
    <n v="7250"/>
    <n v="3262.5"/>
    <n v="978.75"/>
    <n v="0.3"/>
  </r>
  <r>
    <x v="0"/>
    <n v="1185732"/>
    <x v="86"/>
    <x v="4"/>
    <x v="8"/>
    <s v="Miami"/>
    <x v="4"/>
    <n v="0.55000000000000004"/>
    <n v="7250"/>
    <n v="3987.5000000000005"/>
    <n v="1395.625"/>
    <n v="0.35"/>
  </r>
  <r>
    <x v="0"/>
    <n v="1185732"/>
    <x v="86"/>
    <x v="4"/>
    <x v="8"/>
    <s v="Miami"/>
    <x v="5"/>
    <n v="0.60000000000000009"/>
    <n v="8250"/>
    <n v="4950.0000000000009"/>
    <n v="2475.0000000000005"/>
    <n v="0.5"/>
  </r>
  <r>
    <x v="0"/>
    <n v="1185732"/>
    <x v="87"/>
    <x v="4"/>
    <x v="8"/>
    <s v="Miami"/>
    <x v="0"/>
    <n v="0.60000000000000009"/>
    <n v="10000"/>
    <n v="6000.0000000000009"/>
    <n v="2700.0000000000005"/>
    <n v="0.45"/>
  </r>
  <r>
    <x v="0"/>
    <n v="1185732"/>
    <x v="87"/>
    <x v="4"/>
    <x v="8"/>
    <s v="Miami"/>
    <x v="1"/>
    <n v="0.50000000000000011"/>
    <n v="8250"/>
    <n v="4125.0000000000009"/>
    <n v="1443.7500000000002"/>
    <n v="0.35"/>
  </r>
  <r>
    <x v="0"/>
    <n v="1185732"/>
    <x v="87"/>
    <x v="4"/>
    <x v="8"/>
    <s v="Miami"/>
    <x v="2"/>
    <n v="0.50000000000000011"/>
    <n v="7250"/>
    <n v="3625.0000000000009"/>
    <n v="906.25000000000023"/>
    <n v="0.25"/>
  </r>
  <r>
    <x v="0"/>
    <n v="1185732"/>
    <x v="87"/>
    <x v="4"/>
    <x v="8"/>
    <s v="Miami"/>
    <x v="3"/>
    <n v="0.50000000000000011"/>
    <n v="7000"/>
    <n v="3500.0000000000009"/>
    <n v="1050.0000000000002"/>
    <n v="0.3"/>
  </r>
  <r>
    <x v="0"/>
    <n v="1185732"/>
    <x v="87"/>
    <x v="4"/>
    <x v="8"/>
    <s v="Miami"/>
    <x v="4"/>
    <n v="0.60000000000000009"/>
    <n v="7000"/>
    <n v="4200.0000000000009"/>
    <n v="1470.0000000000002"/>
    <n v="0.35"/>
  </r>
  <r>
    <x v="0"/>
    <n v="1185732"/>
    <x v="87"/>
    <x v="4"/>
    <x v="8"/>
    <s v="Miami"/>
    <x v="5"/>
    <n v="0.65"/>
    <n v="8250"/>
    <n v="5362.5"/>
    <n v="2681.25"/>
    <n v="0.5"/>
  </r>
  <r>
    <x v="0"/>
    <n v="1185732"/>
    <x v="88"/>
    <x v="4"/>
    <x v="8"/>
    <s v="Miami"/>
    <x v="0"/>
    <n v="0.60000000000000009"/>
    <n v="9750"/>
    <n v="5850.0000000000009"/>
    <n v="2632.5000000000005"/>
    <n v="0.45"/>
  </r>
  <r>
    <x v="0"/>
    <n v="1185732"/>
    <x v="88"/>
    <x v="4"/>
    <x v="8"/>
    <s v="Miami"/>
    <x v="1"/>
    <n v="0.50000000000000011"/>
    <n v="8000"/>
    <n v="4000.0000000000009"/>
    <n v="1400.0000000000002"/>
    <n v="0.35"/>
  </r>
  <r>
    <x v="0"/>
    <n v="1185732"/>
    <x v="88"/>
    <x v="4"/>
    <x v="8"/>
    <s v="Miami"/>
    <x v="2"/>
    <n v="0.50000000000000011"/>
    <n v="7450"/>
    <n v="3725.0000000000009"/>
    <n v="931.25000000000023"/>
    <n v="0.25"/>
  </r>
  <r>
    <x v="0"/>
    <n v="1185732"/>
    <x v="88"/>
    <x v="4"/>
    <x v="8"/>
    <s v="Miami"/>
    <x v="3"/>
    <n v="0.50000000000000011"/>
    <n v="7750"/>
    <n v="3875.0000000000009"/>
    <n v="1162.5000000000002"/>
    <n v="0.3"/>
  </r>
  <r>
    <x v="0"/>
    <n v="1185732"/>
    <x v="88"/>
    <x v="4"/>
    <x v="8"/>
    <s v="Miami"/>
    <x v="4"/>
    <n v="0.65"/>
    <n v="7500"/>
    <n v="4875"/>
    <n v="1706.25"/>
    <n v="0.35"/>
  </r>
  <r>
    <x v="0"/>
    <n v="1185732"/>
    <x v="88"/>
    <x v="4"/>
    <x v="8"/>
    <s v="Miami"/>
    <x v="5"/>
    <n v="0.7"/>
    <n v="8500"/>
    <n v="5950"/>
    <n v="2975"/>
    <n v="0.5"/>
  </r>
  <r>
    <x v="0"/>
    <n v="1185732"/>
    <x v="89"/>
    <x v="4"/>
    <x v="8"/>
    <s v="Miami"/>
    <x v="0"/>
    <n v="0.65"/>
    <n v="10750"/>
    <n v="6987.5"/>
    <n v="3144.375"/>
    <n v="0.45"/>
  </r>
  <r>
    <x v="0"/>
    <n v="1185732"/>
    <x v="89"/>
    <x v="4"/>
    <x v="8"/>
    <s v="Miami"/>
    <x v="1"/>
    <n v="0.55000000000000004"/>
    <n v="8750"/>
    <n v="4812.5"/>
    <n v="1684.375"/>
    <n v="0.35"/>
  </r>
  <r>
    <x v="0"/>
    <n v="1185732"/>
    <x v="89"/>
    <x v="4"/>
    <x v="8"/>
    <s v="Miami"/>
    <x v="2"/>
    <n v="0.55000000000000004"/>
    <n v="8250"/>
    <n v="4537.5"/>
    <n v="1134.375"/>
    <n v="0.25"/>
  </r>
  <r>
    <x v="0"/>
    <n v="1185732"/>
    <x v="89"/>
    <x v="4"/>
    <x v="8"/>
    <s v="Miami"/>
    <x v="3"/>
    <n v="0.55000000000000004"/>
    <n v="7750"/>
    <n v="4262.5"/>
    <n v="1278.75"/>
    <n v="0.3"/>
  </r>
  <r>
    <x v="0"/>
    <n v="1185732"/>
    <x v="89"/>
    <x v="4"/>
    <x v="8"/>
    <s v="Miami"/>
    <x v="4"/>
    <n v="0.65"/>
    <n v="7750"/>
    <n v="5037.5"/>
    <n v="1763.125"/>
    <n v="0.35"/>
  </r>
  <r>
    <x v="0"/>
    <n v="1185732"/>
    <x v="89"/>
    <x v="4"/>
    <x v="8"/>
    <s v="Miami"/>
    <x v="5"/>
    <n v="0.7"/>
    <n v="8750"/>
    <n v="6125"/>
    <n v="3062.5"/>
    <n v="0.5"/>
  </r>
  <r>
    <x v="0"/>
    <n v="1185732"/>
    <x v="90"/>
    <x v="3"/>
    <x v="9"/>
    <s v="Minneapolis"/>
    <x v="0"/>
    <n v="0.35"/>
    <n v="4500"/>
    <n v="1575"/>
    <n v="551.25"/>
    <n v="0.35000000000000003"/>
  </r>
  <r>
    <x v="0"/>
    <n v="1185732"/>
    <x v="90"/>
    <x v="3"/>
    <x v="9"/>
    <s v="Minneapolis"/>
    <x v="1"/>
    <n v="0.35"/>
    <n v="2500"/>
    <n v="875"/>
    <n v="262.5"/>
    <n v="0.3"/>
  </r>
  <r>
    <x v="0"/>
    <n v="1185732"/>
    <x v="90"/>
    <x v="3"/>
    <x v="9"/>
    <s v="Minneapolis"/>
    <x v="2"/>
    <n v="0.25"/>
    <n v="2500"/>
    <n v="625"/>
    <n v="187.5"/>
    <n v="0.3"/>
  </r>
  <r>
    <x v="0"/>
    <n v="1185732"/>
    <x v="90"/>
    <x v="3"/>
    <x v="9"/>
    <s v="Minneapolis"/>
    <x v="3"/>
    <n v="0.30000000000000004"/>
    <n v="1000"/>
    <n v="300.00000000000006"/>
    <n v="105.00000000000003"/>
    <n v="0.35000000000000003"/>
  </r>
  <r>
    <x v="0"/>
    <n v="1185732"/>
    <x v="90"/>
    <x v="3"/>
    <x v="9"/>
    <s v="Minneapolis"/>
    <x v="4"/>
    <n v="0.44999999999999996"/>
    <n v="1500"/>
    <n v="674.99999999999989"/>
    <n v="202.49999999999997"/>
    <n v="0.3"/>
  </r>
  <r>
    <x v="0"/>
    <n v="1185732"/>
    <x v="90"/>
    <x v="3"/>
    <x v="9"/>
    <s v="Minneapolis"/>
    <x v="5"/>
    <n v="0.35"/>
    <n v="2500"/>
    <n v="875"/>
    <n v="393.75"/>
    <n v="0.45"/>
  </r>
  <r>
    <x v="0"/>
    <n v="1185732"/>
    <x v="91"/>
    <x v="3"/>
    <x v="9"/>
    <s v="Minneapolis"/>
    <x v="0"/>
    <n v="0.35"/>
    <n v="5000"/>
    <n v="1750"/>
    <n v="612.50000000000011"/>
    <n v="0.35000000000000003"/>
  </r>
  <r>
    <x v="0"/>
    <n v="1185732"/>
    <x v="91"/>
    <x v="3"/>
    <x v="9"/>
    <s v="Minneapolis"/>
    <x v="1"/>
    <n v="0.35"/>
    <n v="1500"/>
    <n v="525"/>
    <n v="157.5"/>
    <n v="0.3"/>
  </r>
  <r>
    <x v="0"/>
    <n v="1185732"/>
    <x v="91"/>
    <x v="3"/>
    <x v="9"/>
    <s v="Minneapolis"/>
    <x v="2"/>
    <n v="0.25"/>
    <n v="2000"/>
    <n v="500"/>
    <n v="150"/>
    <n v="0.3"/>
  </r>
  <r>
    <x v="0"/>
    <n v="1185732"/>
    <x v="91"/>
    <x v="3"/>
    <x v="9"/>
    <s v="Minneapolis"/>
    <x v="3"/>
    <n v="0.30000000000000004"/>
    <n v="750"/>
    <n v="225.00000000000003"/>
    <n v="78.750000000000014"/>
    <n v="0.35000000000000003"/>
  </r>
  <r>
    <x v="0"/>
    <n v="1185732"/>
    <x v="91"/>
    <x v="3"/>
    <x v="9"/>
    <s v="Minneapolis"/>
    <x v="4"/>
    <n v="0.44999999999999996"/>
    <n v="1500"/>
    <n v="674.99999999999989"/>
    <n v="202.49999999999997"/>
    <n v="0.3"/>
  </r>
  <r>
    <x v="0"/>
    <n v="1185732"/>
    <x v="91"/>
    <x v="3"/>
    <x v="9"/>
    <s v="Minneapolis"/>
    <x v="5"/>
    <n v="0.35"/>
    <n v="2250"/>
    <n v="787.5"/>
    <n v="354.375"/>
    <n v="0.45"/>
  </r>
  <r>
    <x v="0"/>
    <n v="1185732"/>
    <x v="92"/>
    <x v="3"/>
    <x v="9"/>
    <s v="Minneapolis"/>
    <x v="0"/>
    <n v="0.4"/>
    <n v="4450"/>
    <n v="1780"/>
    <n v="623.00000000000011"/>
    <n v="0.35000000000000003"/>
  </r>
  <r>
    <x v="0"/>
    <n v="1185732"/>
    <x v="92"/>
    <x v="3"/>
    <x v="9"/>
    <s v="Minneapolis"/>
    <x v="1"/>
    <n v="0.4"/>
    <n v="1250"/>
    <n v="500"/>
    <n v="150"/>
    <n v="0.3"/>
  </r>
  <r>
    <x v="0"/>
    <n v="1185732"/>
    <x v="92"/>
    <x v="3"/>
    <x v="9"/>
    <s v="Minneapolis"/>
    <x v="2"/>
    <n v="0.30000000000000004"/>
    <n v="1750"/>
    <n v="525.00000000000011"/>
    <n v="157.50000000000003"/>
    <n v="0.3"/>
  </r>
  <r>
    <x v="0"/>
    <n v="1185732"/>
    <x v="92"/>
    <x v="3"/>
    <x v="9"/>
    <s v="Minneapolis"/>
    <x v="3"/>
    <n v="0.35"/>
    <n v="250"/>
    <n v="87.5"/>
    <n v="30.625000000000004"/>
    <n v="0.35000000000000003"/>
  </r>
  <r>
    <x v="0"/>
    <n v="1185732"/>
    <x v="92"/>
    <x v="3"/>
    <x v="9"/>
    <s v="Minneapolis"/>
    <x v="4"/>
    <n v="0.5"/>
    <n v="750"/>
    <n v="375"/>
    <n v="112.5"/>
    <n v="0.3"/>
  </r>
  <r>
    <x v="0"/>
    <n v="1185732"/>
    <x v="92"/>
    <x v="3"/>
    <x v="9"/>
    <s v="Minneapolis"/>
    <x v="5"/>
    <n v="0.4"/>
    <n v="1750"/>
    <n v="700"/>
    <n v="315"/>
    <n v="0.45"/>
  </r>
  <r>
    <x v="0"/>
    <n v="1185732"/>
    <x v="93"/>
    <x v="3"/>
    <x v="9"/>
    <s v="Minneapolis"/>
    <x v="0"/>
    <n v="0.4"/>
    <n v="4000"/>
    <n v="1600"/>
    <n v="560"/>
    <n v="0.35000000000000003"/>
  </r>
  <r>
    <x v="0"/>
    <n v="1185732"/>
    <x v="93"/>
    <x v="3"/>
    <x v="9"/>
    <s v="Minneapolis"/>
    <x v="1"/>
    <n v="0.4"/>
    <n v="1000"/>
    <n v="400"/>
    <n v="120"/>
    <n v="0.3"/>
  </r>
  <r>
    <x v="0"/>
    <n v="1185732"/>
    <x v="93"/>
    <x v="3"/>
    <x v="9"/>
    <s v="Minneapolis"/>
    <x v="2"/>
    <n v="0.30000000000000004"/>
    <n v="1000"/>
    <n v="300.00000000000006"/>
    <n v="90.000000000000014"/>
    <n v="0.3"/>
  </r>
  <r>
    <x v="0"/>
    <n v="1185732"/>
    <x v="93"/>
    <x v="3"/>
    <x v="9"/>
    <s v="Minneapolis"/>
    <x v="3"/>
    <n v="0.35"/>
    <n v="250"/>
    <n v="87.5"/>
    <n v="30.625000000000004"/>
    <n v="0.35000000000000003"/>
  </r>
  <r>
    <x v="0"/>
    <n v="1185732"/>
    <x v="93"/>
    <x v="3"/>
    <x v="9"/>
    <s v="Minneapolis"/>
    <x v="4"/>
    <n v="0.5"/>
    <n v="500"/>
    <n v="250"/>
    <n v="75"/>
    <n v="0.3"/>
  </r>
  <r>
    <x v="0"/>
    <n v="1185732"/>
    <x v="93"/>
    <x v="3"/>
    <x v="9"/>
    <s v="Minneapolis"/>
    <x v="5"/>
    <n v="0.4"/>
    <n v="1750"/>
    <n v="700"/>
    <n v="315"/>
    <n v="0.45"/>
  </r>
  <r>
    <x v="0"/>
    <n v="1185732"/>
    <x v="94"/>
    <x v="3"/>
    <x v="9"/>
    <s v="Minneapolis"/>
    <x v="0"/>
    <n v="0.5"/>
    <n v="4450"/>
    <n v="2225"/>
    <n v="778.75000000000011"/>
    <n v="0.35000000000000003"/>
  </r>
  <r>
    <x v="0"/>
    <n v="1185732"/>
    <x v="94"/>
    <x v="3"/>
    <x v="9"/>
    <s v="Minneapolis"/>
    <x v="1"/>
    <n v="0.45000000000000007"/>
    <n v="1500"/>
    <n v="675.00000000000011"/>
    <n v="202.50000000000003"/>
    <n v="0.3"/>
  </r>
  <r>
    <x v="0"/>
    <n v="1185732"/>
    <x v="94"/>
    <x v="3"/>
    <x v="9"/>
    <s v="Minneapolis"/>
    <x v="2"/>
    <n v="0.4"/>
    <n v="1250"/>
    <n v="500"/>
    <n v="150"/>
    <n v="0.3"/>
  </r>
  <r>
    <x v="0"/>
    <n v="1185732"/>
    <x v="94"/>
    <x v="3"/>
    <x v="9"/>
    <s v="Minneapolis"/>
    <x v="3"/>
    <n v="0.4"/>
    <n v="500"/>
    <n v="200"/>
    <n v="70"/>
    <n v="0.35000000000000003"/>
  </r>
  <r>
    <x v="0"/>
    <n v="1185732"/>
    <x v="94"/>
    <x v="3"/>
    <x v="9"/>
    <s v="Minneapolis"/>
    <x v="4"/>
    <n v="0.54999999999999993"/>
    <n v="750"/>
    <n v="412.49999999999994"/>
    <n v="123.74999999999997"/>
    <n v="0.3"/>
  </r>
  <r>
    <x v="0"/>
    <n v="1185732"/>
    <x v="94"/>
    <x v="3"/>
    <x v="9"/>
    <s v="Minneapolis"/>
    <x v="5"/>
    <n v="0.6"/>
    <n v="1750"/>
    <n v="1050"/>
    <n v="472.5"/>
    <n v="0.45"/>
  </r>
  <r>
    <x v="0"/>
    <n v="1185732"/>
    <x v="95"/>
    <x v="3"/>
    <x v="9"/>
    <s v="Minneapolis"/>
    <x v="0"/>
    <n v="0.45"/>
    <n v="4250"/>
    <n v="1912.5"/>
    <n v="669.37500000000011"/>
    <n v="0.35000000000000003"/>
  </r>
  <r>
    <x v="0"/>
    <n v="1185732"/>
    <x v="95"/>
    <x v="3"/>
    <x v="9"/>
    <s v="Minneapolis"/>
    <x v="1"/>
    <n v="0.40000000000000008"/>
    <n v="1750"/>
    <n v="700.00000000000011"/>
    <n v="210.00000000000003"/>
    <n v="0.3"/>
  </r>
  <r>
    <x v="0"/>
    <n v="1185732"/>
    <x v="95"/>
    <x v="3"/>
    <x v="9"/>
    <s v="Minneapolis"/>
    <x v="2"/>
    <n v="0.35000000000000003"/>
    <n v="1750"/>
    <n v="612.50000000000011"/>
    <n v="183.75000000000003"/>
    <n v="0.3"/>
  </r>
  <r>
    <x v="0"/>
    <n v="1185732"/>
    <x v="95"/>
    <x v="3"/>
    <x v="9"/>
    <s v="Minneapolis"/>
    <x v="3"/>
    <n v="0.35000000000000003"/>
    <n v="1500"/>
    <n v="525"/>
    <n v="183.75000000000003"/>
    <n v="0.35000000000000003"/>
  </r>
  <r>
    <x v="0"/>
    <n v="1185732"/>
    <x v="95"/>
    <x v="3"/>
    <x v="9"/>
    <s v="Minneapolis"/>
    <x v="4"/>
    <n v="0.5"/>
    <n v="1500"/>
    <n v="750"/>
    <n v="225"/>
    <n v="0.3"/>
  </r>
  <r>
    <x v="0"/>
    <n v="1185732"/>
    <x v="95"/>
    <x v="3"/>
    <x v="9"/>
    <s v="Minneapolis"/>
    <x v="5"/>
    <n v="0.55000000000000004"/>
    <n v="3250"/>
    <n v="1787.5000000000002"/>
    <n v="804.37500000000011"/>
    <n v="0.45"/>
  </r>
  <r>
    <x v="0"/>
    <n v="1185732"/>
    <x v="96"/>
    <x v="3"/>
    <x v="9"/>
    <s v="Minneapolis"/>
    <x v="0"/>
    <n v="0.5"/>
    <n v="5500"/>
    <n v="2750"/>
    <n v="962.50000000000011"/>
    <n v="0.35000000000000003"/>
  </r>
  <r>
    <x v="0"/>
    <n v="1185732"/>
    <x v="96"/>
    <x v="3"/>
    <x v="9"/>
    <s v="Minneapolis"/>
    <x v="1"/>
    <n v="0.45000000000000007"/>
    <n v="3000"/>
    <n v="1350.0000000000002"/>
    <n v="405.00000000000006"/>
    <n v="0.3"/>
  </r>
  <r>
    <x v="0"/>
    <n v="1185732"/>
    <x v="96"/>
    <x v="3"/>
    <x v="9"/>
    <s v="Minneapolis"/>
    <x v="2"/>
    <n v="0.4"/>
    <n v="2250"/>
    <n v="900"/>
    <n v="270"/>
    <n v="0.3"/>
  </r>
  <r>
    <x v="0"/>
    <n v="1185732"/>
    <x v="96"/>
    <x v="3"/>
    <x v="9"/>
    <s v="Minneapolis"/>
    <x v="3"/>
    <n v="0.4"/>
    <n v="1750"/>
    <n v="700"/>
    <n v="245.00000000000003"/>
    <n v="0.35000000000000003"/>
  </r>
  <r>
    <x v="0"/>
    <n v="1185732"/>
    <x v="96"/>
    <x v="3"/>
    <x v="9"/>
    <s v="Minneapolis"/>
    <x v="4"/>
    <n v="0.5"/>
    <n v="2000"/>
    <n v="1000"/>
    <n v="300"/>
    <n v="0.3"/>
  </r>
  <r>
    <x v="0"/>
    <n v="1185732"/>
    <x v="96"/>
    <x v="3"/>
    <x v="9"/>
    <s v="Minneapolis"/>
    <x v="5"/>
    <n v="0.55000000000000004"/>
    <n v="3750"/>
    <n v="2062.5"/>
    <n v="928.125"/>
    <n v="0.45"/>
  </r>
  <r>
    <x v="0"/>
    <n v="1185732"/>
    <x v="97"/>
    <x v="3"/>
    <x v="9"/>
    <s v="Minneapolis"/>
    <x v="0"/>
    <n v="0.5"/>
    <n v="5250"/>
    <n v="2625"/>
    <n v="918.75000000000011"/>
    <n v="0.35000000000000003"/>
  </r>
  <r>
    <x v="0"/>
    <n v="1185732"/>
    <x v="97"/>
    <x v="3"/>
    <x v="9"/>
    <s v="Minneapolis"/>
    <x v="1"/>
    <n v="0.45000000000000007"/>
    <n v="3000"/>
    <n v="1350.0000000000002"/>
    <n v="405.00000000000006"/>
    <n v="0.3"/>
  </r>
  <r>
    <x v="0"/>
    <n v="1185732"/>
    <x v="97"/>
    <x v="3"/>
    <x v="9"/>
    <s v="Minneapolis"/>
    <x v="2"/>
    <n v="0.4"/>
    <n v="2250"/>
    <n v="900"/>
    <n v="270"/>
    <n v="0.3"/>
  </r>
  <r>
    <x v="0"/>
    <n v="1185732"/>
    <x v="97"/>
    <x v="3"/>
    <x v="9"/>
    <s v="Minneapolis"/>
    <x v="3"/>
    <n v="0.35000000000000003"/>
    <n v="1750"/>
    <n v="612.50000000000011"/>
    <n v="214.37500000000006"/>
    <n v="0.35000000000000003"/>
  </r>
  <r>
    <x v="0"/>
    <n v="1185732"/>
    <x v="97"/>
    <x v="3"/>
    <x v="9"/>
    <s v="Minneapolis"/>
    <x v="4"/>
    <n v="0.45"/>
    <n v="1500"/>
    <n v="675"/>
    <n v="202.5"/>
    <n v="0.3"/>
  </r>
  <r>
    <x v="0"/>
    <n v="1185732"/>
    <x v="97"/>
    <x v="3"/>
    <x v="9"/>
    <s v="Minneapolis"/>
    <x v="5"/>
    <n v="0.5"/>
    <n v="3250"/>
    <n v="1625"/>
    <n v="731.25"/>
    <n v="0.45"/>
  </r>
  <r>
    <x v="0"/>
    <n v="1185732"/>
    <x v="98"/>
    <x v="3"/>
    <x v="9"/>
    <s v="Minneapolis"/>
    <x v="0"/>
    <n v="0.45"/>
    <n v="4500"/>
    <n v="2025"/>
    <n v="708.75000000000011"/>
    <n v="0.35000000000000003"/>
  </r>
  <r>
    <x v="0"/>
    <n v="1185732"/>
    <x v="98"/>
    <x v="3"/>
    <x v="9"/>
    <s v="Minneapolis"/>
    <x v="1"/>
    <n v="0.40000000000000008"/>
    <n v="2500"/>
    <n v="1000.0000000000002"/>
    <n v="300.00000000000006"/>
    <n v="0.3"/>
  </r>
  <r>
    <x v="0"/>
    <n v="1185732"/>
    <x v="98"/>
    <x v="3"/>
    <x v="9"/>
    <s v="Minneapolis"/>
    <x v="2"/>
    <n v="0.25"/>
    <n v="1500"/>
    <n v="375"/>
    <n v="112.5"/>
    <n v="0.3"/>
  </r>
  <r>
    <x v="0"/>
    <n v="1185732"/>
    <x v="98"/>
    <x v="3"/>
    <x v="9"/>
    <s v="Minneapolis"/>
    <x v="3"/>
    <n v="0.25"/>
    <n v="1250"/>
    <n v="312.5"/>
    <n v="109.37500000000001"/>
    <n v="0.35000000000000003"/>
  </r>
  <r>
    <x v="0"/>
    <n v="1185732"/>
    <x v="98"/>
    <x v="3"/>
    <x v="9"/>
    <s v="Minneapolis"/>
    <x v="4"/>
    <n v="0.35"/>
    <n v="1250"/>
    <n v="437.5"/>
    <n v="131.25"/>
    <n v="0.3"/>
  </r>
  <r>
    <x v="0"/>
    <n v="1185732"/>
    <x v="98"/>
    <x v="3"/>
    <x v="9"/>
    <s v="Minneapolis"/>
    <x v="5"/>
    <n v="0.4"/>
    <n v="2000"/>
    <n v="800"/>
    <n v="360"/>
    <n v="0.45"/>
  </r>
  <r>
    <x v="0"/>
    <n v="1185732"/>
    <x v="99"/>
    <x v="3"/>
    <x v="9"/>
    <s v="Minneapolis"/>
    <x v="0"/>
    <n v="0.44999999999999996"/>
    <n v="3750"/>
    <n v="1687.4999999999998"/>
    <n v="590.625"/>
    <n v="0.35000000000000003"/>
  </r>
  <r>
    <x v="0"/>
    <n v="1185732"/>
    <x v="99"/>
    <x v="3"/>
    <x v="9"/>
    <s v="Minneapolis"/>
    <x v="1"/>
    <n v="0.35"/>
    <n v="2000"/>
    <n v="700"/>
    <n v="210"/>
    <n v="0.3"/>
  </r>
  <r>
    <x v="0"/>
    <n v="1185732"/>
    <x v="99"/>
    <x v="3"/>
    <x v="9"/>
    <s v="Minneapolis"/>
    <x v="2"/>
    <n v="0.35"/>
    <n v="1000"/>
    <n v="350"/>
    <n v="105"/>
    <n v="0.3"/>
  </r>
  <r>
    <x v="0"/>
    <n v="1185732"/>
    <x v="99"/>
    <x v="3"/>
    <x v="9"/>
    <s v="Minneapolis"/>
    <x v="3"/>
    <n v="0.35"/>
    <n v="750"/>
    <n v="262.5"/>
    <n v="91.875000000000014"/>
    <n v="0.35000000000000003"/>
  </r>
  <r>
    <x v="0"/>
    <n v="1185732"/>
    <x v="99"/>
    <x v="3"/>
    <x v="9"/>
    <s v="Minneapolis"/>
    <x v="4"/>
    <n v="0.44999999999999996"/>
    <n v="750"/>
    <n v="337.49999999999994"/>
    <n v="101.24999999999999"/>
    <n v="0.3"/>
  </r>
  <r>
    <x v="0"/>
    <n v="1185732"/>
    <x v="99"/>
    <x v="3"/>
    <x v="9"/>
    <s v="Minneapolis"/>
    <x v="5"/>
    <n v="0.49999999999999989"/>
    <n v="2000"/>
    <n v="999.99999999999977"/>
    <n v="449.99999999999989"/>
    <n v="0.45"/>
  </r>
  <r>
    <x v="0"/>
    <n v="1185732"/>
    <x v="100"/>
    <x v="3"/>
    <x v="9"/>
    <s v="Minneapolis"/>
    <x v="0"/>
    <n v="0.5"/>
    <n v="3500"/>
    <n v="1750"/>
    <n v="612.50000000000011"/>
    <n v="0.35000000000000003"/>
  </r>
  <r>
    <x v="0"/>
    <n v="1185732"/>
    <x v="100"/>
    <x v="3"/>
    <x v="9"/>
    <s v="Minneapolis"/>
    <x v="1"/>
    <n v="0.4"/>
    <n v="2000"/>
    <n v="800"/>
    <n v="240"/>
    <n v="0.3"/>
  </r>
  <r>
    <x v="0"/>
    <n v="1185732"/>
    <x v="100"/>
    <x v="3"/>
    <x v="9"/>
    <s v="Minneapolis"/>
    <x v="2"/>
    <n v="0.4"/>
    <n v="1450"/>
    <n v="580"/>
    <n v="174"/>
    <n v="0.3"/>
  </r>
  <r>
    <x v="0"/>
    <n v="1185732"/>
    <x v="100"/>
    <x v="3"/>
    <x v="9"/>
    <s v="Minneapolis"/>
    <x v="3"/>
    <n v="0.4"/>
    <n v="1500"/>
    <n v="600"/>
    <n v="210.00000000000003"/>
    <n v="0.35000000000000003"/>
  </r>
  <r>
    <x v="0"/>
    <n v="1185732"/>
    <x v="100"/>
    <x v="3"/>
    <x v="9"/>
    <s v="Minneapolis"/>
    <x v="4"/>
    <n v="0.54999999999999993"/>
    <n v="1250"/>
    <n v="687.49999999999989"/>
    <n v="206.24999999999997"/>
    <n v="0.3"/>
  </r>
  <r>
    <x v="0"/>
    <n v="1185732"/>
    <x v="100"/>
    <x v="3"/>
    <x v="9"/>
    <s v="Minneapolis"/>
    <x v="5"/>
    <n v="0.59999999999999987"/>
    <n v="2250"/>
    <n v="1349.9999999999998"/>
    <n v="607.49999999999989"/>
    <n v="0.45"/>
  </r>
  <r>
    <x v="0"/>
    <n v="1185732"/>
    <x v="101"/>
    <x v="3"/>
    <x v="9"/>
    <s v="Minneapolis"/>
    <x v="0"/>
    <n v="0.54999999999999993"/>
    <n v="4750"/>
    <n v="2612.4999999999995"/>
    <n v="914.37499999999989"/>
    <n v="0.35000000000000003"/>
  </r>
  <r>
    <x v="0"/>
    <n v="1185732"/>
    <x v="101"/>
    <x v="3"/>
    <x v="9"/>
    <s v="Minneapolis"/>
    <x v="1"/>
    <n v="0.45"/>
    <n v="2750"/>
    <n v="1237.5"/>
    <n v="371.25"/>
    <n v="0.3"/>
  </r>
  <r>
    <x v="0"/>
    <n v="1185732"/>
    <x v="101"/>
    <x v="3"/>
    <x v="9"/>
    <s v="Minneapolis"/>
    <x v="2"/>
    <n v="0.45"/>
    <n v="2250"/>
    <n v="1012.5"/>
    <n v="303.75"/>
    <n v="0.3"/>
  </r>
  <r>
    <x v="0"/>
    <n v="1185732"/>
    <x v="101"/>
    <x v="3"/>
    <x v="9"/>
    <s v="Minneapolis"/>
    <x v="3"/>
    <n v="0.45"/>
    <n v="1750"/>
    <n v="787.5"/>
    <n v="275.625"/>
    <n v="0.35000000000000003"/>
  </r>
  <r>
    <x v="0"/>
    <n v="1185732"/>
    <x v="101"/>
    <x v="3"/>
    <x v="9"/>
    <s v="Minneapolis"/>
    <x v="4"/>
    <n v="0.54999999999999993"/>
    <n v="1750"/>
    <n v="962.49999999999989"/>
    <n v="288.74999999999994"/>
    <n v="0.3"/>
  </r>
  <r>
    <x v="0"/>
    <n v="1185732"/>
    <x v="101"/>
    <x v="3"/>
    <x v="9"/>
    <s v="Minneapolis"/>
    <x v="5"/>
    <n v="0.59999999999999987"/>
    <n v="2750"/>
    <n v="1649.9999999999995"/>
    <n v="742.49999999999977"/>
    <n v="0.45"/>
  </r>
  <r>
    <x v="3"/>
    <n v="1189833"/>
    <x v="102"/>
    <x v="3"/>
    <x v="10"/>
    <s v="Billings"/>
    <x v="0"/>
    <n v="0.35"/>
    <n v="4750"/>
    <n v="1662.5"/>
    <n v="748.125"/>
    <n v="0.45"/>
  </r>
  <r>
    <x v="3"/>
    <n v="1189833"/>
    <x v="102"/>
    <x v="3"/>
    <x v="10"/>
    <s v="Billings"/>
    <x v="1"/>
    <n v="0.45"/>
    <n v="4750"/>
    <n v="2137.5"/>
    <n v="641.25"/>
    <n v="0.3"/>
  </r>
  <r>
    <x v="3"/>
    <n v="1189833"/>
    <x v="102"/>
    <x v="3"/>
    <x v="10"/>
    <s v="Billings"/>
    <x v="2"/>
    <n v="0.45"/>
    <n v="4750"/>
    <n v="2137.5"/>
    <n v="961.875"/>
    <n v="0.45"/>
  </r>
  <r>
    <x v="3"/>
    <n v="1189833"/>
    <x v="102"/>
    <x v="3"/>
    <x v="10"/>
    <s v="Billings"/>
    <x v="3"/>
    <n v="0.45"/>
    <n v="3250"/>
    <n v="1462.5"/>
    <n v="585"/>
    <n v="0.39999999999999997"/>
  </r>
  <r>
    <x v="3"/>
    <n v="1189833"/>
    <x v="102"/>
    <x v="3"/>
    <x v="10"/>
    <s v="Billings"/>
    <x v="4"/>
    <n v="0.5"/>
    <n v="2750"/>
    <n v="1375"/>
    <n v="825.00000000000011"/>
    <n v="0.60000000000000009"/>
  </r>
  <r>
    <x v="3"/>
    <n v="1189833"/>
    <x v="102"/>
    <x v="3"/>
    <x v="10"/>
    <s v="Billings"/>
    <x v="5"/>
    <n v="0.45"/>
    <n v="4750"/>
    <n v="2137.5"/>
    <n v="534.375"/>
    <n v="0.25"/>
  </r>
  <r>
    <x v="3"/>
    <n v="1189833"/>
    <x v="103"/>
    <x v="3"/>
    <x v="10"/>
    <s v="Billings"/>
    <x v="0"/>
    <n v="0.35"/>
    <n v="5250"/>
    <n v="1837.4999999999998"/>
    <n v="826.87499999999989"/>
    <n v="0.45"/>
  </r>
  <r>
    <x v="3"/>
    <n v="1189833"/>
    <x v="103"/>
    <x v="3"/>
    <x v="10"/>
    <s v="Billings"/>
    <x v="1"/>
    <n v="0.45"/>
    <n v="4250"/>
    <n v="1912.5"/>
    <n v="573.75"/>
    <n v="0.3"/>
  </r>
  <r>
    <x v="3"/>
    <n v="1189833"/>
    <x v="103"/>
    <x v="3"/>
    <x v="10"/>
    <s v="Billings"/>
    <x v="2"/>
    <n v="0.45"/>
    <n v="4500"/>
    <n v="2025"/>
    <n v="911.25"/>
    <n v="0.45"/>
  </r>
  <r>
    <x v="3"/>
    <n v="1189833"/>
    <x v="103"/>
    <x v="3"/>
    <x v="10"/>
    <s v="Billings"/>
    <x v="3"/>
    <n v="0.45"/>
    <n v="3000"/>
    <n v="1350"/>
    <n v="540"/>
    <n v="0.39999999999999997"/>
  </r>
  <r>
    <x v="3"/>
    <n v="1189833"/>
    <x v="103"/>
    <x v="3"/>
    <x v="10"/>
    <s v="Billings"/>
    <x v="4"/>
    <n v="0.5"/>
    <n v="2250"/>
    <n v="1125"/>
    <n v="675.00000000000011"/>
    <n v="0.60000000000000009"/>
  </r>
  <r>
    <x v="3"/>
    <n v="1189833"/>
    <x v="103"/>
    <x v="3"/>
    <x v="10"/>
    <s v="Billings"/>
    <x v="5"/>
    <n v="0.45"/>
    <n v="4250"/>
    <n v="1912.5"/>
    <n v="478.125"/>
    <n v="0.25"/>
  </r>
  <r>
    <x v="3"/>
    <n v="1189833"/>
    <x v="104"/>
    <x v="3"/>
    <x v="10"/>
    <s v="Billings"/>
    <x v="0"/>
    <n v="0.35"/>
    <n v="5750"/>
    <n v="2012.4999999999998"/>
    <n v="905.62499999999989"/>
    <n v="0.45"/>
  </r>
  <r>
    <x v="3"/>
    <n v="1189833"/>
    <x v="104"/>
    <x v="3"/>
    <x v="10"/>
    <s v="Billings"/>
    <x v="1"/>
    <n v="0.45"/>
    <n v="4250"/>
    <n v="1912.5"/>
    <n v="573.75"/>
    <n v="0.3"/>
  </r>
  <r>
    <x v="3"/>
    <n v="1189833"/>
    <x v="104"/>
    <x v="3"/>
    <x v="10"/>
    <s v="Billings"/>
    <x v="2"/>
    <n v="0.45"/>
    <n v="4250"/>
    <n v="1912.5"/>
    <n v="860.625"/>
    <n v="0.45"/>
  </r>
  <r>
    <x v="3"/>
    <n v="1189833"/>
    <x v="104"/>
    <x v="3"/>
    <x v="10"/>
    <s v="Billings"/>
    <x v="3"/>
    <n v="0.45"/>
    <n v="3250"/>
    <n v="1462.5"/>
    <n v="585"/>
    <n v="0.39999999999999997"/>
  </r>
  <r>
    <x v="3"/>
    <n v="1189833"/>
    <x v="104"/>
    <x v="3"/>
    <x v="10"/>
    <s v="Billings"/>
    <x v="4"/>
    <n v="0.5"/>
    <n v="2000"/>
    <n v="1000"/>
    <n v="600.00000000000011"/>
    <n v="0.60000000000000009"/>
  </r>
  <r>
    <x v="3"/>
    <n v="1189833"/>
    <x v="104"/>
    <x v="3"/>
    <x v="10"/>
    <s v="Billings"/>
    <x v="5"/>
    <n v="0.45"/>
    <n v="4000"/>
    <n v="1800"/>
    <n v="450"/>
    <n v="0.25"/>
  </r>
  <r>
    <x v="3"/>
    <n v="1189833"/>
    <x v="105"/>
    <x v="3"/>
    <x v="10"/>
    <s v="Billings"/>
    <x v="0"/>
    <n v="0.45"/>
    <n v="5750"/>
    <n v="2587.5"/>
    <n v="1164.375"/>
    <n v="0.45"/>
  </r>
  <r>
    <x v="3"/>
    <n v="1189833"/>
    <x v="105"/>
    <x v="3"/>
    <x v="10"/>
    <s v="Billings"/>
    <x v="1"/>
    <n v="0.45"/>
    <n v="3750"/>
    <n v="1687.5"/>
    <n v="506.25"/>
    <n v="0.3"/>
  </r>
  <r>
    <x v="3"/>
    <n v="1189833"/>
    <x v="105"/>
    <x v="3"/>
    <x v="10"/>
    <s v="Billings"/>
    <x v="2"/>
    <n v="0.45"/>
    <n v="4000"/>
    <n v="1800"/>
    <n v="810"/>
    <n v="0.45"/>
  </r>
  <r>
    <x v="3"/>
    <n v="1189833"/>
    <x v="105"/>
    <x v="3"/>
    <x v="10"/>
    <s v="Billings"/>
    <x v="3"/>
    <n v="0.4"/>
    <n v="3000"/>
    <n v="1200"/>
    <n v="479.99999999999994"/>
    <n v="0.39999999999999997"/>
  </r>
  <r>
    <x v="3"/>
    <n v="1189833"/>
    <x v="105"/>
    <x v="3"/>
    <x v="10"/>
    <s v="Billings"/>
    <x v="4"/>
    <n v="0.45"/>
    <n v="2000"/>
    <n v="900"/>
    <n v="540.00000000000011"/>
    <n v="0.60000000000000009"/>
  </r>
  <r>
    <x v="3"/>
    <n v="1189833"/>
    <x v="105"/>
    <x v="3"/>
    <x v="10"/>
    <s v="Billings"/>
    <x v="5"/>
    <n v="0.6"/>
    <n v="3750"/>
    <n v="2250"/>
    <n v="562.5"/>
    <n v="0.25"/>
  </r>
  <r>
    <x v="3"/>
    <n v="1189833"/>
    <x v="106"/>
    <x v="3"/>
    <x v="10"/>
    <s v="Billings"/>
    <x v="0"/>
    <n v="0.4"/>
    <n v="5750"/>
    <n v="2300"/>
    <n v="1035"/>
    <n v="0.45"/>
  </r>
  <r>
    <x v="3"/>
    <n v="1189833"/>
    <x v="106"/>
    <x v="3"/>
    <x v="10"/>
    <s v="Billings"/>
    <x v="1"/>
    <n v="0.45"/>
    <n v="4250"/>
    <n v="1912.5"/>
    <n v="573.75"/>
    <n v="0.3"/>
  </r>
  <r>
    <x v="3"/>
    <n v="1189833"/>
    <x v="106"/>
    <x v="3"/>
    <x v="10"/>
    <s v="Billings"/>
    <x v="2"/>
    <n v="0.45"/>
    <n v="4250"/>
    <n v="1912.5"/>
    <n v="860.625"/>
    <n v="0.45"/>
  </r>
  <r>
    <x v="3"/>
    <n v="1189833"/>
    <x v="106"/>
    <x v="3"/>
    <x v="10"/>
    <s v="Billings"/>
    <x v="3"/>
    <n v="0.4"/>
    <n v="3250"/>
    <n v="1300"/>
    <n v="520"/>
    <n v="0.39999999999999997"/>
  </r>
  <r>
    <x v="3"/>
    <n v="1189833"/>
    <x v="106"/>
    <x v="3"/>
    <x v="10"/>
    <s v="Billings"/>
    <x v="4"/>
    <n v="0.45"/>
    <n v="2250"/>
    <n v="1012.5"/>
    <n v="607.50000000000011"/>
    <n v="0.60000000000000009"/>
  </r>
  <r>
    <x v="3"/>
    <n v="1189833"/>
    <x v="106"/>
    <x v="3"/>
    <x v="10"/>
    <s v="Billings"/>
    <x v="5"/>
    <n v="0.6"/>
    <n v="4000"/>
    <n v="2400"/>
    <n v="600"/>
    <n v="0.25"/>
  </r>
  <r>
    <x v="3"/>
    <n v="1189833"/>
    <x v="107"/>
    <x v="3"/>
    <x v="10"/>
    <s v="Billings"/>
    <x v="0"/>
    <n v="0.4"/>
    <n v="6750"/>
    <n v="2700"/>
    <n v="1215"/>
    <n v="0.45"/>
  </r>
  <r>
    <x v="3"/>
    <n v="1189833"/>
    <x v="107"/>
    <x v="3"/>
    <x v="10"/>
    <s v="Billings"/>
    <x v="1"/>
    <n v="0.45"/>
    <n v="5250"/>
    <n v="2362.5"/>
    <n v="708.75"/>
    <n v="0.3"/>
  </r>
  <r>
    <x v="3"/>
    <n v="1189833"/>
    <x v="107"/>
    <x v="3"/>
    <x v="10"/>
    <s v="Billings"/>
    <x v="2"/>
    <n v="0.45"/>
    <n v="5500"/>
    <n v="2475"/>
    <n v="1113.75"/>
    <n v="0.45"/>
  </r>
  <r>
    <x v="3"/>
    <n v="1189833"/>
    <x v="107"/>
    <x v="3"/>
    <x v="10"/>
    <s v="Billings"/>
    <x v="3"/>
    <n v="0.4"/>
    <n v="4250"/>
    <n v="1700"/>
    <n v="680"/>
    <n v="0.39999999999999997"/>
  </r>
  <r>
    <x v="3"/>
    <n v="1189833"/>
    <x v="107"/>
    <x v="3"/>
    <x v="10"/>
    <s v="Billings"/>
    <x v="4"/>
    <n v="0.45"/>
    <n v="3000"/>
    <n v="1350"/>
    <n v="810.00000000000011"/>
    <n v="0.60000000000000009"/>
  </r>
  <r>
    <x v="3"/>
    <n v="1189833"/>
    <x v="107"/>
    <x v="3"/>
    <x v="10"/>
    <s v="Billings"/>
    <x v="5"/>
    <n v="0.6"/>
    <n v="6000"/>
    <n v="3600"/>
    <n v="900"/>
    <n v="0.25"/>
  </r>
  <r>
    <x v="3"/>
    <n v="1189833"/>
    <x v="108"/>
    <x v="3"/>
    <x v="10"/>
    <s v="Billings"/>
    <x v="0"/>
    <n v="0.4"/>
    <n v="7500"/>
    <n v="3000"/>
    <n v="1350"/>
    <n v="0.45"/>
  </r>
  <r>
    <x v="3"/>
    <n v="1189833"/>
    <x v="108"/>
    <x v="3"/>
    <x v="10"/>
    <s v="Billings"/>
    <x v="1"/>
    <n v="0.45"/>
    <n v="6000"/>
    <n v="2700"/>
    <n v="810"/>
    <n v="0.3"/>
  </r>
  <r>
    <x v="3"/>
    <n v="1189833"/>
    <x v="108"/>
    <x v="3"/>
    <x v="10"/>
    <s v="Billings"/>
    <x v="2"/>
    <n v="0.45"/>
    <n v="5500"/>
    <n v="2475"/>
    <n v="1113.75"/>
    <n v="0.45"/>
  </r>
  <r>
    <x v="3"/>
    <n v="1189833"/>
    <x v="108"/>
    <x v="3"/>
    <x v="10"/>
    <s v="Billings"/>
    <x v="3"/>
    <n v="0.4"/>
    <n v="4500"/>
    <n v="1800"/>
    <n v="719.99999999999989"/>
    <n v="0.39999999999999997"/>
  </r>
  <r>
    <x v="3"/>
    <n v="1189833"/>
    <x v="108"/>
    <x v="3"/>
    <x v="10"/>
    <s v="Billings"/>
    <x v="4"/>
    <n v="0.45"/>
    <n v="4750"/>
    <n v="2137.5"/>
    <n v="1282.5000000000002"/>
    <n v="0.60000000000000009"/>
  </r>
  <r>
    <x v="3"/>
    <n v="1189833"/>
    <x v="108"/>
    <x v="3"/>
    <x v="10"/>
    <s v="Billings"/>
    <x v="5"/>
    <n v="0.6"/>
    <n v="4750"/>
    <n v="2850"/>
    <n v="712.5"/>
    <n v="0.25"/>
  </r>
  <r>
    <x v="3"/>
    <n v="1189833"/>
    <x v="109"/>
    <x v="3"/>
    <x v="10"/>
    <s v="Billings"/>
    <x v="0"/>
    <n v="0.45"/>
    <n v="6750"/>
    <n v="3037.5"/>
    <n v="1366.875"/>
    <n v="0.45"/>
  </r>
  <r>
    <x v="3"/>
    <n v="1189833"/>
    <x v="109"/>
    <x v="3"/>
    <x v="10"/>
    <s v="Billings"/>
    <x v="1"/>
    <n v="0.55000000000000004"/>
    <n v="6250"/>
    <n v="3437.5000000000005"/>
    <n v="1031.25"/>
    <n v="0.3"/>
  </r>
  <r>
    <x v="3"/>
    <n v="1189833"/>
    <x v="109"/>
    <x v="3"/>
    <x v="10"/>
    <s v="Billings"/>
    <x v="2"/>
    <n v="0.5"/>
    <n v="5000"/>
    <n v="2500"/>
    <n v="1125"/>
    <n v="0.45"/>
  </r>
  <r>
    <x v="3"/>
    <n v="1189833"/>
    <x v="109"/>
    <x v="3"/>
    <x v="10"/>
    <s v="Billings"/>
    <x v="3"/>
    <n v="0.45"/>
    <n v="4250"/>
    <n v="1912.5"/>
    <n v="764.99999999999989"/>
    <n v="0.39999999999999997"/>
  </r>
  <r>
    <x v="3"/>
    <n v="1189833"/>
    <x v="109"/>
    <x v="3"/>
    <x v="10"/>
    <s v="Billings"/>
    <x v="4"/>
    <n v="0.54999999999999993"/>
    <n v="4250"/>
    <n v="2337.4999999999995"/>
    <n v="1402.5"/>
    <n v="0.60000000000000009"/>
  </r>
  <r>
    <x v="3"/>
    <n v="1189833"/>
    <x v="109"/>
    <x v="3"/>
    <x v="10"/>
    <s v="Billings"/>
    <x v="5"/>
    <n v="0.6"/>
    <n v="4000"/>
    <n v="2400"/>
    <n v="600"/>
    <n v="0.25"/>
  </r>
  <r>
    <x v="3"/>
    <n v="1189833"/>
    <x v="110"/>
    <x v="3"/>
    <x v="10"/>
    <s v="Billings"/>
    <x v="0"/>
    <n v="0.45"/>
    <n v="6000"/>
    <n v="2700"/>
    <n v="1215"/>
    <n v="0.45"/>
  </r>
  <r>
    <x v="3"/>
    <n v="1189833"/>
    <x v="110"/>
    <x v="3"/>
    <x v="10"/>
    <s v="Billings"/>
    <x v="1"/>
    <n v="0.5"/>
    <n v="6000"/>
    <n v="3000"/>
    <n v="900"/>
    <n v="0.3"/>
  </r>
  <r>
    <x v="3"/>
    <n v="1189833"/>
    <x v="110"/>
    <x v="3"/>
    <x v="10"/>
    <s v="Billings"/>
    <x v="2"/>
    <n v="0.45"/>
    <n v="4500"/>
    <n v="2025"/>
    <n v="911.25"/>
    <n v="0.45"/>
  </r>
  <r>
    <x v="3"/>
    <n v="1189833"/>
    <x v="110"/>
    <x v="3"/>
    <x v="10"/>
    <s v="Billings"/>
    <x v="3"/>
    <n v="0.45"/>
    <n v="4000"/>
    <n v="1800"/>
    <n v="719.99999999999989"/>
    <n v="0.39999999999999997"/>
  </r>
  <r>
    <x v="3"/>
    <n v="1189833"/>
    <x v="110"/>
    <x v="3"/>
    <x v="10"/>
    <s v="Billings"/>
    <x v="4"/>
    <n v="0.54999999999999993"/>
    <n v="4000"/>
    <n v="2199.9999999999995"/>
    <n v="1320"/>
    <n v="0.60000000000000009"/>
  </r>
  <r>
    <x v="3"/>
    <n v="1189833"/>
    <x v="110"/>
    <x v="3"/>
    <x v="10"/>
    <s v="Billings"/>
    <x v="5"/>
    <n v="0.6"/>
    <n v="4500"/>
    <n v="2700"/>
    <n v="675"/>
    <n v="0.25"/>
  </r>
  <r>
    <x v="3"/>
    <n v="1189833"/>
    <x v="111"/>
    <x v="3"/>
    <x v="10"/>
    <s v="Billings"/>
    <x v="0"/>
    <n v="0.45"/>
    <n v="5500"/>
    <n v="2475"/>
    <n v="1113.75"/>
    <n v="0.45"/>
  </r>
  <r>
    <x v="3"/>
    <n v="1189833"/>
    <x v="111"/>
    <x v="3"/>
    <x v="10"/>
    <s v="Billings"/>
    <x v="1"/>
    <n v="0.5"/>
    <n v="5500"/>
    <n v="2750"/>
    <n v="825"/>
    <n v="0.3"/>
  </r>
  <r>
    <x v="3"/>
    <n v="1189833"/>
    <x v="111"/>
    <x v="3"/>
    <x v="10"/>
    <s v="Billings"/>
    <x v="2"/>
    <n v="0.45"/>
    <n v="4000"/>
    <n v="1800"/>
    <n v="810"/>
    <n v="0.45"/>
  </r>
  <r>
    <x v="3"/>
    <n v="1189833"/>
    <x v="111"/>
    <x v="3"/>
    <x v="10"/>
    <s v="Billings"/>
    <x v="3"/>
    <n v="0.45"/>
    <n v="3750"/>
    <n v="1687.5"/>
    <n v="675"/>
    <n v="0.39999999999999997"/>
  </r>
  <r>
    <x v="3"/>
    <n v="1189833"/>
    <x v="111"/>
    <x v="3"/>
    <x v="10"/>
    <s v="Billings"/>
    <x v="4"/>
    <n v="0.54999999999999993"/>
    <n v="3500"/>
    <n v="1924.9999999999998"/>
    <n v="1155"/>
    <n v="0.60000000000000009"/>
  </r>
  <r>
    <x v="3"/>
    <n v="1189833"/>
    <x v="111"/>
    <x v="3"/>
    <x v="10"/>
    <s v="Billings"/>
    <x v="5"/>
    <n v="0.6"/>
    <n v="4000"/>
    <n v="2400"/>
    <n v="600"/>
    <n v="0.25"/>
  </r>
  <r>
    <x v="3"/>
    <n v="1189833"/>
    <x v="112"/>
    <x v="3"/>
    <x v="10"/>
    <s v="Billings"/>
    <x v="0"/>
    <n v="0.4"/>
    <n v="5750"/>
    <n v="2300"/>
    <n v="1035"/>
    <n v="0.45"/>
  </r>
  <r>
    <x v="3"/>
    <n v="1189833"/>
    <x v="112"/>
    <x v="3"/>
    <x v="10"/>
    <s v="Billings"/>
    <x v="1"/>
    <n v="0.45000000000000007"/>
    <n v="5750"/>
    <n v="2587.5000000000005"/>
    <n v="776.25000000000011"/>
    <n v="0.3"/>
  </r>
  <r>
    <x v="3"/>
    <n v="1189833"/>
    <x v="112"/>
    <x v="3"/>
    <x v="10"/>
    <s v="Billings"/>
    <x v="2"/>
    <n v="0.4"/>
    <n v="4250"/>
    <n v="1700"/>
    <n v="765"/>
    <n v="0.45"/>
  </r>
  <r>
    <x v="3"/>
    <n v="1189833"/>
    <x v="112"/>
    <x v="3"/>
    <x v="10"/>
    <s v="Billings"/>
    <x v="3"/>
    <n v="0.4"/>
    <n v="4250"/>
    <n v="1700"/>
    <n v="680"/>
    <n v="0.39999999999999997"/>
  </r>
  <r>
    <x v="3"/>
    <n v="1189833"/>
    <x v="112"/>
    <x v="3"/>
    <x v="10"/>
    <s v="Billings"/>
    <x v="4"/>
    <n v="0.54999999999999993"/>
    <n v="3750"/>
    <n v="2062.4999999999995"/>
    <n v="1237.5"/>
    <n v="0.60000000000000009"/>
  </r>
  <r>
    <x v="3"/>
    <n v="1189833"/>
    <x v="112"/>
    <x v="3"/>
    <x v="10"/>
    <s v="Billings"/>
    <x v="5"/>
    <n v="0.6"/>
    <n v="4750"/>
    <n v="2850"/>
    <n v="712.5"/>
    <n v="0.25"/>
  </r>
  <r>
    <x v="3"/>
    <n v="1189833"/>
    <x v="113"/>
    <x v="3"/>
    <x v="10"/>
    <s v="Billings"/>
    <x v="0"/>
    <n v="0.45"/>
    <n v="6750"/>
    <n v="3037.5"/>
    <n v="1366.875"/>
    <n v="0.45"/>
  </r>
  <r>
    <x v="3"/>
    <n v="1189833"/>
    <x v="113"/>
    <x v="3"/>
    <x v="10"/>
    <s v="Billings"/>
    <x v="1"/>
    <n v="0.5"/>
    <n v="6750"/>
    <n v="3375"/>
    <n v="1012.5"/>
    <n v="0.3"/>
  </r>
  <r>
    <x v="3"/>
    <n v="1189833"/>
    <x v="113"/>
    <x v="3"/>
    <x v="10"/>
    <s v="Billings"/>
    <x v="2"/>
    <n v="0.45"/>
    <n v="4750"/>
    <n v="2137.5"/>
    <n v="961.875"/>
    <n v="0.45"/>
  </r>
  <r>
    <x v="3"/>
    <n v="1189833"/>
    <x v="113"/>
    <x v="3"/>
    <x v="10"/>
    <s v="Billings"/>
    <x v="3"/>
    <n v="0.45"/>
    <n v="4750"/>
    <n v="2137.5"/>
    <n v="854.99999999999989"/>
    <n v="0.39999999999999997"/>
  </r>
  <r>
    <x v="3"/>
    <n v="1189833"/>
    <x v="113"/>
    <x v="3"/>
    <x v="10"/>
    <s v="Billings"/>
    <x v="4"/>
    <n v="0.54999999999999993"/>
    <n v="4000"/>
    <n v="2199.9999999999995"/>
    <n v="1320"/>
    <n v="0.60000000000000009"/>
  </r>
  <r>
    <x v="3"/>
    <n v="1189833"/>
    <x v="113"/>
    <x v="3"/>
    <x v="10"/>
    <s v="Billings"/>
    <x v="5"/>
    <n v="0.6"/>
    <n v="5000"/>
    <n v="3000"/>
    <n v="750"/>
    <n v="0.25"/>
  </r>
  <r>
    <x v="1"/>
    <n v="1197831"/>
    <x v="114"/>
    <x v="1"/>
    <x v="11"/>
    <s v="Knoxville"/>
    <x v="0"/>
    <n v="0.2"/>
    <n v="7000"/>
    <n v="1400"/>
    <n v="489.99999999999994"/>
    <n v="0.35"/>
  </r>
  <r>
    <x v="1"/>
    <n v="1197831"/>
    <x v="114"/>
    <x v="1"/>
    <x v="11"/>
    <s v="Knoxville"/>
    <x v="1"/>
    <n v="0.3"/>
    <n v="7000"/>
    <n v="2100"/>
    <n v="735"/>
    <n v="0.35"/>
  </r>
  <r>
    <x v="1"/>
    <n v="1197831"/>
    <x v="114"/>
    <x v="1"/>
    <x v="11"/>
    <s v="Knoxville"/>
    <x v="2"/>
    <n v="0.3"/>
    <n v="5000"/>
    <n v="1500"/>
    <n v="525"/>
    <n v="0.35"/>
  </r>
  <r>
    <x v="1"/>
    <n v="1197831"/>
    <x v="114"/>
    <x v="1"/>
    <x v="11"/>
    <s v="Knoxville"/>
    <x v="3"/>
    <n v="0.35"/>
    <n v="5000"/>
    <n v="1750"/>
    <n v="787.5"/>
    <n v="0.45"/>
  </r>
  <r>
    <x v="1"/>
    <n v="1197831"/>
    <x v="114"/>
    <x v="1"/>
    <x v="11"/>
    <s v="Knoxville"/>
    <x v="4"/>
    <n v="0.4"/>
    <n v="3500"/>
    <n v="1400"/>
    <n v="420"/>
    <n v="0.3"/>
  </r>
  <r>
    <x v="1"/>
    <n v="1197831"/>
    <x v="114"/>
    <x v="1"/>
    <x v="11"/>
    <s v="Knoxville"/>
    <x v="5"/>
    <n v="0.35"/>
    <n v="5000"/>
    <n v="1750"/>
    <n v="875"/>
    <n v="0.5"/>
  </r>
  <r>
    <x v="1"/>
    <n v="1197831"/>
    <x v="67"/>
    <x v="1"/>
    <x v="11"/>
    <s v="Knoxville"/>
    <x v="0"/>
    <n v="0.25"/>
    <n v="6500"/>
    <n v="1625"/>
    <n v="568.75"/>
    <n v="0.35"/>
  </r>
  <r>
    <x v="1"/>
    <n v="1197831"/>
    <x v="67"/>
    <x v="1"/>
    <x v="11"/>
    <s v="Knoxville"/>
    <x v="1"/>
    <n v="0.35"/>
    <n v="6250"/>
    <n v="2187.5"/>
    <n v="765.625"/>
    <n v="0.35"/>
  </r>
  <r>
    <x v="1"/>
    <n v="1197831"/>
    <x v="67"/>
    <x v="1"/>
    <x v="11"/>
    <s v="Knoxville"/>
    <x v="2"/>
    <n v="0.35"/>
    <n v="4500"/>
    <n v="1575"/>
    <n v="551.25"/>
    <n v="0.35"/>
  </r>
  <r>
    <x v="1"/>
    <n v="1197831"/>
    <x v="67"/>
    <x v="1"/>
    <x v="11"/>
    <s v="Knoxville"/>
    <x v="3"/>
    <n v="0.35"/>
    <n v="4000"/>
    <n v="1400"/>
    <n v="630"/>
    <n v="0.45"/>
  </r>
  <r>
    <x v="1"/>
    <n v="1197831"/>
    <x v="67"/>
    <x v="1"/>
    <x v="11"/>
    <s v="Knoxville"/>
    <x v="4"/>
    <n v="0.4"/>
    <n v="2750"/>
    <n v="1100"/>
    <n v="330"/>
    <n v="0.3"/>
  </r>
  <r>
    <x v="1"/>
    <n v="1197831"/>
    <x v="67"/>
    <x v="1"/>
    <x v="11"/>
    <s v="Knoxville"/>
    <x v="5"/>
    <n v="0.35"/>
    <n v="4750"/>
    <n v="1662.5"/>
    <n v="831.25"/>
    <n v="0.5"/>
  </r>
  <r>
    <x v="1"/>
    <n v="1197831"/>
    <x v="115"/>
    <x v="1"/>
    <x v="11"/>
    <s v="Knoxville"/>
    <x v="0"/>
    <n v="0.3"/>
    <n v="6500"/>
    <n v="1950"/>
    <n v="779.99999999999989"/>
    <n v="0.39999999999999997"/>
  </r>
  <r>
    <x v="1"/>
    <n v="1197831"/>
    <x v="115"/>
    <x v="1"/>
    <x v="11"/>
    <s v="Knoxville"/>
    <x v="1"/>
    <n v="0.4"/>
    <n v="6500"/>
    <n v="2600"/>
    <n v="1040"/>
    <n v="0.39999999999999997"/>
  </r>
  <r>
    <x v="1"/>
    <n v="1197831"/>
    <x v="115"/>
    <x v="1"/>
    <x v="11"/>
    <s v="Knoxville"/>
    <x v="2"/>
    <n v="0.3"/>
    <n v="4750"/>
    <n v="1425"/>
    <n v="570"/>
    <n v="0.39999999999999997"/>
  </r>
  <r>
    <x v="1"/>
    <n v="1197831"/>
    <x v="115"/>
    <x v="1"/>
    <x v="11"/>
    <s v="Knoxville"/>
    <x v="3"/>
    <n v="0.35000000000000003"/>
    <n v="3750"/>
    <n v="1312.5000000000002"/>
    <n v="656.25000000000011"/>
    <n v="0.5"/>
  </r>
  <r>
    <x v="1"/>
    <n v="1197831"/>
    <x v="115"/>
    <x v="1"/>
    <x v="11"/>
    <s v="Knoxville"/>
    <x v="4"/>
    <n v="0.4"/>
    <n v="2750"/>
    <n v="1100"/>
    <n v="385"/>
    <n v="0.35"/>
  </r>
  <r>
    <x v="1"/>
    <n v="1197831"/>
    <x v="115"/>
    <x v="1"/>
    <x v="11"/>
    <s v="Knoxville"/>
    <x v="5"/>
    <n v="0.35000000000000003"/>
    <n v="4250"/>
    <n v="1487.5000000000002"/>
    <n v="818.12500000000023"/>
    <n v="0.55000000000000004"/>
  </r>
  <r>
    <x v="1"/>
    <n v="1197831"/>
    <x v="50"/>
    <x v="1"/>
    <x v="11"/>
    <s v="Knoxville"/>
    <x v="0"/>
    <n v="0.19999999999999998"/>
    <n v="6750"/>
    <n v="1350"/>
    <n v="540"/>
    <n v="0.39999999999999997"/>
  </r>
  <r>
    <x v="1"/>
    <n v="1197831"/>
    <x v="50"/>
    <x v="1"/>
    <x v="11"/>
    <s v="Knoxville"/>
    <x v="1"/>
    <n v="0.25000000000000006"/>
    <n v="6750"/>
    <n v="1687.5000000000005"/>
    <n v="675.00000000000011"/>
    <n v="0.39999999999999997"/>
  </r>
  <r>
    <x v="1"/>
    <n v="1197831"/>
    <x v="50"/>
    <x v="1"/>
    <x v="11"/>
    <s v="Knoxville"/>
    <x v="2"/>
    <n v="0.19999999999999996"/>
    <n v="5000"/>
    <n v="999.99999999999977"/>
    <n v="399.99999999999989"/>
    <n v="0.39999999999999997"/>
  </r>
  <r>
    <x v="1"/>
    <n v="1197831"/>
    <x v="50"/>
    <x v="1"/>
    <x v="11"/>
    <s v="Knoxville"/>
    <x v="3"/>
    <n v="0.25000000000000006"/>
    <n v="4000"/>
    <n v="1000.0000000000002"/>
    <n v="500.00000000000011"/>
    <n v="0.5"/>
  </r>
  <r>
    <x v="1"/>
    <n v="1197831"/>
    <x v="50"/>
    <x v="1"/>
    <x v="11"/>
    <s v="Knoxville"/>
    <x v="4"/>
    <n v="0.3"/>
    <n v="3000"/>
    <n v="900"/>
    <n v="315"/>
    <n v="0.35"/>
  </r>
  <r>
    <x v="1"/>
    <n v="1197831"/>
    <x v="50"/>
    <x v="1"/>
    <x v="11"/>
    <s v="Knoxville"/>
    <x v="5"/>
    <n v="0.25000000000000006"/>
    <n v="5750"/>
    <n v="1437.5000000000002"/>
    <n v="790.62500000000023"/>
    <n v="0.55000000000000004"/>
  </r>
  <r>
    <x v="1"/>
    <n v="1197831"/>
    <x v="70"/>
    <x v="1"/>
    <x v="11"/>
    <s v="Knoxville"/>
    <x v="0"/>
    <n v="0.14999999999999997"/>
    <n v="7250"/>
    <n v="1087.4999999999998"/>
    <n v="434.99999999999989"/>
    <n v="0.39999999999999997"/>
  </r>
  <r>
    <x v="1"/>
    <n v="1197831"/>
    <x v="70"/>
    <x v="1"/>
    <x v="11"/>
    <s v="Knoxville"/>
    <x v="1"/>
    <n v="0.25000000000000006"/>
    <n v="7500"/>
    <n v="1875.0000000000005"/>
    <n v="750.00000000000011"/>
    <n v="0.39999999999999997"/>
  </r>
  <r>
    <x v="1"/>
    <n v="1197831"/>
    <x v="70"/>
    <x v="1"/>
    <x v="11"/>
    <s v="Knoxville"/>
    <x v="2"/>
    <n v="0.19999999999999996"/>
    <n v="6000"/>
    <n v="1199.9999999999998"/>
    <n v="479.99999999999989"/>
    <n v="0.39999999999999997"/>
  </r>
  <r>
    <x v="1"/>
    <n v="1197831"/>
    <x v="70"/>
    <x v="1"/>
    <x v="11"/>
    <s v="Knoxville"/>
    <x v="3"/>
    <n v="0.30000000000000004"/>
    <n v="5250"/>
    <n v="1575.0000000000002"/>
    <n v="787.50000000000011"/>
    <n v="0.5"/>
  </r>
  <r>
    <x v="1"/>
    <n v="1197831"/>
    <x v="70"/>
    <x v="1"/>
    <x v="11"/>
    <s v="Knoxville"/>
    <x v="4"/>
    <n v="0.45"/>
    <n v="4250"/>
    <n v="1912.5"/>
    <n v="669.375"/>
    <n v="0.35"/>
  </r>
  <r>
    <x v="1"/>
    <n v="1197831"/>
    <x v="70"/>
    <x v="1"/>
    <x v="11"/>
    <s v="Knoxville"/>
    <x v="5"/>
    <n v="0.4"/>
    <n v="7750"/>
    <n v="3100"/>
    <n v="1705.0000000000002"/>
    <n v="0.55000000000000004"/>
  </r>
  <r>
    <x v="1"/>
    <n v="1197831"/>
    <x v="71"/>
    <x v="1"/>
    <x v="11"/>
    <s v="Knoxville"/>
    <x v="0"/>
    <n v="0.4"/>
    <n v="7750"/>
    <n v="3100"/>
    <n v="1240"/>
    <n v="0.39999999999999997"/>
  </r>
  <r>
    <x v="1"/>
    <n v="1197831"/>
    <x v="71"/>
    <x v="1"/>
    <x v="11"/>
    <s v="Knoxville"/>
    <x v="1"/>
    <n v="0.45"/>
    <n v="7750"/>
    <n v="3487.5"/>
    <n v="1394.9999999999998"/>
    <n v="0.39999999999999997"/>
  </r>
  <r>
    <x v="1"/>
    <n v="1197831"/>
    <x v="71"/>
    <x v="1"/>
    <x v="11"/>
    <s v="Knoxville"/>
    <x v="2"/>
    <n v="0.4"/>
    <n v="6500"/>
    <n v="2600"/>
    <n v="1040"/>
    <n v="0.39999999999999997"/>
  </r>
  <r>
    <x v="1"/>
    <n v="1197831"/>
    <x v="71"/>
    <x v="1"/>
    <x v="11"/>
    <s v="Knoxville"/>
    <x v="3"/>
    <n v="0.4"/>
    <n v="6000"/>
    <n v="2400"/>
    <n v="1200"/>
    <n v="0.5"/>
  </r>
  <r>
    <x v="1"/>
    <n v="1197831"/>
    <x v="71"/>
    <x v="1"/>
    <x v="11"/>
    <s v="Knoxville"/>
    <x v="4"/>
    <n v="0.45"/>
    <n v="5000"/>
    <n v="2250"/>
    <n v="787.5"/>
    <n v="0.35"/>
  </r>
  <r>
    <x v="1"/>
    <n v="1197831"/>
    <x v="71"/>
    <x v="1"/>
    <x v="11"/>
    <s v="Knoxville"/>
    <x v="5"/>
    <n v="0.5"/>
    <n v="8750"/>
    <n v="4375"/>
    <n v="2406.25"/>
    <n v="0.55000000000000004"/>
  </r>
  <r>
    <x v="1"/>
    <n v="1197831"/>
    <x v="116"/>
    <x v="1"/>
    <x v="11"/>
    <s v="Knoxville"/>
    <x v="0"/>
    <n v="0.4"/>
    <n v="8250"/>
    <n v="3300"/>
    <n v="1484.9999999999998"/>
    <n v="0.44999999999999996"/>
  </r>
  <r>
    <x v="1"/>
    <n v="1197831"/>
    <x v="116"/>
    <x v="1"/>
    <x v="11"/>
    <s v="Knoxville"/>
    <x v="1"/>
    <n v="0.45"/>
    <n v="8250"/>
    <n v="3712.5"/>
    <n v="1670.6249999999998"/>
    <n v="0.44999999999999996"/>
  </r>
  <r>
    <x v="1"/>
    <n v="1197831"/>
    <x v="116"/>
    <x v="1"/>
    <x v="11"/>
    <s v="Knoxville"/>
    <x v="2"/>
    <n v="0.4"/>
    <n v="9750"/>
    <n v="3900"/>
    <n v="1754.9999999999998"/>
    <n v="0.44999999999999996"/>
  </r>
  <r>
    <x v="1"/>
    <n v="1197831"/>
    <x v="116"/>
    <x v="1"/>
    <x v="11"/>
    <s v="Knoxville"/>
    <x v="3"/>
    <n v="0.4"/>
    <n v="5750"/>
    <n v="2300"/>
    <n v="1265"/>
    <n v="0.55000000000000004"/>
  </r>
  <r>
    <x v="1"/>
    <n v="1197831"/>
    <x v="116"/>
    <x v="1"/>
    <x v="11"/>
    <s v="Knoxville"/>
    <x v="4"/>
    <n v="0.45"/>
    <n v="5500"/>
    <n v="2475"/>
    <n v="989.99999999999989"/>
    <n v="0.39999999999999997"/>
  </r>
  <r>
    <x v="1"/>
    <n v="1197831"/>
    <x v="116"/>
    <x v="1"/>
    <x v="11"/>
    <s v="Knoxville"/>
    <x v="5"/>
    <n v="0.54999999999999993"/>
    <n v="8250"/>
    <n v="4537.4999999999991"/>
    <n v="2722.5"/>
    <n v="0.60000000000000009"/>
  </r>
  <r>
    <x v="1"/>
    <n v="1197831"/>
    <x v="117"/>
    <x v="1"/>
    <x v="11"/>
    <s v="Knoxville"/>
    <x v="0"/>
    <n v="0.45"/>
    <n v="7750"/>
    <n v="3487.5"/>
    <n v="1569.3749999999998"/>
    <n v="0.44999999999999996"/>
  </r>
  <r>
    <x v="1"/>
    <n v="1197831"/>
    <x v="117"/>
    <x v="1"/>
    <x v="11"/>
    <s v="Knoxville"/>
    <x v="1"/>
    <n v="0.55000000000000004"/>
    <n v="7750"/>
    <n v="4262.5"/>
    <n v="1918.1249999999998"/>
    <n v="0.44999999999999996"/>
  </r>
  <r>
    <x v="1"/>
    <n v="1197831"/>
    <x v="117"/>
    <x v="1"/>
    <x v="11"/>
    <s v="Knoxville"/>
    <x v="2"/>
    <n v="0.5"/>
    <n v="9500"/>
    <n v="4750"/>
    <n v="2137.5"/>
    <n v="0.44999999999999996"/>
  </r>
  <r>
    <x v="1"/>
    <n v="1197831"/>
    <x v="117"/>
    <x v="1"/>
    <x v="11"/>
    <s v="Knoxville"/>
    <x v="3"/>
    <n v="0.45"/>
    <n v="4750"/>
    <n v="2137.5"/>
    <n v="1175.625"/>
    <n v="0.55000000000000004"/>
  </r>
  <r>
    <x v="1"/>
    <n v="1197831"/>
    <x v="117"/>
    <x v="1"/>
    <x v="11"/>
    <s v="Knoxville"/>
    <x v="4"/>
    <n v="0.5"/>
    <n v="4750"/>
    <n v="2375"/>
    <n v="949.99999999999989"/>
    <n v="0.39999999999999997"/>
  </r>
  <r>
    <x v="1"/>
    <n v="1197831"/>
    <x v="117"/>
    <x v="1"/>
    <x v="11"/>
    <s v="Knoxville"/>
    <x v="5"/>
    <n v="0.54999999999999993"/>
    <n v="7250"/>
    <n v="3987.4999999999995"/>
    <n v="2392.5"/>
    <n v="0.60000000000000009"/>
  </r>
  <r>
    <x v="1"/>
    <n v="1197831"/>
    <x v="74"/>
    <x v="1"/>
    <x v="11"/>
    <s v="Knoxville"/>
    <x v="0"/>
    <n v="0.5"/>
    <n v="6750"/>
    <n v="3375"/>
    <n v="1518.7499999999998"/>
    <n v="0.44999999999999996"/>
  </r>
  <r>
    <x v="1"/>
    <n v="1197831"/>
    <x v="74"/>
    <x v="1"/>
    <x v="11"/>
    <s v="Knoxville"/>
    <x v="1"/>
    <n v="0.5"/>
    <n v="6250"/>
    <n v="3125"/>
    <n v="1406.2499999999998"/>
    <n v="0.44999999999999996"/>
  </r>
  <r>
    <x v="1"/>
    <n v="1197831"/>
    <x v="74"/>
    <x v="1"/>
    <x v="11"/>
    <s v="Knoxville"/>
    <x v="2"/>
    <n v="0.54999999999999993"/>
    <n v="6750"/>
    <n v="3712.4999999999995"/>
    <n v="1670.6249999999995"/>
    <n v="0.44999999999999996"/>
  </r>
  <r>
    <x v="1"/>
    <n v="1197831"/>
    <x v="74"/>
    <x v="1"/>
    <x v="11"/>
    <s v="Knoxville"/>
    <x v="3"/>
    <n v="0.54999999999999993"/>
    <n v="4000"/>
    <n v="2199.9999999999995"/>
    <n v="1209.9999999999998"/>
    <n v="0.55000000000000004"/>
  </r>
  <r>
    <x v="1"/>
    <n v="1197831"/>
    <x v="74"/>
    <x v="1"/>
    <x v="11"/>
    <s v="Knoxville"/>
    <x v="4"/>
    <n v="0.5"/>
    <n v="4000"/>
    <n v="2000"/>
    <n v="799.99999999999989"/>
    <n v="0.39999999999999997"/>
  </r>
  <r>
    <x v="1"/>
    <n v="1197831"/>
    <x v="74"/>
    <x v="1"/>
    <x v="11"/>
    <s v="Knoxville"/>
    <x v="5"/>
    <n v="0.45"/>
    <n v="6250"/>
    <n v="2812.5"/>
    <n v="1687.5000000000002"/>
    <n v="0.60000000000000009"/>
  </r>
  <r>
    <x v="1"/>
    <n v="1197831"/>
    <x v="75"/>
    <x v="1"/>
    <x v="11"/>
    <s v="Knoxville"/>
    <x v="0"/>
    <n v="0.35000000000000003"/>
    <n v="5750"/>
    <n v="2012.5000000000002"/>
    <n v="905.625"/>
    <n v="0.44999999999999996"/>
  </r>
  <r>
    <x v="1"/>
    <n v="1197831"/>
    <x v="75"/>
    <x v="1"/>
    <x v="11"/>
    <s v="Knoxville"/>
    <x v="1"/>
    <n v="0.35000000000000003"/>
    <n v="5750"/>
    <n v="2012.5000000000002"/>
    <n v="905.625"/>
    <n v="0.44999999999999996"/>
  </r>
  <r>
    <x v="1"/>
    <n v="1197831"/>
    <x v="75"/>
    <x v="1"/>
    <x v="11"/>
    <s v="Knoxville"/>
    <x v="2"/>
    <n v="0.4"/>
    <n v="5250"/>
    <n v="2100"/>
    <n v="944.99999999999989"/>
    <n v="0.44999999999999996"/>
  </r>
  <r>
    <x v="1"/>
    <n v="1197831"/>
    <x v="75"/>
    <x v="1"/>
    <x v="11"/>
    <s v="Knoxville"/>
    <x v="3"/>
    <n v="0.4"/>
    <n v="3750"/>
    <n v="1500"/>
    <n v="825.00000000000011"/>
    <n v="0.55000000000000004"/>
  </r>
  <r>
    <x v="1"/>
    <n v="1197831"/>
    <x v="75"/>
    <x v="1"/>
    <x v="11"/>
    <s v="Knoxville"/>
    <x v="4"/>
    <n v="0.35000000000000003"/>
    <n v="3500"/>
    <n v="1225.0000000000002"/>
    <n v="490.00000000000006"/>
    <n v="0.39999999999999997"/>
  </r>
  <r>
    <x v="1"/>
    <n v="1197831"/>
    <x v="75"/>
    <x v="1"/>
    <x v="11"/>
    <s v="Knoxville"/>
    <x v="5"/>
    <n v="0.45"/>
    <n v="5250"/>
    <n v="2362.5"/>
    <n v="1417.5000000000002"/>
    <n v="0.60000000000000009"/>
  </r>
  <r>
    <x v="1"/>
    <n v="1197831"/>
    <x v="56"/>
    <x v="1"/>
    <x v="11"/>
    <s v="Knoxville"/>
    <x v="0"/>
    <n v="0.30000000000000004"/>
    <n v="6750"/>
    <n v="2025.0000000000002"/>
    <n v="911.25"/>
    <n v="0.44999999999999996"/>
  </r>
  <r>
    <x v="1"/>
    <n v="1197831"/>
    <x v="56"/>
    <x v="1"/>
    <x v="11"/>
    <s v="Knoxville"/>
    <x v="1"/>
    <n v="0.30000000000000004"/>
    <n v="6750"/>
    <n v="2025.0000000000002"/>
    <n v="911.25"/>
    <n v="0.44999999999999996"/>
  </r>
  <r>
    <x v="1"/>
    <n v="1197831"/>
    <x v="56"/>
    <x v="1"/>
    <x v="11"/>
    <s v="Knoxville"/>
    <x v="2"/>
    <n v="0.55000000000000004"/>
    <n v="6000"/>
    <n v="3300.0000000000005"/>
    <n v="1485"/>
    <n v="0.44999999999999996"/>
  </r>
  <r>
    <x v="1"/>
    <n v="1197831"/>
    <x v="56"/>
    <x v="1"/>
    <x v="11"/>
    <s v="Knoxville"/>
    <x v="3"/>
    <n v="0.55000000000000004"/>
    <n v="4750"/>
    <n v="2612.5"/>
    <n v="1436.8750000000002"/>
    <n v="0.55000000000000004"/>
  </r>
  <r>
    <x v="1"/>
    <n v="1197831"/>
    <x v="56"/>
    <x v="1"/>
    <x v="11"/>
    <s v="Knoxville"/>
    <x v="4"/>
    <n v="0.54999999999999993"/>
    <n v="4500"/>
    <n v="2474.9999999999995"/>
    <n v="989.99999999999977"/>
    <n v="0.39999999999999997"/>
  </r>
  <r>
    <x v="1"/>
    <n v="1197831"/>
    <x v="56"/>
    <x v="1"/>
    <x v="11"/>
    <s v="Knoxville"/>
    <x v="5"/>
    <n v="0.65"/>
    <n v="6500"/>
    <n v="4225"/>
    <n v="2535.0000000000005"/>
    <n v="0.60000000000000009"/>
  </r>
  <r>
    <x v="1"/>
    <n v="1197831"/>
    <x v="57"/>
    <x v="1"/>
    <x v="11"/>
    <s v="Knoxville"/>
    <x v="0"/>
    <n v="0.54999999999999993"/>
    <n v="8000"/>
    <n v="4399.9999999999991"/>
    <n v="1979.9999999999993"/>
    <n v="0.44999999999999996"/>
  </r>
  <r>
    <x v="1"/>
    <n v="1197831"/>
    <x v="57"/>
    <x v="1"/>
    <x v="11"/>
    <s v="Knoxville"/>
    <x v="1"/>
    <n v="0.54999999999999993"/>
    <n v="8000"/>
    <n v="4399.9999999999991"/>
    <n v="1979.9999999999993"/>
    <n v="0.44999999999999996"/>
  </r>
  <r>
    <x v="1"/>
    <n v="1197831"/>
    <x v="57"/>
    <x v="1"/>
    <x v="11"/>
    <s v="Knoxville"/>
    <x v="2"/>
    <n v="0.6"/>
    <n v="7000"/>
    <n v="4200"/>
    <n v="1889.9999999999998"/>
    <n v="0.44999999999999996"/>
  </r>
  <r>
    <x v="1"/>
    <n v="1197831"/>
    <x v="57"/>
    <x v="1"/>
    <x v="11"/>
    <s v="Knoxville"/>
    <x v="3"/>
    <n v="0.6"/>
    <n v="5500"/>
    <n v="3300"/>
    <n v="1815.0000000000002"/>
    <n v="0.55000000000000004"/>
  </r>
  <r>
    <x v="1"/>
    <n v="1197831"/>
    <x v="57"/>
    <x v="1"/>
    <x v="11"/>
    <s v="Knoxville"/>
    <x v="4"/>
    <n v="0.54999999999999993"/>
    <n v="5000"/>
    <n v="2749.9999999999995"/>
    <n v="1099.9999999999998"/>
    <n v="0.39999999999999997"/>
  </r>
  <r>
    <x v="1"/>
    <n v="1197831"/>
    <x v="57"/>
    <x v="1"/>
    <x v="11"/>
    <s v="Knoxville"/>
    <x v="5"/>
    <n v="0.65"/>
    <n v="7500"/>
    <n v="4875"/>
    <n v="2925.0000000000005"/>
    <n v="0.60000000000000009"/>
  </r>
  <r>
    <x v="0"/>
    <n v="1185732"/>
    <x v="118"/>
    <x v="3"/>
    <x v="12"/>
    <s v="Omaha"/>
    <x v="0"/>
    <n v="0.35"/>
    <n v="4250"/>
    <n v="1487.5"/>
    <n v="595"/>
    <n v="0.4"/>
  </r>
  <r>
    <x v="0"/>
    <n v="1185732"/>
    <x v="118"/>
    <x v="3"/>
    <x v="12"/>
    <s v="Omaha"/>
    <x v="1"/>
    <n v="0.35"/>
    <n v="2250"/>
    <n v="787.5"/>
    <n v="275.625"/>
    <n v="0.35"/>
  </r>
  <r>
    <x v="0"/>
    <n v="1185732"/>
    <x v="118"/>
    <x v="3"/>
    <x v="12"/>
    <s v="Omaha"/>
    <x v="2"/>
    <n v="0.25"/>
    <n v="2250"/>
    <n v="562.5"/>
    <n v="196.875"/>
    <n v="0.35"/>
  </r>
  <r>
    <x v="0"/>
    <n v="1185732"/>
    <x v="118"/>
    <x v="3"/>
    <x v="12"/>
    <s v="Omaha"/>
    <x v="3"/>
    <n v="0.30000000000000004"/>
    <n v="750"/>
    <n v="225.00000000000003"/>
    <n v="90.000000000000014"/>
    <n v="0.4"/>
  </r>
  <r>
    <x v="0"/>
    <n v="1185732"/>
    <x v="118"/>
    <x v="3"/>
    <x v="12"/>
    <s v="Omaha"/>
    <x v="4"/>
    <n v="0.44999999999999996"/>
    <n v="1250"/>
    <n v="562.5"/>
    <n v="196.875"/>
    <n v="0.35"/>
  </r>
  <r>
    <x v="0"/>
    <n v="1185732"/>
    <x v="118"/>
    <x v="3"/>
    <x v="12"/>
    <s v="Omaha"/>
    <x v="5"/>
    <n v="0.35"/>
    <n v="2250"/>
    <n v="787.5"/>
    <n v="393.75"/>
    <n v="0.5"/>
  </r>
  <r>
    <x v="0"/>
    <n v="1185732"/>
    <x v="119"/>
    <x v="3"/>
    <x v="12"/>
    <s v="Omaha"/>
    <x v="0"/>
    <n v="0.35"/>
    <n v="4750"/>
    <n v="1662.5"/>
    <n v="665"/>
    <n v="0.4"/>
  </r>
  <r>
    <x v="0"/>
    <n v="1185732"/>
    <x v="119"/>
    <x v="3"/>
    <x v="12"/>
    <s v="Omaha"/>
    <x v="1"/>
    <n v="0.35"/>
    <n v="1250"/>
    <n v="437.5"/>
    <n v="153.125"/>
    <n v="0.35"/>
  </r>
  <r>
    <x v="0"/>
    <n v="1185732"/>
    <x v="119"/>
    <x v="3"/>
    <x v="12"/>
    <s v="Omaha"/>
    <x v="2"/>
    <n v="0.25"/>
    <n v="1750"/>
    <n v="437.5"/>
    <n v="153.125"/>
    <n v="0.35"/>
  </r>
  <r>
    <x v="0"/>
    <n v="1185732"/>
    <x v="119"/>
    <x v="3"/>
    <x v="12"/>
    <s v="Omaha"/>
    <x v="3"/>
    <n v="0.30000000000000004"/>
    <n v="500"/>
    <n v="150.00000000000003"/>
    <n v="60.000000000000014"/>
    <n v="0.4"/>
  </r>
  <r>
    <x v="0"/>
    <n v="1185732"/>
    <x v="119"/>
    <x v="3"/>
    <x v="12"/>
    <s v="Omaha"/>
    <x v="4"/>
    <n v="0.44999999999999996"/>
    <n v="1250"/>
    <n v="562.5"/>
    <n v="196.875"/>
    <n v="0.35"/>
  </r>
  <r>
    <x v="0"/>
    <n v="1185732"/>
    <x v="119"/>
    <x v="3"/>
    <x v="12"/>
    <s v="Omaha"/>
    <x v="5"/>
    <n v="0.35"/>
    <n v="2000"/>
    <n v="700"/>
    <n v="350"/>
    <n v="0.5"/>
  </r>
  <r>
    <x v="0"/>
    <n v="1185732"/>
    <x v="2"/>
    <x v="3"/>
    <x v="12"/>
    <s v="Omaha"/>
    <x v="0"/>
    <n v="0.4"/>
    <n v="4200"/>
    <n v="1680"/>
    <n v="672"/>
    <n v="0.4"/>
  </r>
  <r>
    <x v="0"/>
    <n v="1185732"/>
    <x v="2"/>
    <x v="3"/>
    <x v="12"/>
    <s v="Omaha"/>
    <x v="1"/>
    <n v="0.4"/>
    <n v="1000"/>
    <n v="400"/>
    <n v="140"/>
    <n v="0.35"/>
  </r>
  <r>
    <x v="0"/>
    <n v="1185732"/>
    <x v="2"/>
    <x v="3"/>
    <x v="12"/>
    <s v="Omaha"/>
    <x v="2"/>
    <n v="0.30000000000000004"/>
    <n v="1500"/>
    <n v="450.00000000000006"/>
    <n v="157.5"/>
    <n v="0.35"/>
  </r>
  <r>
    <x v="0"/>
    <n v="1185732"/>
    <x v="2"/>
    <x v="3"/>
    <x v="12"/>
    <s v="Omaha"/>
    <x v="3"/>
    <n v="0.35"/>
    <n v="0"/>
    <n v="0"/>
    <n v="0"/>
    <n v="0.4"/>
  </r>
  <r>
    <x v="0"/>
    <n v="1185732"/>
    <x v="2"/>
    <x v="3"/>
    <x v="12"/>
    <s v="Omaha"/>
    <x v="4"/>
    <n v="0.5"/>
    <n v="500"/>
    <n v="250"/>
    <n v="87.5"/>
    <n v="0.35"/>
  </r>
  <r>
    <x v="0"/>
    <n v="1185732"/>
    <x v="2"/>
    <x v="3"/>
    <x v="12"/>
    <s v="Omaha"/>
    <x v="5"/>
    <n v="0.4"/>
    <n v="1500"/>
    <n v="600"/>
    <n v="300"/>
    <n v="0.5"/>
  </r>
  <r>
    <x v="0"/>
    <n v="1185732"/>
    <x v="3"/>
    <x v="3"/>
    <x v="12"/>
    <s v="Omaha"/>
    <x v="0"/>
    <n v="0.4"/>
    <n v="3750"/>
    <n v="1500"/>
    <n v="600"/>
    <n v="0.4"/>
  </r>
  <r>
    <x v="0"/>
    <n v="1185732"/>
    <x v="3"/>
    <x v="3"/>
    <x v="12"/>
    <s v="Omaha"/>
    <x v="1"/>
    <n v="0.35000000000000003"/>
    <n v="750"/>
    <n v="262.5"/>
    <n v="91.875"/>
    <n v="0.35"/>
  </r>
  <r>
    <x v="0"/>
    <n v="1185732"/>
    <x v="3"/>
    <x v="3"/>
    <x v="12"/>
    <s v="Omaha"/>
    <x v="2"/>
    <n v="0.25000000000000006"/>
    <n v="750"/>
    <n v="187.50000000000003"/>
    <n v="65.625"/>
    <n v="0.35"/>
  </r>
  <r>
    <x v="0"/>
    <n v="1185732"/>
    <x v="3"/>
    <x v="3"/>
    <x v="12"/>
    <s v="Omaha"/>
    <x v="3"/>
    <n v="0.3"/>
    <n v="0"/>
    <n v="0"/>
    <n v="0"/>
    <n v="0.4"/>
  </r>
  <r>
    <x v="0"/>
    <n v="1185732"/>
    <x v="3"/>
    <x v="3"/>
    <x v="12"/>
    <s v="Omaha"/>
    <x v="4"/>
    <n v="0.45"/>
    <n v="250"/>
    <n v="112.5"/>
    <n v="39.375"/>
    <n v="0.35"/>
  </r>
  <r>
    <x v="0"/>
    <n v="1185732"/>
    <x v="3"/>
    <x v="3"/>
    <x v="12"/>
    <s v="Omaha"/>
    <x v="5"/>
    <n v="0.35000000000000003"/>
    <n v="1500"/>
    <n v="525"/>
    <n v="262.5"/>
    <n v="0.5"/>
  </r>
  <r>
    <x v="0"/>
    <n v="1185732"/>
    <x v="120"/>
    <x v="3"/>
    <x v="12"/>
    <s v="Omaha"/>
    <x v="0"/>
    <n v="0.45"/>
    <n v="4200"/>
    <n v="1890"/>
    <n v="756"/>
    <n v="0.4"/>
  </r>
  <r>
    <x v="0"/>
    <n v="1185732"/>
    <x v="120"/>
    <x v="3"/>
    <x v="12"/>
    <s v="Omaha"/>
    <x v="1"/>
    <n v="0.40000000000000008"/>
    <n v="1250"/>
    <n v="500.00000000000011"/>
    <n v="175.00000000000003"/>
    <n v="0.35"/>
  </r>
  <r>
    <x v="0"/>
    <n v="1185732"/>
    <x v="120"/>
    <x v="3"/>
    <x v="12"/>
    <s v="Omaha"/>
    <x v="2"/>
    <n v="0.35000000000000003"/>
    <n v="1000"/>
    <n v="350.00000000000006"/>
    <n v="122.50000000000001"/>
    <n v="0.35"/>
  </r>
  <r>
    <x v="0"/>
    <n v="1185732"/>
    <x v="120"/>
    <x v="3"/>
    <x v="12"/>
    <s v="Omaha"/>
    <x v="3"/>
    <n v="0.35000000000000003"/>
    <n v="250"/>
    <n v="87.500000000000014"/>
    <n v="35.000000000000007"/>
    <n v="0.4"/>
  </r>
  <r>
    <x v="0"/>
    <n v="1185732"/>
    <x v="120"/>
    <x v="3"/>
    <x v="12"/>
    <s v="Omaha"/>
    <x v="4"/>
    <n v="0.49999999999999994"/>
    <n v="500"/>
    <n v="249.99999999999997"/>
    <n v="87.499999999999986"/>
    <n v="0.35"/>
  </r>
  <r>
    <x v="0"/>
    <n v="1185732"/>
    <x v="120"/>
    <x v="3"/>
    <x v="12"/>
    <s v="Omaha"/>
    <x v="5"/>
    <n v="0.54999999999999993"/>
    <n v="1500"/>
    <n v="824.99999999999989"/>
    <n v="412.49999999999994"/>
    <n v="0.5"/>
  </r>
  <r>
    <x v="0"/>
    <n v="1185732"/>
    <x v="121"/>
    <x v="3"/>
    <x v="12"/>
    <s v="Omaha"/>
    <x v="0"/>
    <n v="0.4"/>
    <n v="4000"/>
    <n v="1600"/>
    <n v="640"/>
    <n v="0.4"/>
  </r>
  <r>
    <x v="0"/>
    <n v="1185732"/>
    <x v="121"/>
    <x v="3"/>
    <x v="12"/>
    <s v="Omaha"/>
    <x v="1"/>
    <n v="0.35000000000000009"/>
    <n v="1500"/>
    <n v="525.00000000000011"/>
    <n v="183.75000000000003"/>
    <n v="0.35"/>
  </r>
  <r>
    <x v="0"/>
    <n v="1185732"/>
    <x v="121"/>
    <x v="3"/>
    <x v="12"/>
    <s v="Omaha"/>
    <x v="2"/>
    <n v="0.30000000000000004"/>
    <n v="1750"/>
    <n v="525.00000000000011"/>
    <n v="183.75000000000003"/>
    <n v="0.35"/>
  </r>
  <r>
    <x v="0"/>
    <n v="1185732"/>
    <x v="121"/>
    <x v="3"/>
    <x v="12"/>
    <s v="Omaha"/>
    <x v="3"/>
    <n v="0.30000000000000004"/>
    <n v="1500"/>
    <n v="450.00000000000006"/>
    <n v="180.00000000000003"/>
    <n v="0.4"/>
  </r>
  <r>
    <x v="0"/>
    <n v="1185732"/>
    <x v="121"/>
    <x v="3"/>
    <x v="12"/>
    <s v="Omaha"/>
    <x v="4"/>
    <n v="0.45"/>
    <n v="1500"/>
    <n v="675"/>
    <n v="236.24999999999997"/>
    <n v="0.35"/>
  </r>
  <r>
    <x v="0"/>
    <n v="1185732"/>
    <x v="121"/>
    <x v="3"/>
    <x v="12"/>
    <s v="Omaha"/>
    <x v="5"/>
    <n v="0.5"/>
    <n v="3250"/>
    <n v="1625"/>
    <n v="812.5"/>
    <n v="0.5"/>
  </r>
  <r>
    <x v="0"/>
    <n v="1185732"/>
    <x v="6"/>
    <x v="3"/>
    <x v="12"/>
    <s v="Omaha"/>
    <x v="0"/>
    <n v="0.45"/>
    <n v="5500"/>
    <n v="2475"/>
    <n v="990"/>
    <n v="0.4"/>
  </r>
  <r>
    <x v="0"/>
    <n v="1185732"/>
    <x v="6"/>
    <x v="3"/>
    <x v="12"/>
    <s v="Omaha"/>
    <x v="1"/>
    <n v="0.40000000000000008"/>
    <n v="3000"/>
    <n v="1200.0000000000002"/>
    <n v="420.00000000000006"/>
    <n v="0.35"/>
  </r>
  <r>
    <x v="0"/>
    <n v="1185732"/>
    <x v="6"/>
    <x v="3"/>
    <x v="12"/>
    <s v="Omaha"/>
    <x v="2"/>
    <n v="0.35000000000000003"/>
    <n v="2250"/>
    <n v="787.50000000000011"/>
    <n v="275.625"/>
    <n v="0.35"/>
  </r>
  <r>
    <x v="0"/>
    <n v="1185732"/>
    <x v="6"/>
    <x v="3"/>
    <x v="12"/>
    <s v="Omaha"/>
    <x v="3"/>
    <n v="0.35000000000000003"/>
    <n v="1750"/>
    <n v="612.50000000000011"/>
    <n v="245.00000000000006"/>
    <n v="0.4"/>
  </r>
  <r>
    <x v="0"/>
    <n v="1185732"/>
    <x v="6"/>
    <x v="3"/>
    <x v="12"/>
    <s v="Omaha"/>
    <x v="4"/>
    <n v="0.45"/>
    <n v="1750"/>
    <n v="787.5"/>
    <n v="275.625"/>
    <n v="0.35"/>
  </r>
  <r>
    <x v="0"/>
    <n v="1185732"/>
    <x v="6"/>
    <x v="3"/>
    <x v="12"/>
    <s v="Omaha"/>
    <x v="5"/>
    <n v="0.5"/>
    <n v="3500"/>
    <n v="1750"/>
    <n v="875"/>
    <n v="0.5"/>
  </r>
  <r>
    <x v="0"/>
    <n v="1185732"/>
    <x v="7"/>
    <x v="3"/>
    <x v="12"/>
    <s v="Omaha"/>
    <x v="0"/>
    <n v="0.45"/>
    <n v="5000"/>
    <n v="2250"/>
    <n v="900"/>
    <n v="0.4"/>
  </r>
  <r>
    <x v="0"/>
    <n v="1185732"/>
    <x v="7"/>
    <x v="3"/>
    <x v="12"/>
    <s v="Omaha"/>
    <x v="1"/>
    <n v="0.45000000000000007"/>
    <n v="2750"/>
    <n v="1237.5000000000002"/>
    <n v="433.12500000000006"/>
    <n v="0.35"/>
  </r>
  <r>
    <x v="0"/>
    <n v="1185732"/>
    <x v="7"/>
    <x v="3"/>
    <x v="12"/>
    <s v="Omaha"/>
    <x v="2"/>
    <n v="0.4"/>
    <n v="2000"/>
    <n v="800"/>
    <n v="280"/>
    <n v="0.35"/>
  </r>
  <r>
    <x v="0"/>
    <n v="1185732"/>
    <x v="7"/>
    <x v="3"/>
    <x v="12"/>
    <s v="Omaha"/>
    <x v="3"/>
    <n v="0.30000000000000004"/>
    <n v="1250"/>
    <n v="375.00000000000006"/>
    <n v="150.00000000000003"/>
    <n v="0.4"/>
  </r>
  <r>
    <x v="0"/>
    <n v="1185732"/>
    <x v="7"/>
    <x v="3"/>
    <x v="12"/>
    <s v="Omaha"/>
    <x v="4"/>
    <n v="0.4"/>
    <n v="1000"/>
    <n v="400"/>
    <n v="140"/>
    <n v="0.35"/>
  </r>
  <r>
    <x v="0"/>
    <n v="1185732"/>
    <x v="7"/>
    <x v="3"/>
    <x v="12"/>
    <s v="Omaha"/>
    <x v="5"/>
    <n v="0.45"/>
    <n v="2750"/>
    <n v="1237.5"/>
    <n v="618.75"/>
    <n v="0.5"/>
  </r>
  <r>
    <x v="0"/>
    <n v="1185732"/>
    <x v="122"/>
    <x v="3"/>
    <x v="12"/>
    <s v="Omaha"/>
    <x v="0"/>
    <n v="0.4"/>
    <n v="4000"/>
    <n v="1600"/>
    <n v="640"/>
    <n v="0.4"/>
  </r>
  <r>
    <x v="0"/>
    <n v="1185732"/>
    <x v="122"/>
    <x v="3"/>
    <x v="12"/>
    <s v="Omaha"/>
    <x v="1"/>
    <n v="0.35000000000000009"/>
    <n v="2000"/>
    <n v="700.00000000000023"/>
    <n v="245.00000000000006"/>
    <n v="0.35"/>
  </r>
  <r>
    <x v="0"/>
    <n v="1185732"/>
    <x v="122"/>
    <x v="3"/>
    <x v="12"/>
    <s v="Omaha"/>
    <x v="2"/>
    <n v="0.2"/>
    <n v="1000"/>
    <n v="200"/>
    <n v="70"/>
    <n v="0.35"/>
  </r>
  <r>
    <x v="0"/>
    <n v="1185732"/>
    <x v="122"/>
    <x v="3"/>
    <x v="12"/>
    <s v="Omaha"/>
    <x v="3"/>
    <n v="0.2"/>
    <n v="750"/>
    <n v="150"/>
    <n v="60"/>
    <n v="0.4"/>
  </r>
  <r>
    <x v="0"/>
    <n v="1185732"/>
    <x v="122"/>
    <x v="3"/>
    <x v="12"/>
    <s v="Omaha"/>
    <x v="4"/>
    <n v="0.3"/>
    <n v="750"/>
    <n v="225"/>
    <n v="78.75"/>
    <n v="0.35"/>
  </r>
  <r>
    <x v="0"/>
    <n v="1185732"/>
    <x v="122"/>
    <x v="3"/>
    <x v="12"/>
    <s v="Omaha"/>
    <x v="5"/>
    <n v="0.35000000000000003"/>
    <n v="1500"/>
    <n v="525"/>
    <n v="262.5"/>
    <n v="0.5"/>
  </r>
  <r>
    <x v="0"/>
    <n v="1185732"/>
    <x v="123"/>
    <x v="3"/>
    <x v="12"/>
    <s v="Omaha"/>
    <x v="0"/>
    <n v="0.39999999999999997"/>
    <n v="3250"/>
    <n v="1300"/>
    <n v="520"/>
    <n v="0.4"/>
  </r>
  <r>
    <x v="0"/>
    <n v="1185732"/>
    <x v="123"/>
    <x v="3"/>
    <x v="12"/>
    <s v="Omaha"/>
    <x v="1"/>
    <n v="0.3"/>
    <n v="1500"/>
    <n v="450"/>
    <n v="157.5"/>
    <n v="0.35"/>
  </r>
  <r>
    <x v="0"/>
    <n v="1185732"/>
    <x v="123"/>
    <x v="3"/>
    <x v="12"/>
    <s v="Omaha"/>
    <x v="2"/>
    <n v="0.3"/>
    <n v="500"/>
    <n v="150"/>
    <n v="52.5"/>
    <n v="0.35"/>
  </r>
  <r>
    <x v="0"/>
    <n v="1185732"/>
    <x v="123"/>
    <x v="3"/>
    <x v="12"/>
    <s v="Omaha"/>
    <x v="3"/>
    <n v="0.3"/>
    <n v="250"/>
    <n v="75"/>
    <n v="30"/>
    <n v="0.4"/>
  </r>
  <r>
    <x v="0"/>
    <n v="1185732"/>
    <x v="123"/>
    <x v="3"/>
    <x v="12"/>
    <s v="Omaha"/>
    <x v="4"/>
    <n v="0.39999999999999997"/>
    <n v="250"/>
    <n v="99.999999999999986"/>
    <n v="34.999999999999993"/>
    <n v="0.35"/>
  </r>
  <r>
    <x v="0"/>
    <n v="1185732"/>
    <x v="123"/>
    <x v="3"/>
    <x v="12"/>
    <s v="Omaha"/>
    <x v="5"/>
    <n v="0.4499999999999999"/>
    <n v="1500"/>
    <n v="674.99999999999989"/>
    <n v="337.49999999999994"/>
    <n v="0.5"/>
  </r>
  <r>
    <x v="0"/>
    <n v="1185732"/>
    <x v="10"/>
    <x v="3"/>
    <x v="12"/>
    <s v="Omaha"/>
    <x v="0"/>
    <n v="0.4"/>
    <n v="3000"/>
    <n v="1200"/>
    <n v="480"/>
    <n v="0.4"/>
  </r>
  <r>
    <x v="0"/>
    <n v="1185732"/>
    <x v="10"/>
    <x v="3"/>
    <x v="12"/>
    <s v="Omaha"/>
    <x v="1"/>
    <n v="0.30000000000000004"/>
    <n v="1500"/>
    <n v="450.00000000000006"/>
    <n v="157.5"/>
    <n v="0.35"/>
  </r>
  <r>
    <x v="0"/>
    <n v="1185732"/>
    <x v="10"/>
    <x v="3"/>
    <x v="12"/>
    <s v="Omaha"/>
    <x v="2"/>
    <n v="0.30000000000000004"/>
    <n v="950"/>
    <n v="285.00000000000006"/>
    <n v="99.750000000000014"/>
    <n v="0.35"/>
  </r>
  <r>
    <x v="0"/>
    <n v="1185732"/>
    <x v="10"/>
    <x v="3"/>
    <x v="12"/>
    <s v="Omaha"/>
    <x v="3"/>
    <n v="0.30000000000000004"/>
    <n v="1250"/>
    <n v="375.00000000000006"/>
    <n v="150.00000000000003"/>
    <n v="0.4"/>
  </r>
  <r>
    <x v="0"/>
    <n v="1185732"/>
    <x v="10"/>
    <x v="3"/>
    <x v="12"/>
    <s v="Omaha"/>
    <x v="4"/>
    <n v="0.49999999999999994"/>
    <n v="1000"/>
    <n v="499.99999999999994"/>
    <n v="174.99999999999997"/>
    <n v="0.35"/>
  </r>
  <r>
    <x v="0"/>
    <n v="1185732"/>
    <x v="10"/>
    <x v="3"/>
    <x v="12"/>
    <s v="Omaha"/>
    <x v="5"/>
    <n v="0.54999999999999982"/>
    <n v="2000"/>
    <n v="1099.9999999999995"/>
    <n v="549.99999999999977"/>
    <n v="0.5"/>
  </r>
  <r>
    <x v="0"/>
    <n v="1185732"/>
    <x v="11"/>
    <x v="3"/>
    <x v="12"/>
    <s v="Omaha"/>
    <x v="0"/>
    <n v="0.49999999999999994"/>
    <n v="4500"/>
    <n v="2249.9999999999995"/>
    <n v="899.99999999999989"/>
    <n v="0.4"/>
  </r>
  <r>
    <x v="0"/>
    <n v="1185732"/>
    <x v="11"/>
    <x v="3"/>
    <x v="12"/>
    <s v="Omaha"/>
    <x v="1"/>
    <n v="0.4"/>
    <n v="2500"/>
    <n v="1000"/>
    <n v="350"/>
    <n v="0.35"/>
  </r>
  <r>
    <x v="0"/>
    <n v="1185732"/>
    <x v="11"/>
    <x v="3"/>
    <x v="12"/>
    <s v="Omaha"/>
    <x v="2"/>
    <n v="0.4"/>
    <n v="2000"/>
    <n v="800"/>
    <n v="280"/>
    <n v="0.35"/>
  </r>
  <r>
    <x v="0"/>
    <n v="1185732"/>
    <x v="11"/>
    <x v="3"/>
    <x v="12"/>
    <s v="Omaha"/>
    <x v="3"/>
    <n v="0.4"/>
    <n v="1500"/>
    <n v="600"/>
    <n v="240"/>
    <n v="0.4"/>
  </r>
  <r>
    <x v="0"/>
    <n v="1185732"/>
    <x v="11"/>
    <x v="3"/>
    <x v="12"/>
    <s v="Omaha"/>
    <x v="4"/>
    <n v="0.49999999999999994"/>
    <n v="1500"/>
    <n v="749.99999999999989"/>
    <n v="262.49999999999994"/>
    <n v="0.35"/>
  </r>
  <r>
    <x v="0"/>
    <n v="1185732"/>
    <x v="11"/>
    <x v="3"/>
    <x v="12"/>
    <s v="Omaha"/>
    <x v="5"/>
    <n v="0.54999999999999982"/>
    <n v="2500"/>
    <n v="1374.9999999999995"/>
    <n v="687.49999999999977"/>
    <n v="0.5"/>
  </r>
  <r>
    <x v="1"/>
    <n v="1197831"/>
    <x v="12"/>
    <x v="1"/>
    <x v="13"/>
    <s v="Birmingham"/>
    <x v="0"/>
    <n v="0.2"/>
    <n v="6750"/>
    <n v="1350"/>
    <n v="540"/>
    <n v="0.39999999999999997"/>
  </r>
  <r>
    <x v="1"/>
    <n v="1197831"/>
    <x v="12"/>
    <x v="1"/>
    <x v="13"/>
    <s v="Birmingham"/>
    <x v="1"/>
    <n v="0.3"/>
    <n v="6750"/>
    <n v="2025"/>
    <n v="809.99999999999989"/>
    <n v="0.39999999999999997"/>
  </r>
  <r>
    <x v="1"/>
    <n v="1197831"/>
    <x v="12"/>
    <x v="1"/>
    <x v="13"/>
    <s v="Birmingham"/>
    <x v="2"/>
    <n v="0.3"/>
    <n v="4750"/>
    <n v="1425"/>
    <n v="570"/>
    <n v="0.39999999999999997"/>
  </r>
  <r>
    <x v="1"/>
    <n v="1197831"/>
    <x v="12"/>
    <x v="1"/>
    <x v="13"/>
    <s v="Birmingham"/>
    <x v="3"/>
    <n v="0.35"/>
    <n v="4750"/>
    <n v="1662.5"/>
    <n v="831.25"/>
    <n v="0.5"/>
  </r>
  <r>
    <x v="1"/>
    <n v="1197831"/>
    <x v="12"/>
    <x v="1"/>
    <x v="13"/>
    <s v="Birmingham"/>
    <x v="4"/>
    <n v="0.4"/>
    <n v="3250"/>
    <n v="1300"/>
    <n v="454.99999999999994"/>
    <n v="0.35"/>
  </r>
  <r>
    <x v="1"/>
    <n v="1197831"/>
    <x v="12"/>
    <x v="1"/>
    <x v="13"/>
    <s v="Birmingham"/>
    <x v="5"/>
    <n v="0.35"/>
    <n v="4750"/>
    <n v="1662.5"/>
    <n v="914.37500000000011"/>
    <n v="0.55000000000000004"/>
  </r>
  <r>
    <x v="1"/>
    <n v="1197831"/>
    <x v="13"/>
    <x v="1"/>
    <x v="13"/>
    <s v="Birmingham"/>
    <x v="0"/>
    <n v="0.25"/>
    <n v="6250"/>
    <n v="1562.5"/>
    <n v="625"/>
    <n v="0.39999999999999997"/>
  </r>
  <r>
    <x v="1"/>
    <n v="1197831"/>
    <x v="13"/>
    <x v="1"/>
    <x v="13"/>
    <s v="Birmingham"/>
    <x v="1"/>
    <n v="0.35"/>
    <n v="6000"/>
    <n v="2100"/>
    <n v="839.99999999999989"/>
    <n v="0.39999999999999997"/>
  </r>
  <r>
    <x v="1"/>
    <n v="1197831"/>
    <x v="13"/>
    <x v="1"/>
    <x v="13"/>
    <s v="Birmingham"/>
    <x v="2"/>
    <n v="0.35"/>
    <n v="4250"/>
    <n v="1487.5"/>
    <n v="595"/>
    <n v="0.39999999999999997"/>
  </r>
  <r>
    <x v="1"/>
    <n v="1197831"/>
    <x v="13"/>
    <x v="1"/>
    <x v="13"/>
    <s v="Birmingham"/>
    <x v="3"/>
    <n v="0.35"/>
    <n v="3750"/>
    <n v="1312.5"/>
    <n v="656.25"/>
    <n v="0.5"/>
  </r>
  <r>
    <x v="1"/>
    <n v="1197831"/>
    <x v="13"/>
    <x v="1"/>
    <x v="13"/>
    <s v="Birmingham"/>
    <x v="4"/>
    <n v="0.4"/>
    <n v="2500"/>
    <n v="1000"/>
    <n v="350"/>
    <n v="0.35"/>
  </r>
  <r>
    <x v="1"/>
    <n v="1197831"/>
    <x v="13"/>
    <x v="1"/>
    <x v="13"/>
    <s v="Birmingham"/>
    <x v="5"/>
    <n v="0.35"/>
    <n v="4500"/>
    <n v="1575"/>
    <n v="866.25000000000011"/>
    <n v="0.55000000000000004"/>
  </r>
  <r>
    <x v="1"/>
    <n v="1197831"/>
    <x v="14"/>
    <x v="1"/>
    <x v="13"/>
    <s v="Birmingham"/>
    <x v="0"/>
    <n v="0.3"/>
    <n v="6250"/>
    <n v="1875"/>
    <n v="843.74999999999989"/>
    <n v="0.44999999999999996"/>
  </r>
  <r>
    <x v="1"/>
    <n v="1197831"/>
    <x v="14"/>
    <x v="1"/>
    <x v="13"/>
    <s v="Birmingham"/>
    <x v="1"/>
    <n v="0.4"/>
    <n v="6250"/>
    <n v="2500"/>
    <n v="1125"/>
    <n v="0.44999999999999996"/>
  </r>
  <r>
    <x v="1"/>
    <n v="1197831"/>
    <x v="14"/>
    <x v="1"/>
    <x v="13"/>
    <s v="Birmingham"/>
    <x v="2"/>
    <n v="0.3"/>
    <n v="4500"/>
    <n v="1350"/>
    <n v="607.49999999999989"/>
    <n v="0.44999999999999996"/>
  </r>
  <r>
    <x v="1"/>
    <n v="1197831"/>
    <x v="14"/>
    <x v="1"/>
    <x v="13"/>
    <s v="Birmingham"/>
    <x v="3"/>
    <n v="0.35000000000000003"/>
    <n v="3500"/>
    <n v="1225.0000000000002"/>
    <n v="673.75000000000023"/>
    <n v="0.55000000000000004"/>
  </r>
  <r>
    <x v="1"/>
    <n v="1197831"/>
    <x v="14"/>
    <x v="1"/>
    <x v="13"/>
    <s v="Birmingham"/>
    <x v="4"/>
    <n v="0.4"/>
    <n v="2500"/>
    <n v="1000"/>
    <n v="399.99999999999994"/>
    <n v="0.39999999999999997"/>
  </r>
  <r>
    <x v="1"/>
    <n v="1197831"/>
    <x v="14"/>
    <x v="1"/>
    <x v="13"/>
    <s v="Birmingham"/>
    <x v="5"/>
    <n v="0.35000000000000003"/>
    <n v="4000"/>
    <n v="1400.0000000000002"/>
    <n v="840.00000000000023"/>
    <n v="0.60000000000000009"/>
  </r>
  <r>
    <x v="1"/>
    <n v="1197831"/>
    <x v="15"/>
    <x v="1"/>
    <x v="13"/>
    <s v="Birmingham"/>
    <x v="0"/>
    <n v="0.19999999999999998"/>
    <n v="6500"/>
    <n v="1300"/>
    <n v="584.99999999999989"/>
    <n v="0.44999999999999996"/>
  </r>
  <r>
    <x v="1"/>
    <n v="1197831"/>
    <x v="15"/>
    <x v="1"/>
    <x v="13"/>
    <s v="Birmingham"/>
    <x v="1"/>
    <n v="0.20000000000000007"/>
    <n v="6500"/>
    <n v="1300.0000000000005"/>
    <n v="585.00000000000011"/>
    <n v="0.44999999999999996"/>
  </r>
  <r>
    <x v="1"/>
    <n v="1197831"/>
    <x v="15"/>
    <x v="1"/>
    <x v="13"/>
    <s v="Birmingham"/>
    <x v="2"/>
    <n v="0.14999999999999997"/>
    <n v="4750"/>
    <n v="712.49999999999989"/>
    <n v="320.62499999999994"/>
    <n v="0.44999999999999996"/>
  </r>
  <r>
    <x v="1"/>
    <n v="1197831"/>
    <x v="15"/>
    <x v="1"/>
    <x v="13"/>
    <s v="Birmingham"/>
    <x v="3"/>
    <n v="0.20000000000000007"/>
    <n v="3750"/>
    <n v="750.00000000000023"/>
    <n v="412.50000000000017"/>
    <n v="0.55000000000000004"/>
  </r>
  <r>
    <x v="1"/>
    <n v="1197831"/>
    <x v="15"/>
    <x v="1"/>
    <x v="13"/>
    <s v="Birmingham"/>
    <x v="4"/>
    <n v="0.25"/>
    <n v="2750"/>
    <n v="687.5"/>
    <n v="275"/>
    <n v="0.39999999999999997"/>
  </r>
  <r>
    <x v="1"/>
    <n v="1197831"/>
    <x v="15"/>
    <x v="1"/>
    <x v="13"/>
    <s v="Birmingham"/>
    <x v="5"/>
    <n v="0.20000000000000007"/>
    <n v="5500"/>
    <n v="1100.0000000000005"/>
    <n v="660.00000000000034"/>
    <n v="0.60000000000000009"/>
  </r>
  <r>
    <x v="1"/>
    <n v="1197831"/>
    <x v="16"/>
    <x v="1"/>
    <x v="13"/>
    <s v="Birmingham"/>
    <x v="0"/>
    <n v="9.9999999999999964E-2"/>
    <n v="7000"/>
    <n v="699.99999999999977"/>
    <n v="314.99999999999989"/>
    <n v="0.44999999999999996"/>
  </r>
  <r>
    <x v="1"/>
    <n v="1197831"/>
    <x v="16"/>
    <x v="1"/>
    <x v="13"/>
    <s v="Birmingham"/>
    <x v="1"/>
    <n v="0.20000000000000007"/>
    <n v="7250"/>
    <n v="1450.0000000000005"/>
    <n v="652.50000000000011"/>
    <n v="0.44999999999999996"/>
  </r>
  <r>
    <x v="1"/>
    <n v="1197831"/>
    <x v="16"/>
    <x v="1"/>
    <x v="13"/>
    <s v="Birmingham"/>
    <x v="2"/>
    <n v="0.14999999999999997"/>
    <n v="5750"/>
    <n v="862.49999999999977"/>
    <n v="388.12499999999989"/>
    <n v="0.44999999999999996"/>
  </r>
  <r>
    <x v="1"/>
    <n v="1197831"/>
    <x v="16"/>
    <x v="1"/>
    <x v="13"/>
    <s v="Birmingham"/>
    <x v="3"/>
    <n v="0.35000000000000003"/>
    <n v="5000"/>
    <n v="1750.0000000000002"/>
    <n v="962.50000000000023"/>
    <n v="0.55000000000000004"/>
  </r>
  <r>
    <x v="1"/>
    <n v="1197831"/>
    <x v="16"/>
    <x v="1"/>
    <x v="13"/>
    <s v="Birmingham"/>
    <x v="4"/>
    <n v="0.5"/>
    <n v="4000"/>
    <n v="2000"/>
    <n v="799.99999999999989"/>
    <n v="0.39999999999999997"/>
  </r>
  <r>
    <x v="1"/>
    <n v="1197831"/>
    <x v="16"/>
    <x v="1"/>
    <x v="13"/>
    <s v="Birmingham"/>
    <x v="5"/>
    <n v="0.45"/>
    <n v="7500"/>
    <n v="3375"/>
    <n v="2025.0000000000002"/>
    <n v="0.60000000000000009"/>
  </r>
  <r>
    <x v="1"/>
    <n v="1197831"/>
    <x v="17"/>
    <x v="1"/>
    <x v="13"/>
    <s v="Birmingham"/>
    <x v="0"/>
    <n v="0.45"/>
    <n v="7500"/>
    <n v="3375"/>
    <n v="1518.7499999999998"/>
    <n v="0.44999999999999996"/>
  </r>
  <r>
    <x v="1"/>
    <n v="1197831"/>
    <x v="17"/>
    <x v="1"/>
    <x v="13"/>
    <s v="Birmingham"/>
    <x v="1"/>
    <n v="0.5"/>
    <n v="7500"/>
    <n v="3750"/>
    <n v="1687.4999999999998"/>
    <n v="0.44999999999999996"/>
  </r>
  <r>
    <x v="1"/>
    <n v="1197831"/>
    <x v="17"/>
    <x v="1"/>
    <x v="13"/>
    <s v="Birmingham"/>
    <x v="2"/>
    <n v="0.45"/>
    <n v="6500"/>
    <n v="2925"/>
    <n v="1316.2499999999998"/>
    <n v="0.44999999999999996"/>
  </r>
  <r>
    <x v="1"/>
    <n v="1197831"/>
    <x v="17"/>
    <x v="1"/>
    <x v="13"/>
    <s v="Birmingham"/>
    <x v="3"/>
    <n v="0.45"/>
    <n v="6000"/>
    <n v="2700"/>
    <n v="1485.0000000000002"/>
    <n v="0.55000000000000004"/>
  </r>
  <r>
    <x v="1"/>
    <n v="1197831"/>
    <x v="17"/>
    <x v="1"/>
    <x v="13"/>
    <s v="Birmingham"/>
    <x v="4"/>
    <n v="0.5"/>
    <n v="5000"/>
    <n v="2500"/>
    <n v="999.99999999999989"/>
    <n v="0.39999999999999997"/>
  </r>
  <r>
    <x v="1"/>
    <n v="1197831"/>
    <x v="17"/>
    <x v="1"/>
    <x v="13"/>
    <s v="Birmingham"/>
    <x v="5"/>
    <n v="0.55000000000000004"/>
    <n v="8750"/>
    <n v="4812.5"/>
    <n v="2887.5000000000005"/>
    <n v="0.60000000000000009"/>
  </r>
  <r>
    <x v="1"/>
    <n v="1197831"/>
    <x v="18"/>
    <x v="1"/>
    <x v="13"/>
    <s v="Birmingham"/>
    <x v="0"/>
    <n v="0.45"/>
    <n v="8250"/>
    <n v="3712.5"/>
    <n v="1856.2499999999998"/>
    <n v="0.49999999999999994"/>
  </r>
  <r>
    <x v="1"/>
    <n v="1197831"/>
    <x v="18"/>
    <x v="1"/>
    <x v="13"/>
    <s v="Birmingham"/>
    <x v="1"/>
    <n v="0.5"/>
    <n v="8250"/>
    <n v="4125"/>
    <n v="2062.4999999999995"/>
    <n v="0.49999999999999994"/>
  </r>
  <r>
    <x v="1"/>
    <n v="1197831"/>
    <x v="18"/>
    <x v="1"/>
    <x v="13"/>
    <s v="Birmingham"/>
    <x v="2"/>
    <n v="0.45"/>
    <n v="9750"/>
    <n v="4387.5"/>
    <n v="2193.7499999999995"/>
    <n v="0.49999999999999994"/>
  </r>
  <r>
    <x v="1"/>
    <n v="1197831"/>
    <x v="18"/>
    <x v="1"/>
    <x v="13"/>
    <s v="Birmingham"/>
    <x v="3"/>
    <n v="0.45"/>
    <n v="5750"/>
    <n v="2587.5"/>
    <n v="1552.5000000000002"/>
    <n v="0.60000000000000009"/>
  </r>
  <r>
    <x v="1"/>
    <n v="1197831"/>
    <x v="18"/>
    <x v="1"/>
    <x v="13"/>
    <s v="Birmingham"/>
    <x v="4"/>
    <n v="0.5"/>
    <n v="5250"/>
    <n v="2625"/>
    <n v="1181.2499999999998"/>
    <n v="0.44999999999999996"/>
  </r>
  <r>
    <x v="1"/>
    <n v="1197831"/>
    <x v="18"/>
    <x v="1"/>
    <x v="13"/>
    <s v="Birmingham"/>
    <x v="5"/>
    <n v="0.6"/>
    <n v="8000"/>
    <n v="4800"/>
    <n v="3120.0000000000005"/>
    <n v="0.65000000000000013"/>
  </r>
  <r>
    <x v="1"/>
    <n v="1197831"/>
    <x v="19"/>
    <x v="1"/>
    <x v="13"/>
    <s v="Birmingham"/>
    <x v="0"/>
    <n v="0.4"/>
    <n v="7500"/>
    <n v="3000"/>
    <n v="1499.9999999999998"/>
    <n v="0.49999999999999994"/>
  </r>
  <r>
    <x v="1"/>
    <n v="1197831"/>
    <x v="19"/>
    <x v="1"/>
    <x v="13"/>
    <s v="Birmingham"/>
    <x v="1"/>
    <n v="0.55000000000000004"/>
    <n v="7500"/>
    <n v="4125"/>
    <n v="2062.4999999999995"/>
    <n v="0.49999999999999994"/>
  </r>
  <r>
    <x v="1"/>
    <n v="1197831"/>
    <x v="19"/>
    <x v="1"/>
    <x v="13"/>
    <s v="Birmingham"/>
    <x v="2"/>
    <n v="0.55000000000000004"/>
    <n v="9250"/>
    <n v="5087.5"/>
    <n v="2543.7499999999995"/>
    <n v="0.49999999999999994"/>
  </r>
  <r>
    <x v="1"/>
    <n v="1197831"/>
    <x v="19"/>
    <x v="1"/>
    <x v="13"/>
    <s v="Birmingham"/>
    <x v="3"/>
    <n v="0.5"/>
    <n v="4250"/>
    <n v="2125"/>
    <n v="1275.0000000000002"/>
    <n v="0.60000000000000009"/>
  </r>
  <r>
    <x v="1"/>
    <n v="1197831"/>
    <x v="19"/>
    <x v="1"/>
    <x v="13"/>
    <s v="Birmingham"/>
    <x v="4"/>
    <n v="0.55000000000000004"/>
    <n v="4250"/>
    <n v="2337.5"/>
    <n v="1051.875"/>
    <n v="0.44999999999999996"/>
  </r>
  <r>
    <x v="1"/>
    <n v="1197831"/>
    <x v="19"/>
    <x v="1"/>
    <x v="13"/>
    <s v="Birmingham"/>
    <x v="5"/>
    <n v="0.6"/>
    <n v="6750"/>
    <n v="4050"/>
    <n v="2632.5000000000005"/>
    <n v="0.65000000000000013"/>
  </r>
  <r>
    <x v="1"/>
    <n v="1197831"/>
    <x v="20"/>
    <x v="1"/>
    <x v="13"/>
    <s v="Birmingham"/>
    <x v="0"/>
    <n v="0.55000000000000004"/>
    <n v="6250"/>
    <n v="3437.5000000000005"/>
    <n v="1718.75"/>
    <n v="0.49999999999999994"/>
  </r>
  <r>
    <x v="1"/>
    <n v="1197831"/>
    <x v="20"/>
    <x v="1"/>
    <x v="13"/>
    <s v="Birmingham"/>
    <x v="1"/>
    <n v="0.55000000000000004"/>
    <n v="5750"/>
    <n v="3162.5000000000005"/>
    <n v="1581.25"/>
    <n v="0.49999999999999994"/>
  </r>
  <r>
    <x v="1"/>
    <n v="1197831"/>
    <x v="20"/>
    <x v="1"/>
    <x v="13"/>
    <s v="Birmingham"/>
    <x v="2"/>
    <n v="0.6"/>
    <n v="6250"/>
    <n v="3750"/>
    <n v="1874.9999999999998"/>
    <n v="0.49999999999999994"/>
  </r>
  <r>
    <x v="1"/>
    <n v="1197831"/>
    <x v="20"/>
    <x v="1"/>
    <x v="13"/>
    <s v="Birmingham"/>
    <x v="3"/>
    <n v="0.6"/>
    <n v="3500"/>
    <n v="2100"/>
    <n v="1260.0000000000002"/>
    <n v="0.60000000000000009"/>
  </r>
  <r>
    <x v="1"/>
    <n v="1197831"/>
    <x v="20"/>
    <x v="1"/>
    <x v="13"/>
    <s v="Birmingham"/>
    <x v="4"/>
    <n v="0.45"/>
    <n v="3500"/>
    <n v="1575"/>
    <n v="708.74999999999989"/>
    <n v="0.44999999999999996"/>
  </r>
  <r>
    <x v="1"/>
    <n v="1197831"/>
    <x v="20"/>
    <x v="1"/>
    <x v="13"/>
    <s v="Birmingham"/>
    <x v="5"/>
    <n v="0.4"/>
    <n v="5750"/>
    <n v="2300"/>
    <n v="1495.0000000000002"/>
    <n v="0.65000000000000013"/>
  </r>
  <r>
    <x v="1"/>
    <n v="1197831"/>
    <x v="21"/>
    <x v="1"/>
    <x v="13"/>
    <s v="Birmingham"/>
    <x v="0"/>
    <n v="0.30000000000000004"/>
    <n v="5250"/>
    <n v="1575.0000000000002"/>
    <n v="787.5"/>
    <n v="0.49999999999999994"/>
  </r>
  <r>
    <x v="1"/>
    <n v="1197831"/>
    <x v="21"/>
    <x v="1"/>
    <x v="13"/>
    <s v="Birmingham"/>
    <x v="1"/>
    <n v="0.30000000000000004"/>
    <n v="5250"/>
    <n v="1575.0000000000002"/>
    <n v="787.5"/>
    <n v="0.49999999999999994"/>
  </r>
  <r>
    <x v="1"/>
    <n v="1197831"/>
    <x v="21"/>
    <x v="1"/>
    <x v="13"/>
    <s v="Birmingham"/>
    <x v="2"/>
    <n v="0.35000000000000003"/>
    <n v="4750"/>
    <n v="1662.5000000000002"/>
    <n v="831.25"/>
    <n v="0.49999999999999994"/>
  </r>
  <r>
    <x v="1"/>
    <n v="1197831"/>
    <x v="21"/>
    <x v="1"/>
    <x v="13"/>
    <s v="Birmingham"/>
    <x v="3"/>
    <n v="0.35000000000000003"/>
    <n v="3250"/>
    <n v="1137.5"/>
    <n v="682.50000000000011"/>
    <n v="0.60000000000000009"/>
  </r>
  <r>
    <x v="1"/>
    <n v="1197831"/>
    <x v="21"/>
    <x v="1"/>
    <x v="13"/>
    <s v="Birmingham"/>
    <x v="4"/>
    <n v="0.30000000000000004"/>
    <n v="3000"/>
    <n v="900.00000000000011"/>
    <n v="405"/>
    <n v="0.44999999999999996"/>
  </r>
  <r>
    <x v="1"/>
    <n v="1197831"/>
    <x v="21"/>
    <x v="1"/>
    <x v="13"/>
    <s v="Birmingham"/>
    <x v="5"/>
    <n v="0.4"/>
    <n v="4750"/>
    <n v="1900"/>
    <n v="1235.0000000000002"/>
    <n v="0.65000000000000013"/>
  </r>
  <r>
    <x v="1"/>
    <n v="1197831"/>
    <x v="22"/>
    <x v="1"/>
    <x v="13"/>
    <s v="Birmingham"/>
    <x v="0"/>
    <n v="0.20000000000000004"/>
    <n v="6250"/>
    <n v="1250.0000000000002"/>
    <n v="625"/>
    <n v="0.49999999999999994"/>
  </r>
  <r>
    <x v="1"/>
    <n v="1197831"/>
    <x v="22"/>
    <x v="1"/>
    <x v="13"/>
    <s v="Birmingham"/>
    <x v="1"/>
    <n v="0.20000000000000004"/>
    <n v="6250"/>
    <n v="1250.0000000000002"/>
    <n v="625"/>
    <n v="0.49999999999999994"/>
  </r>
  <r>
    <x v="1"/>
    <n v="1197831"/>
    <x v="22"/>
    <x v="1"/>
    <x v="13"/>
    <s v="Birmingham"/>
    <x v="2"/>
    <n v="0.45000000000000007"/>
    <n v="5750"/>
    <n v="2587.5000000000005"/>
    <n v="1293.75"/>
    <n v="0.49999999999999994"/>
  </r>
  <r>
    <x v="1"/>
    <n v="1197831"/>
    <x v="22"/>
    <x v="1"/>
    <x v="13"/>
    <s v="Birmingham"/>
    <x v="3"/>
    <n v="0.45000000000000007"/>
    <n v="4500"/>
    <n v="2025.0000000000002"/>
    <n v="1215.0000000000002"/>
    <n v="0.60000000000000009"/>
  </r>
  <r>
    <x v="1"/>
    <n v="1197831"/>
    <x v="22"/>
    <x v="1"/>
    <x v="13"/>
    <s v="Birmingham"/>
    <x v="4"/>
    <n v="0.49999999999999994"/>
    <n v="4250"/>
    <n v="2124.9999999999995"/>
    <n v="956.24999999999966"/>
    <n v="0.44999999999999996"/>
  </r>
  <r>
    <x v="1"/>
    <n v="1197831"/>
    <x v="22"/>
    <x v="1"/>
    <x v="13"/>
    <s v="Birmingham"/>
    <x v="5"/>
    <n v="0.6"/>
    <n v="6250"/>
    <n v="3750"/>
    <n v="2437.5000000000005"/>
    <n v="0.65000000000000013"/>
  </r>
  <r>
    <x v="1"/>
    <n v="1197831"/>
    <x v="23"/>
    <x v="1"/>
    <x v="13"/>
    <s v="Birmingham"/>
    <x v="0"/>
    <n v="0.6"/>
    <n v="7750"/>
    <n v="4650"/>
    <n v="2324.9999999999995"/>
    <n v="0.49999999999999994"/>
  </r>
  <r>
    <x v="1"/>
    <n v="1197831"/>
    <x v="23"/>
    <x v="1"/>
    <x v="13"/>
    <s v="Birmingham"/>
    <x v="1"/>
    <n v="0.6"/>
    <n v="7750"/>
    <n v="4650"/>
    <n v="2324.9999999999995"/>
    <n v="0.49999999999999994"/>
  </r>
  <r>
    <x v="1"/>
    <n v="1197831"/>
    <x v="23"/>
    <x v="1"/>
    <x v="13"/>
    <s v="Birmingham"/>
    <x v="2"/>
    <n v="0.65"/>
    <n v="7000"/>
    <n v="4550"/>
    <n v="2274.9999999999995"/>
    <n v="0.49999999999999994"/>
  </r>
  <r>
    <x v="1"/>
    <n v="1197831"/>
    <x v="23"/>
    <x v="1"/>
    <x v="13"/>
    <s v="Birmingham"/>
    <x v="3"/>
    <n v="0.65"/>
    <n v="5500"/>
    <n v="3575"/>
    <n v="2145.0000000000005"/>
    <n v="0.60000000000000009"/>
  </r>
  <r>
    <x v="1"/>
    <n v="1197831"/>
    <x v="23"/>
    <x v="1"/>
    <x v="13"/>
    <s v="Birmingham"/>
    <x v="4"/>
    <n v="0.6"/>
    <n v="5000"/>
    <n v="3000"/>
    <n v="1349.9999999999998"/>
    <n v="0.44999999999999996"/>
  </r>
  <r>
    <x v="1"/>
    <n v="1197831"/>
    <x v="23"/>
    <x v="1"/>
    <x v="13"/>
    <s v="Birmingham"/>
    <x v="5"/>
    <n v="0.70000000000000007"/>
    <n v="7500"/>
    <n v="5250.0000000000009"/>
    <n v="3412.5000000000014"/>
    <n v="0.65000000000000013"/>
  </r>
  <r>
    <x v="0"/>
    <n v="1185732"/>
    <x v="124"/>
    <x v="0"/>
    <x v="14"/>
    <s v="Portland"/>
    <x v="0"/>
    <n v="0.4"/>
    <n v="4500"/>
    <n v="1800"/>
    <n v="630"/>
    <n v="0.35"/>
  </r>
  <r>
    <x v="0"/>
    <n v="1185732"/>
    <x v="124"/>
    <x v="0"/>
    <x v="14"/>
    <s v="Portland"/>
    <x v="1"/>
    <n v="0.4"/>
    <n v="2500"/>
    <n v="1000"/>
    <n v="350"/>
    <n v="0.35"/>
  </r>
  <r>
    <x v="0"/>
    <n v="1185732"/>
    <x v="124"/>
    <x v="0"/>
    <x v="14"/>
    <s v="Portland"/>
    <x v="2"/>
    <n v="0.30000000000000004"/>
    <n v="2500"/>
    <n v="750.00000000000011"/>
    <n v="300"/>
    <n v="0.39999999999999997"/>
  </r>
  <r>
    <x v="0"/>
    <n v="1185732"/>
    <x v="124"/>
    <x v="0"/>
    <x v="14"/>
    <s v="Portland"/>
    <x v="3"/>
    <n v="0.35"/>
    <n v="1000"/>
    <n v="350"/>
    <n v="105"/>
    <n v="0.3"/>
  </r>
  <r>
    <x v="0"/>
    <n v="1185732"/>
    <x v="124"/>
    <x v="0"/>
    <x v="14"/>
    <s v="Portland"/>
    <x v="4"/>
    <n v="0.5"/>
    <n v="1500"/>
    <n v="750"/>
    <n v="187.5"/>
    <n v="0.25"/>
  </r>
  <r>
    <x v="0"/>
    <n v="1185732"/>
    <x v="124"/>
    <x v="0"/>
    <x v="14"/>
    <s v="Portland"/>
    <x v="5"/>
    <n v="0.4"/>
    <n v="2500"/>
    <n v="1000"/>
    <n v="400"/>
    <n v="0.4"/>
  </r>
  <r>
    <x v="0"/>
    <n v="1185732"/>
    <x v="125"/>
    <x v="0"/>
    <x v="14"/>
    <s v="Portland"/>
    <x v="0"/>
    <n v="0.4"/>
    <n v="5000"/>
    <n v="2000"/>
    <n v="700"/>
    <n v="0.35"/>
  </r>
  <r>
    <x v="0"/>
    <n v="1185732"/>
    <x v="125"/>
    <x v="0"/>
    <x v="14"/>
    <s v="Portland"/>
    <x v="1"/>
    <n v="0.4"/>
    <n v="1500"/>
    <n v="600"/>
    <n v="210"/>
    <n v="0.35"/>
  </r>
  <r>
    <x v="0"/>
    <n v="1185732"/>
    <x v="125"/>
    <x v="0"/>
    <x v="14"/>
    <s v="Portland"/>
    <x v="2"/>
    <n v="0.30000000000000004"/>
    <n v="2000"/>
    <n v="600.00000000000011"/>
    <n v="240.00000000000003"/>
    <n v="0.39999999999999997"/>
  </r>
  <r>
    <x v="0"/>
    <n v="1185732"/>
    <x v="125"/>
    <x v="0"/>
    <x v="14"/>
    <s v="Portland"/>
    <x v="3"/>
    <n v="0.35"/>
    <n v="750"/>
    <n v="262.5"/>
    <n v="78.75"/>
    <n v="0.3"/>
  </r>
  <r>
    <x v="0"/>
    <n v="1185732"/>
    <x v="125"/>
    <x v="0"/>
    <x v="14"/>
    <s v="Portland"/>
    <x v="4"/>
    <n v="0.5"/>
    <n v="1500"/>
    <n v="750"/>
    <n v="187.5"/>
    <n v="0.25"/>
  </r>
  <r>
    <x v="0"/>
    <n v="1185732"/>
    <x v="125"/>
    <x v="0"/>
    <x v="14"/>
    <s v="Portland"/>
    <x v="5"/>
    <n v="0.4"/>
    <n v="2500"/>
    <n v="1000"/>
    <n v="400"/>
    <n v="0.4"/>
  </r>
  <r>
    <x v="0"/>
    <n v="1185732"/>
    <x v="126"/>
    <x v="0"/>
    <x v="14"/>
    <s v="Portland"/>
    <x v="0"/>
    <n v="0.4"/>
    <n v="4700"/>
    <n v="1880"/>
    <n v="658"/>
    <n v="0.35"/>
  </r>
  <r>
    <x v="0"/>
    <n v="1185732"/>
    <x v="126"/>
    <x v="0"/>
    <x v="14"/>
    <s v="Portland"/>
    <x v="1"/>
    <n v="0.4"/>
    <n v="1750"/>
    <n v="700"/>
    <n v="244.99999999999997"/>
    <n v="0.35"/>
  </r>
  <r>
    <x v="0"/>
    <n v="1185732"/>
    <x v="126"/>
    <x v="0"/>
    <x v="14"/>
    <s v="Portland"/>
    <x v="2"/>
    <n v="0.30000000000000004"/>
    <n v="2000"/>
    <n v="600.00000000000011"/>
    <n v="240.00000000000003"/>
    <n v="0.39999999999999997"/>
  </r>
  <r>
    <x v="0"/>
    <n v="1185732"/>
    <x v="126"/>
    <x v="0"/>
    <x v="14"/>
    <s v="Portland"/>
    <x v="3"/>
    <n v="0.35"/>
    <n v="500"/>
    <n v="175"/>
    <n v="52.5"/>
    <n v="0.3"/>
  </r>
  <r>
    <x v="0"/>
    <n v="1185732"/>
    <x v="126"/>
    <x v="0"/>
    <x v="14"/>
    <s v="Portland"/>
    <x v="4"/>
    <n v="0.5"/>
    <n v="1000"/>
    <n v="500"/>
    <n v="125"/>
    <n v="0.25"/>
  </r>
  <r>
    <x v="0"/>
    <n v="1185732"/>
    <x v="126"/>
    <x v="0"/>
    <x v="14"/>
    <s v="Portland"/>
    <x v="5"/>
    <n v="0.4"/>
    <n v="2000"/>
    <n v="800"/>
    <n v="320"/>
    <n v="0.4"/>
  </r>
  <r>
    <x v="0"/>
    <n v="1185732"/>
    <x v="127"/>
    <x v="0"/>
    <x v="14"/>
    <s v="Portland"/>
    <x v="0"/>
    <n v="0.4"/>
    <n v="4500"/>
    <n v="1800"/>
    <n v="630"/>
    <n v="0.35"/>
  </r>
  <r>
    <x v="0"/>
    <n v="1185732"/>
    <x v="127"/>
    <x v="0"/>
    <x v="14"/>
    <s v="Portland"/>
    <x v="1"/>
    <n v="0.4"/>
    <n v="1500"/>
    <n v="600"/>
    <n v="210"/>
    <n v="0.35"/>
  </r>
  <r>
    <x v="0"/>
    <n v="1185732"/>
    <x v="127"/>
    <x v="0"/>
    <x v="14"/>
    <s v="Portland"/>
    <x v="2"/>
    <n v="0.30000000000000004"/>
    <n v="1500"/>
    <n v="450.00000000000006"/>
    <n v="180"/>
    <n v="0.39999999999999997"/>
  </r>
  <r>
    <x v="0"/>
    <n v="1185732"/>
    <x v="127"/>
    <x v="0"/>
    <x v="14"/>
    <s v="Portland"/>
    <x v="3"/>
    <n v="0.35"/>
    <n v="750"/>
    <n v="262.5"/>
    <n v="78.75"/>
    <n v="0.3"/>
  </r>
  <r>
    <x v="0"/>
    <n v="1185732"/>
    <x v="127"/>
    <x v="0"/>
    <x v="14"/>
    <s v="Portland"/>
    <x v="4"/>
    <n v="0.5"/>
    <n v="750"/>
    <n v="375"/>
    <n v="93.75"/>
    <n v="0.25"/>
  </r>
  <r>
    <x v="0"/>
    <n v="1185732"/>
    <x v="127"/>
    <x v="0"/>
    <x v="14"/>
    <s v="Portland"/>
    <x v="5"/>
    <n v="0.4"/>
    <n v="2250"/>
    <n v="900"/>
    <n v="360"/>
    <n v="0.4"/>
  </r>
  <r>
    <x v="0"/>
    <n v="1185732"/>
    <x v="128"/>
    <x v="0"/>
    <x v="14"/>
    <s v="Portland"/>
    <x v="0"/>
    <n v="0.54999999999999993"/>
    <n v="4950"/>
    <n v="2722.4999999999995"/>
    <n v="952.87499999999977"/>
    <n v="0.35"/>
  </r>
  <r>
    <x v="0"/>
    <n v="1185732"/>
    <x v="128"/>
    <x v="0"/>
    <x v="14"/>
    <s v="Portland"/>
    <x v="1"/>
    <n v="0.5"/>
    <n v="2000"/>
    <n v="1000"/>
    <n v="350"/>
    <n v="0.35"/>
  </r>
  <r>
    <x v="0"/>
    <n v="1185732"/>
    <x v="128"/>
    <x v="0"/>
    <x v="14"/>
    <s v="Portland"/>
    <x v="2"/>
    <n v="0.45"/>
    <n v="1750"/>
    <n v="787.5"/>
    <n v="315"/>
    <n v="0.39999999999999997"/>
  </r>
  <r>
    <x v="0"/>
    <n v="1185732"/>
    <x v="128"/>
    <x v="0"/>
    <x v="14"/>
    <s v="Portland"/>
    <x v="3"/>
    <n v="0.45"/>
    <n v="1250"/>
    <n v="562.5"/>
    <n v="168.75"/>
    <n v="0.3"/>
  </r>
  <r>
    <x v="0"/>
    <n v="1185732"/>
    <x v="128"/>
    <x v="0"/>
    <x v="14"/>
    <s v="Portland"/>
    <x v="4"/>
    <n v="0.54999999999999993"/>
    <n v="1500"/>
    <n v="824.99999999999989"/>
    <n v="206.24999999999997"/>
    <n v="0.25"/>
  </r>
  <r>
    <x v="0"/>
    <n v="1185732"/>
    <x v="128"/>
    <x v="0"/>
    <x v="14"/>
    <s v="Portland"/>
    <x v="5"/>
    <n v="0.6"/>
    <n v="2750"/>
    <n v="1650"/>
    <n v="660"/>
    <n v="0.4"/>
  </r>
  <r>
    <x v="0"/>
    <n v="1185732"/>
    <x v="129"/>
    <x v="0"/>
    <x v="14"/>
    <s v="Portland"/>
    <x v="0"/>
    <n v="0.54999999999999993"/>
    <n v="5250"/>
    <n v="2887.4999999999995"/>
    <n v="1010.6249999999998"/>
    <n v="0.35"/>
  </r>
  <r>
    <x v="0"/>
    <n v="1185732"/>
    <x v="129"/>
    <x v="0"/>
    <x v="14"/>
    <s v="Portland"/>
    <x v="1"/>
    <n v="0.5"/>
    <n v="2750"/>
    <n v="1375"/>
    <n v="481.24999999999994"/>
    <n v="0.35"/>
  </r>
  <r>
    <x v="0"/>
    <n v="1185732"/>
    <x v="129"/>
    <x v="0"/>
    <x v="14"/>
    <s v="Portland"/>
    <x v="2"/>
    <n v="0.45"/>
    <n v="2000"/>
    <n v="900"/>
    <n v="359.99999999999994"/>
    <n v="0.39999999999999997"/>
  </r>
  <r>
    <x v="0"/>
    <n v="1185732"/>
    <x v="129"/>
    <x v="0"/>
    <x v="14"/>
    <s v="Portland"/>
    <x v="3"/>
    <n v="0.45"/>
    <n v="1750"/>
    <n v="787.5"/>
    <n v="236.25"/>
    <n v="0.3"/>
  </r>
  <r>
    <x v="0"/>
    <n v="1185732"/>
    <x v="129"/>
    <x v="0"/>
    <x v="14"/>
    <s v="Portland"/>
    <x v="4"/>
    <n v="0.54999999999999993"/>
    <n v="1750"/>
    <n v="962.49999999999989"/>
    <n v="240.62499999999997"/>
    <n v="0.25"/>
  </r>
  <r>
    <x v="0"/>
    <n v="1185732"/>
    <x v="129"/>
    <x v="0"/>
    <x v="14"/>
    <s v="Portland"/>
    <x v="5"/>
    <n v="0.6"/>
    <n v="3250"/>
    <n v="1950"/>
    <n v="780"/>
    <n v="0.4"/>
  </r>
  <r>
    <x v="0"/>
    <n v="1185732"/>
    <x v="130"/>
    <x v="0"/>
    <x v="14"/>
    <s v="Portland"/>
    <x v="0"/>
    <n v="0.54999999999999993"/>
    <n v="5500"/>
    <n v="3024.9999999999995"/>
    <n v="1058.7499999999998"/>
    <n v="0.35"/>
  </r>
  <r>
    <x v="0"/>
    <n v="1185732"/>
    <x v="130"/>
    <x v="0"/>
    <x v="14"/>
    <s v="Portland"/>
    <x v="1"/>
    <n v="0.5"/>
    <n v="3000"/>
    <n v="1500"/>
    <n v="525"/>
    <n v="0.35"/>
  </r>
  <r>
    <x v="0"/>
    <n v="1185732"/>
    <x v="130"/>
    <x v="0"/>
    <x v="14"/>
    <s v="Portland"/>
    <x v="2"/>
    <n v="0.45"/>
    <n v="2250"/>
    <n v="1012.5"/>
    <n v="404.99999999999994"/>
    <n v="0.39999999999999997"/>
  </r>
  <r>
    <x v="0"/>
    <n v="1185732"/>
    <x v="130"/>
    <x v="0"/>
    <x v="14"/>
    <s v="Portland"/>
    <x v="3"/>
    <n v="0.45"/>
    <n v="1750"/>
    <n v="787.5"/>
    <n v="236.25"/>
    <n v="0.3"/>
  </r>
  <r>
    <x v="0"/>
    <n v="1185732"/>
    <x v="130"/>
    <x v="0"/>
    <x v="14"/>
    <s v="Portland"/>
    <x v="4"/>
    <n v="0.54999999999999993"/>
    <n v="2000"/>
    <n v="1099.9999999999998"/>
    <n v="274.99999999999994"/>
    <n v="0.25"/>
  </r>
  <r>
    <x v="0"/>
    <n v="1185732"/>
    <x v="130"/>
    <x v="0"/>
    <x v="14"/>
    <s v="Portland"/>
    <x v="5"/>
    <n v="0.6"/>
    <n v="3750"/>
    <n v="2250"/>
    <n v="900"/>
    <n v="0.4"/>
  </r>
  <r>
    <x v="0"/>
    <n v="1185732"/>
    <x v="131"/>
    <x v="0"/>
    <x v="14"/>
    <s v="Portland"/>
    <x v="0"/>
    <n v="0.54999999999999993"/>
    <n v="5250"/>
    <n v="2887.4999999999995"/>
    <n v="1010.6249999999998"/>
    <n v="0.35"/>
  </r>
  <r>
    <x v="0"/>
    <n v="1185732"/>
    <x v="131"/>
    <x v="0"/>
    <x v="14"/>
    <s v="Portland"/>
    <x v="1"/>
    <n v="0.5"/>
    <n v="3000"/>
    <n v="1500"/>
    <n v="525"/>
    <n v="0.35"/>
  </r>
  <r>
    <x v="0"/>
    <n v="1185732"/>
    <x v="131"/>
    <x v="0"/>
    <x v="14"/>
    <s v="Portland"/>
    <x v="2"/>
    <n v="0.45"/>
    <n v="2250"/>
    <n v="1012.5"/>
    <n v="404.99999999999994"/>
    <n v="0.39999999999999997"/>
  </r>
  <r>
    <x v="0"/>
    <n v="1185732"/>
    <x v="131"/>
    <x v="0"/>
    <x v="14"/>
    <s v="Portland"/>
    <x v="3"/>
    <n v="0.45"/>
    <n v="1750"/>
    <n v="787.5"/>
    <n v="236.25"/>
    <n v="0.3"/>
  </r>
  <r>
    <x v="0"/>
    <n v="1185732"/>
    <x v="131"/>
    <x v="0"/>
    <x v="14"/>
    <s v="Portland"/>
    <x v="4"/>
    <n v="0.54999999999999993"/>
    <n v="1500"/>
    <n v="824.99999999999989"/>
    <n v="206.24999999999997"/>
    <n v="0.25"/>
  </r>
  <r>
    <x v="0"/>
    <n v="1185732"/>
    <x v="131"/>
    <x v="0"/>
    <x v="14"/>
    <s v="Portland"/>
    <x v="5"/>
    <n v="0.6"/>
    <n v="3250"/>
    <n v="1950"/>
    <n v="780"/>
    <n v="0.4"/>
  </r>
  <r>
    <x v="0"/>
    <n v="1185732"/>
    <x v="132"/>
    <x v="0"/>
    <x v="14"/>
    <s v="Portland"/>
    <x v="0"/>
    <n v="0.54999999999999993"/>
    <n v="4500"/>
    <n v="2474.9999999999995"/>
    <n v="866.24999999999977"/>
    <n v="0.35"/>
  </r>
  <r>
    <x v="0"/>
    <n v="1185732"/>
    <x v="132"/>
    <x v="0"/>
    <x v="14"/>
    <s v="Portland"/>
    <x v="1"/>
    <n v="0.5"/>
    <n v="2500"/>
    <n v="1250"/>
    <n v="437.5"/>
    <n v="0.35"/>
  </r>
  <r>
    <x v="0"/>
    <n v="1185732"/>
    <x v="132"/>
    <x v="0"/>
    <x v="14"/>
    <s v="Portland"/>
    <x v="2"/>
    <n v="0.45"/>
    <n v="1500"/>
    <n v="675"/>
    <n v="270"/>
    <n v="0.39999999999999997"/>
  </r>
  <r>
    <x v="0"/>
    <n v="1185732"/>
    <x v="132"/>
    <x v="0"/>
    <x v="14"/>
    <s v="Portland"/>
    <x v="3"/>
    <n v="0.45"/>
    <n v="1250"/>
    <n v="562.5"/>
    <n v="168.75"/>
    <n v="0.3"/>
  </r>
  <r>
    <x v="0"/>
    <n v="1185732"/>
    <x v="132"/>
    <x v="0"/>
    <x v="14"/>
    <s v="Portland"/>
    <x v="4"/>
    <n v="0.54999999999999993"/>
    <n v="1250"/>
    <n v="687.49999999999989"/>
    <n v="171.87499999999997"/>
    <n v="0.25"/>
  </r>
  <r>
    <x v="0"/>
    <n v="1185732"/>
    <x v="132"/>
    <x v="0"/>
    <x v="14"/>
    <s v="Portland"/>
    <x v="5"/>
    <n v="0.6"/>
    <n v="2250"/>
    <n v="1350"/>
    <n v="540"/>
    <n v="0.4"/>
  </r>
  <r>
    <x v="0"/>
    <n v="1185732"/>
    <x v="133"/>
    <x v="0"/>
    <x v="14"/>
    <s v="Portland"/>
    <x v="0"/>
    <n v="0.6"/>
    <n v="4000"/>
    <n v="2400"/>
    <n v="840"/>
    <n v="0.35"/>
  </r>
  <r>
    <x v="0"/>
    <n v="1185732"/>
    <x v="133"/>
    <x v="0"/>
    <x v="14"/>
    <s v="Portland"/>
    <x v="1"/>
    <n v="0.55000000000000004"/>
    <n v="2250"/>
    <n v="1237.5"/>
    <n v="433.125"/>
    <n v="0.35"/>
  </r>
  <r>
    <x v="0"/>
    <n v="1185732"/>
    <x v="133"/>
    <x v="0"/>
    <x v="14"/>
    <s v="Portland"/>
    <x v="2"/>
    <n v="0.55000000000000004"/>
    <n v="1250"/>
    <n v="687.5"/>
    <n v="275"/>
    <n v="0.39999999999999997"/>
  </r>
  <r>
    <x v="0"/>
    <n v="1185732"/>
    <x v="133"/>
    <x v="0"/>
    <x v="14"/>
    <s v="Portland"/>
    <x v="3"/>
    <n v="0.55000000000000004"/>
    <n v="1000"/>
    <n v="550"/>
    <n v="165"/>
    <n v="0.3"/>
  </r>
  <r>
    <x v="0"/>
    <n v="1185732"/>
    <x v="133"/>
    <x v="0"/>
    <x v="14"/>
    <s v="Portland"/>
    <x v="4"/>
    <n v="0.65"/>
    <n v="1000"/>
    <n v="650"/>
    <n v="162.5"/>
    <n v="0.25"/>
  </r>
  <r>
    <x v="0"/>
    <n v="1185732"/>
    <x v="133"/>
    <x v="0"/>
    <x v="14"/>
    <s v="Portland"/>
    <x v="5"/>
    <n v="0.7"/>
    <n v="2250"/>
    <n v="1575"/>
    <n v="630"/>
    <n v="0.4"/>
  </r>
  <r>
    <x v="0"/>
    <n v="1185732"/>
    <x v="134"/>
    <x v="0"/>
    <x v="14"/>
    <s v="Portland"/>
    <x v="0"/>
    <n v="0.65"/>
    <n v="3750"/>
    <n v="2437.5"/>
    <n v="853.125"/>
    <n v="0.35"/>
  </r>
  <r>
    <x v="0"/>
    <n v="1185732"/>
    <x v="134"/>
    <x v="0"/>
    <x v="14"/>
    <s v="Portland"/>
    <x v="1"/>
    <n v="0.55000000000000004"/>
    <n v="2000"/>
    <n v="1100"/>
    <n v="385"/>
    <n v="0.35"/>
  </r>
  <r>
    <x v="0"/>
    <n v="1185732"/>
    <x v="134"/>
    <x v="0"/>
    <x v="14"/>
    <s v="Portland"/>
    <x v="2"/>
    <n v="0.55000000000000004"/>
    <n v="1950"/>
    <n v="1072.5"/>
    <n v="428.99999999999994"/>
    <n v="0.39999999999999997"/>
  </r>
  <r>
    <x v="0"/>
    <n v="1185732"/>
    <x v="134"/>
    <x v="0"/>
    <x v="14"/>
    <s v="Portland"/>
    <x v="3"/>
    <n v="0.55000000000000004"/>
    <n v="1750"/>
    <n v="962.50000000000011"/>
    <n v="288.75"/>
    <n v="0.3"/>
  </r>
  <r>
    <x v="0"/>
    <n v="1185732"/>
    <x v="134"/>
    <x v="0"/>
    <x v="14"/>
    <s v="Portland"/>
    <x v="4"/>
    <n v="0.65"/>
    <n v="1500"/>
    <n v="975"/>
    <n v="243.75"/>
    <n v="0.25"/>
  </r>
  <r>
    <x v="0"/>
    <n v="1185732"/>
    <x v="134"/>
    <x v="0"/>
    <x v="14"/>
    <s v="Portland"/>
    <x v="5"/>
    <n v="0.7"/>
    <n v="2500"/>
    <n v="1750"/>
    <n v="700"/>
    <n v="0.4"/>
  </r>
  <r>
    <x v="0"/>
    <n v="1185732"/>
    <x v="135"/>
    <x v="0"/>
    <x v="14"/>
    <s v="Portland"/>
    <x v="0"/>
    <n v="0.65"/>
    <n v="4750"/>
    <n v="3087.5"/>
    <n v="1080.625"/>
    <n v="0.35"/>
  </r>
  <r>
    <x v="0"/>
    <n v="1185732"/>
    <x v="135"/>
    <x v="0"/>
    <x v="14"/>
    <s v="Portland"/>
    <x v="1"/>
    <n v="0.55000000000000004"/>
    <n v="2750"/>
    <n v="1512.5000000000002"/>
    <n v="529.375"/>
    <n v="0.35"/>
  </r>
  <r>
    <x v="0"/>
    <n v="1185732"/>
    <x v="135"/>
    <x v="0"/>
    <x v="14"/>
    <s v="Portland"/>
    <x v="2"/>
    <n v="0.55000000000000004"/>
    <n v="2500"/>
    <n v="1375"/>
    <n v="550"/>
    <n v="0.39999999999999997"/>
  </r>
  <r>
    <x v="0"/>
    <n v="1185732"/>
    <x v="135"/>
    <x v="0"/>
    <x v="14"/>
    <s v="Portland"/>
    <x v="3"/>
    <n v="0.55000000000000004"/>
    <n v="2000"/>
    <n v="1100"/>
    <n v="330"/>
    <n v="0.3"/>
  </r>
  <r>
    <x v="0"/>
    <n v="1185732"/>
    <x v="135"/>
    <x v="0"/>
    <x v="14"/>
    <s v="Portland"/>
    <x v="4"/>
    <n v="0.65"/>
    <n v="2000"/>
    <n v="1300"/>
    <n v="325"/>
    <n v="0.25"/>
  </r>
  <r>
    <x v="0"/>
    <n v="1185732"/>
    <x v="135"/>
    <x v="0"/>
    <x v="14"/>
    <s v="Portland"/>
    <x v="5"/>
    <n v="0.7"/>
    <n v="3000"/>
    <n v="2100"/>
    <n v="840"/>
    <n v="0.4"/>
  </r>
  <r>
    <x v="2"/>
    <n v="1128299"/>
    <x v="136"/>
    <x v="2"/>
    <x v="15"/>
    <s v="Anchorage"/>
    <x v="0"/>
    <n v="0.35000000000000003"/>
    <n v="3750"/>
    <n v="1312.5000000000002"/>
    <n v="328.12500000000006"/>
    <n v="0.25"/>
  </r>
  <r>
    <x v="2"/>
    <n v="1128299"/>
    <x v="136"/>
    <x v="2"/>
    <x v="15"/>
    <s v="Anchorage"/>
    <x v="1"/>
    <n v="0.45"/>
    <n v="3750"/>
    <n v="1687.5"/>
    <n v="337.5"/>
    <n v="0.2"/>
  </r>
  <r>
    <x v="2"/>
    <n v="1128299"/>
    <x v="136"/>
    <x v="2"/>
    <x v="15"/>
    <s v="Anchorage"/>
    <x v="2"/>
    <n v="0.45"/>
    <n v="3750"/>
    <n v="1687.5"/>
    <n v="421.875"/>
    <n v="0.25"/>
  </r>
  <r>
    <x v="2"/>
    <n v="1128299"/>
    <x v="136"/>
    <x v="2"/>
    <x v="15"/>
    <s v="Anchorage"/>
    <x v="3"/>
    <n v="0.45"/>
    <n v="2250"/>
    <n v="1012.5"/>
    <n v="253.125"/>
    <n v="0.25"/>
  </r>
  <r>
    <x v="2"/>
    <n v="1128299"/>
    <x v="136"/>
    <x v="2"/>
    <x v="15"/>
    <s v="Anchorage"/>
    <x v="4"/>
    <n v="0.5"/>
    <n v="1750"/>
    <n v="875"/>
    <n v="131.25"/>
    <n v="0.15"/>
  </r>
  <r>
    <x v="2"/>
    <n v="1128299"/>
    <x v="136"/>
    <x v="2"/>
    <x v="15"/>
    <s v="Anchorage"/>
    <x v="5"/>
    <n v="0.45"/>
    <n v="4250"/>
    <n v="1912.5"/>
    <n v="765"/>
    <n v="0.4"/>
  </r>
  <r>
    <x v="2"/>
    <n v="1128299"/>
    <x v="79"/>
    <x v="2"/>
    <x v="15"/>
    <s v="Anchorage"/>
    <x v="0"/>
    <n v="0.35000000000000003"/>
    <n v="4750"/>
    <n v="1662.5000000000002"/>
    <n v="415.62500000000006"/>
    <n v="0.25"/>
  </r>
  <r>
    <x v="2"/>
    <n v="1128299"/>
    <x v="79"/>
    <x v="2"/>
    <x v="15"/>
    <s v="Anchorage"/>
    <x v="1"/>
    <n v="0.45"/>
    <n v="3750"/>
    <n v="1687.5"/>
    <n v="337.5"/>
    <n v="0.2"/>
  </r>
  <r>
    <x v="2"/>
    <n v="1128299"/>
    <x v="79"/>
    <x v="2"/>
    <x v="15"/>
    <s v="Anchorage"/>
    <x v="2"/>
    <n v="0.45"/>
    <n v="3750"/>
    <n v="1687.5"/>
    <n v="421.875"/>
    <n v="0.25"/>
  </r>
  <r>
    <x v="2"/>
    <n v="1128299"/>
    <x v="79"/>
    <x v="2"/>
    <x v="15"/>
    <s v="Anchorage"/>
    <x v="3"/>
    <n v="0.45"/>
    <n v="2250"/>
    <n v="1012.5"/>
    <n v="253.125"/>
    <n v="0.25"/>
  </r>
  <r>
    <x v="2"/>
    <n v="1128299"/>
    <x v="79"/>
    <x v="2"/>
    <x v="15"/>
    <s v="Anchorage"/>
    <x v="4"/>
    <n v="0.5"/>
    <n v="1500"/>
    <n v="750"/>
    <n v="112.5"/>
    <n v="0.15"/>
  </r>
  <r>
    <x v="2"/>
    <n v="1128299"/>
    <x v="79"/>
    <x v="2"/>
    <x v="15"/>
    <s v="Anchorage"/>
    <x v="5"/>
    <n v="0.45"/>
    <n v="3500"/>
    <n v="1575"/>
    <n v="630"/>
    <n v="0.4"/>
  </r>
  <r>
    <x v="2"/>
    <n v="1128299"/>
    <x v="137"/>
    <x v="2"/>
    <x v="15"/>
    <s v="Anchorage"/>
    <x v="0"/>
    <n v="0.45"/>
    <n v="5000"/>
    <n v="2250"/>
    <n v="562.5"/>
    <n v="0.25"/>
  </r>
  <r>
    <x v="2"/>
    <n v="1128299"/>
    <x v="137"/>
    <x v="2"/>
    <x v="15"/>
    <s v="Anchorage"/>
    <x v="1"/>
    <n v="0.54999999999999993"/>
    <n v="3500"/>
    <n v="1924.9999999999998"/>
    <n v="385"/>
    <n v="0.2"/>
  </r>
  <r>
    <x v="2"/>
    <n v="1128299"/>
    <x v="137"/>
    <x v="2"/>
    <x v="15"/>
    <s v="Anchorage"/>
    <x v="2"/>
    <n v="0.59999999999999987"/>
    <n v="3750"/>
    <n v="2249.9999999999995"/>
    <n v="562.49999999999989"/>
    <n v="0.25"/>
  </r>
  <r>
    <x v="2"/>
    <n v="1128299"/>
    <x v="137"/>
    <x v="2"/>
    <x v="15"/>
    <s v="Anchorage"/>
    <x v="3"/>
    <n v="0.54999999999999993"/>
    <n v="2750"/>
    <n v="1512.4999999999998"/>
    <n v="378.12499999999994"/>
    <n v="0.25"/>
  </r>
  <r>
    <x v="2"/>
    <n v="1128299"/>
    <x v="137"/>
    <x v="2"/>
    <x v="15"/>
    <s v="Anchorage"/>
    <x v="4"/>
    <n v="0.6"/>
    <n v="1250"/>
    <n v="750"/>
    <n v="112.5"/>
    <n v="0.15"/>
  </r>
  <r>
    <x v="2"/>
    <n v="1128299"/>
    <x v="137"/>
    <x v="2"/>
    <x v="15"/>
    <s v="Anchorage"/>
    <x v="5"/>
    <n v="0.54999999999999993"/>
    <n v="3250"/>
    <n v="1787.4999999999998"/>
    <n v="715"/>
    <n v="0.4"/>
  </r>
  <r>
    <x v="2"/>
    <n v="1128299"/>
    <x v="138"/>
    <x v="2"/>
    <x v="15"/>
    <s v="Anchorage"/>
    <x v="0"/>
    <n v="0.6"/>
    <n v="5000"/>
    <n v="3000"/>
    <n v="750"/>
    <n v="0.25"/>
  </r>
  <r>
    <x v="2"/>
    <n v="1128299"/>
    <x v="138"/>
    <x v="2"/>
    <x v="15"/>
    <s v="Anchorage"/>
    <x v="1"/>
    <n v="0.65"/>
    <n v="3000"/>
    <n v="1950"/>
    <n v="390"/>
    <n v="0.2"/>
  </r>
  <r>
    <x v="2"/>
    <n v="1128299"/>
    <x v="138"/>
    <x v="2"/>
    <x v="15"/>
    <s v="Anchorage"/>
    <x v="2"/>
    <n v="0.65"/>
    <n v="3500"/>
    <n v="2275"/>
    <n v="568.75"/>
    <n v="0.25"/>
  </r>
  <r>
    <x v="2"/>
    <n v="1128299"/>
    <x v="138"/>
    <x v="2"/>
    <x v="15"/>
    <s v="Anchorage"/>
    <x v="3"/>
    <n v="0.5"/>
    <n v="2500"/>
    <n v="1250"/>
    <n v="312.5"/>
    <n v="0.25"/>
  </r>
  <r>
    <x v="2"/>
    <n v="1128299"/>
    <x v="138"/>
    <x v="2"/>
    <x v="15"/>
    <s v="Anchorage"/>
    <x v="4"/>
    <n v="0.55000000000000004"/>
    <n v="1500"/>
    <n v="825.00000000000011"/>
    <n v="123.75000000000001"/>
    <n v="0.15"/>
  </r>
  <r>
    <x v="2"/>
    <n v="1128299"/>
    <x v="138"/>
    <x v="2"/>
    <x v="15"/>
    <s v="Anchorage"/>
    <x v="5"/>
    <n v="0.70000000000000007"/>
    <n v="3250"/>
    <n v="2275"/>
    <n v="910"/>
    <n v="0.4"/>
  </r>
  <r>
    <x v="2"/>
    <n v="1128299"/>
    <x v="139"/>
    <x v="2"/>
    <x v="15"/>
    <s v="Anchorage"/>
    <x v="0"/>
    <n v="0.54999999999999993"/>
    <n v="5250"/>
    <n v="2887.4999999999995"/>
    <n v="721.87499999999989"/>
    <n v="0.25"/>
  </r>
  <r>
    <x v="2"/>
    <n v="1128299"/>
    <x v="139"/>
    <x v="2"/>
    <x v="15"/>
    <s v="Anchorage"/>
    <x v="1"/>
    <n v="0.6"/>
    <n v="3750"/>
    <n v="2250"/>
    <n v="450"/>
    <n v="0.2"/>
  </r>
  <r>
    <x v="2"/>
    <n v="1128299"/>
    <x v="139"/>
    <x v="2"/>
    <x v="15"/>
    <s v="Anchorage"/>
    <x v="2"/>
    <n v="0.6"/>
    <n v="3750"/>
    <n v="2250"/>
    <n v="562.5"/>
    <n v="0.25"/>
  </r>
  <r>
    <x v="2"/>
    <n v="1128299"/>
    <x v="139"/>
    <x v="2"/>
    <x v="15"/>
    <s v="Anchorage"/>
    <x v="3"/>
    <n v="0.54999999999999993"/>
    <n v="2750"/>
    <n v="1512.4999999999998"/>
    <n v="378.12499999999994"/>
    <n v="0.25"/>
  </r>
  <r>
    <x v="2"/>
    <n v="1128299"/>
    <x v="139"/>
    <x v="2"/>
    <x v="15"/>
    <s v="Anchorage"/>
    <x v="4"/>
    <n v="0.6"/>
    <n v="1750"/>
    <n v="1050"/>
    <n v="157.5"/>
    <n v="0.15"/>
  </r>
  <r>
    <x v="2"/>
    <n v="1128299"/>
    <x v="139"/>
    <x v="2"/>
    <x v="15"/>
    <s v="Anchorage"/>
    <x v="5"/>
    <n v="0.75"/>
    <n v="4750"/>
    <n v="3562.5"/>
    <n v="1425"/>
    <n v="0.4"/>
  </r>
  <r>
    <x v="2"/>
    <n v="1128299"/>
    <x v="83"/>
    <x v="2"/>
    <x v="15"/>
    <s v="Anchorage"/>
    <x v="0"/>
    <n v="0.7"/>
    <n v="7250"/>
    <n v="5075"/>
    <n v="1268.75"/>
    <n v="0.25"/>
  </r>
  <r>
    <x v="2"/>
    <n v="1128299"/>
    <x v="83"/>
    <x v="2"/>
    <x v="15"/>
    <s v="Anchorage"/>
    <x v="1"/>
    <n v="0.75"/>
    <n v="6000"/>
    <n v="4500"/>
    <n v="900"/>
    <n v="0.2"/>
  </r>
  <r>
    <x v="2"/>
    <n v="1128299"/>
    <x v="83"/>
    <x v="2"/>
    <x v="15"/>
    <s v="Anchorage"/>
    <x v="2"/>
    <n v="0.75"/>
    <n v="6000"/>
    <n v="4500"/>
    <n v="1125"/>
    <n v="0.25"/>
  </r>
  <r>
    <x v="2"/>
    <n v="1128299"/>
    <x v="83"/>
    <x v="2"/>
    <x v="15"/>
    <s v="Anchorage"/>
    <x v="3"/>
    <n v="0.75"/>
    <n v="4750"/>
    <n v="3562.5"/>
    <n v="890.625"/>
    <n v="0.25"/>
  </r>
  <r>
    <x v="2"/>
    <n v="1128299"/>
    <x v="83"/>
    <x v="2"/>
    <x v="15"/>
    <s v="Anchorage"/>
    <x v="4"/>
    <n v="0.85000000000000009"/>
    <n v="3500"/>
    <n v="2975.0000000000005"/>
    <n v="446.25000000000006"/>
    <n v="0.15"/>
  </r>
  <r>
    <x v="2"/>
    <n v="1128299"/>
    <x v="83"/>
    <x v="2"/>
    <x v="15"/>
    <s v="Anchorage"/>
    <x v="5"/>
    <n v="1"/>
    <n v="6500"/>
    <n v="6500"/>
    <n v="2600"/>
    <n v="0.4"/>
  </r>
  <r>
    <x v="2"/>
    <n v="1128299"/>
    <x v="140"/>
    <x v="2"/>
    <x v="15"/>
    <s v="Anchorage"/>
    <x v="0"/>
    <n v="0.8"/>
    <n v="8000"/>
    <n v="6400"/>
    <n v="1600"/>
    <n v="0.25"/>
  </r>
  <r>
    <x v="2"/>
    <n v="1128299"/>
    <x v="140"/>
    <x v="2"/>
    <x v="15"/>
    <s v="Anchorage"/>
    <x v="1"/>
    <n v="0.85000000000000009"/>
    <n v="6500"/>
    <n v="5525.0000000000009"/>
    <n v="1105.0000000000002"/>
    <n v="0.2"/>
  </r>
  <r>
    <x v="2"/>
    <n v="1128299"/>
    <x v="140"/>
    <x v="2"/>
    <x v="15"/>
    <s v="Anchorage"/>
    <x v="2"/>
    <n v="0.85000000000000009"/>
    <n v="6000"/>
    <n v="5100.0000000000009"/>
    <n v="1275.0000000000002"/>
    <n v="0.25"/>
  </r>
  <r>
    <x v="2"/>
    <n v="1128299"/>
    <x v="140"/>
    <x v="2"/>
    <x v="15"/>
    <s v="Anchorage"/>
    <x v="3"/>
    <n v="0.8"/>
    <n v="5000"/>
    <n v="4000"/>
    <n v="1000"/>
    <n v="0.25"/>
  </r>
  <r>
    <x v="2"/>
    <n v="1128299"/>
    <x v="140"/>
    <x v="2"/>
    <x v="15"/>
    <s v="Anchorage"/>
    <x v="4"/>
    <n v="0.85000000000000009"/>
    <n v="5500"/>
    <n v="4675.0000000000009"/>
    <n v="701.25000000000011"/>
    <n v="0.15"/>
  </r>
  <r>
    <x v="2"/>
    <n v="1128299"/>
    <x v="140"/>
    <x v="2"/>
    <x v="15"/>
    <s v="Anchorage"/>
    <x v="5"/>
    <n v="1"/>
    <n v="5500"/>
    <n v="5500"/>
    <n v="2200"/>
    <n v="0.4"/>
  </r>
  <r>
    <x v="2"/>
    <n v="1128299"/>
    <x v="141"/>
    <x v="2"/>
    <x v="15"/>
    <s v="Anchorage"/>
    <x v="0"/>
    <n v="0.85000000000000009"/>
    <n v="7500"/>
    <n v="6375.0000000000009"/>
    <n v="1593.7500000000002"/>
    <n v="0.25"/>
  </r>
  <r>
    <x v="2"/>
    <n v="1128299"/>
    <x v="141"/>
    <x v="2"/>
    <x v="15"/>
    <s v="Anchorage"/>
    <x v="1"/>
    <n v="0.75000000000000011"/>
    <n v="7250"/>
    <n v="5437.5000000000009"/>
    <n v="1087.5000000000002"/>
    <n v="0.2"/>
  </r>
  <r>
    <x v="2"/>
    <n v="1128299"/>
    <x v="141"/>
    <x v="2"/>
    <x v="15"/>
    <s v="Anchorage"/>
    <x v="2"/>
    <n v="0.70000000000000007"/>
    <n v="6000"/>
    <n v="4200"/>
    <n v="1050"/>
    <n v="0.25"/>
  </r>
  <r>
    <x v="2"/>
    <n v="1128299"/>
    <x v="141"/>
    <x v="2"/>
    <x v="15"/>
    <s v="Anchorage"/>
    <x v="3"/>
    <n v="0.70000000000000007"/>
    <n v="5250"/>
    <n v="3675.0000000000005"/>
    <n v="918.75000000000011"/>
    <n v="0.25"/>
  </r>
  <r>
    <x v="2"/>
    <n v="1128299"/>
    <x v="141"/>
    <x v="2"/>
    <x v="15"/>
    <s v="Anchorage"/>
    <x v="4"/>
    <n v="0.7"/>
    <n v="5250"/>
    <n v="3674.9999999999995"/>
    <n v="551.24999999999989"/>
    <n v="0.15"/>
  </r>
  <r>
    <x v="2"/>
    <n v="1128299"/>
    <x v="141"/>
    <x v="2"/>
    <x v="15"/>
    <s v="Anchorage"/>
    <x v="5"/>
    <n v="0.75"/>
    <n v="3500"/>
    <n v="2625"/>
    <n v="1050"/>
    <n v="0.4"/>
  </r>
  <r>
    <x v="2"/>
    <n v="1128299"/>
    <x v="142"/>
    <x v="2"/>
    <x v="15"/>
    <s v="Anchorage"/>
    <x v="0"/>
    <n v="0.65000000000000013"/>
    <n v="5500"/>
    <n v="3575.0000000000009"/>
    <n v="893.75000000000023"/>
    <n v="0.25"/>
  </r>
  <r>
    <x v="2"/>
    <n v="1128299"/>
    <x v="142"/>
    <x v="2"/>
    <x v="15"/>
    <s v="Anchorage"/>
    <x v="1"/>
    <n v="0.70000000000000018"/>
    <n v="5500"/>
    <n v="3850.0000000000009"/>
    <n v="770.00000000000023"/>
    <n v="0.2"/>
  </r>
  <r>
    <x v="2"/>
    <n v="1128299"/>
    <x v="142"/>
    <x v="2"/>
    <x v="15"/>
    <s v="Anchorage"/>
    <x v="2"/>
    <n v="0.65000000000000013"/>
    <n v="3750"/>
    <n v="2437.5000000000005"/>
    <n v="609.37500000000011"/>
    <n v="0.25"/>
  </r>
  <r>
    <x v="2"/>
    <n v="1128299"/>
    <x v="142"/>
    <x v="2"/>
    <x v="15"/>
    <s v="Anchorage"/>
    <x v="3"/>
    <n v="0.65000000000000013"/>
    <n v="3250"/>
    <n v="2112.5000000000005"/>
    <n v="528.12500000000011"/>
    <n v="0.25"/>
  </r>
  <r>
    <x v="2"/>
    <n v="1128299"/>
    <x v="142"/>
    <x v="2"/>
    <x v="15"/>
    <s v="Anchorage"/>
    <x v="4"/>
    <n v="0.75000000000000011"/>
    <n v="3500"/>
    <n v="2625.0000000000005"/>
    <n v="393.75000000000006"/>
    <n v="0.15"/>
  </r>
  <r>
    <x v="2"/>
    <n v="1128299"/>
    <x v="142"/>
    <x v="2"/>
    <x v="15"/>
    <s v="Anchorage"/>
    <x v="5"/>
    <n v="0.6"/>
    <n v="3750"/>
    <n v="2250"/>
    <n v="900"/>
    <n v="0.4"/>
  </r>
  <r>
    <x v="2"/>
    <n v="1128299"/>
    <x v="87"/>
    <x v="2"/>
    <x v="15"/>
    <s v="Anchorage"/>
    <x v="0"/>
    <n v="0.55000000000000004"/>
    <n v="4750"/>
    <n v="2612.5"/>
    <n v="653.125"/>
    <n v="0.25"/>
  </r>
  <r>
    <x v="2"/>
    <n v="1128299"/>
    <x v="87"/>
    <x v="2"/>
    <x v="15"/>
    <s v="Anchorage"/>
    <x v="1"/>
    <n v="0.65000000000000013"/>
    <n v="4750"/>
    <n v="3087.5000000000005"/>
    <n v="617.50000000000011"/>
    <n v="0.2"/>
  </r>
  <r>
    <x v="2"/>
    <n v="1128299"/>
    <x v="87"/>
    <x v="2"/>
    <x v="15"/>
    <s v="Anchorage"/>
    <x v="2"/>
    <n v="0.60000000000000009"/>
    <n v="3000"/>
    <n v="1800.0000000000002"/>
    <n v="450.00000000000006"/>
    <n v="0.25"/>
  </r>
  <r>
    <x v="2"/>
    <n v="1128299"/>
    <x v="87"/>
    <x v="2"/>
    <x v="15"/>
    <s v="Anchorage"/>
    <x v="3"/>
    <n v="0.55000000000000004"/>
    <n v="2750"/>
    <n v="1512.5000000000002"/>
    <n v="378.12500000000006"/>
    <n v="0.25"/>
  </r>
  <r>
    <x v="2"/>
    <n v="1128299"/>
    <x v="87"/>
    <x v="2"/>
    <x v="15"/>
    <s v="Anchorage"/>
    <x v="4"/>
    <n v="0.65"/>
    <n v="2500"/>
    <n v="1625"/>
    <n v="243.75"/>
    <n v="0.15"/>
  </r>
  <r>
    <x v="2"/>
    <n v="1128299"/>
    <x v="87"/>
    <x v="2"/>
    <x v="15"/>
    <s v="Anchorage"/>
    <x v="5"/>
    <n v="0.70000000000000007"/>
    <n v="3000"/>
    <n v="2100"/>
    <n v="840"/>
    <n v="0.4"/>
  </r>
  <r>
    <x v="2"/>
    <n v="1128299"/>
    <x v="143"/>
    <x v="2"/>
    <x v="15"/>
    <s v="Anchorage"/>
    <x v="0"/>
    <n v="0.55000000000000004"/>
    <n v="5250"/>
    <n v="2887.5000000000005"/>
    <n v="721.87500000000011"/>
    <n v="0.25"/>
  </r>
  <r>
    <x v="2"/>
    <n v="1128299"/>
    <x v="143"/>
    <x v="2"/>
    <x v="15"/>
    <s v="Anchorage"/>
    <x v="1"/>
    <n v="0.60000000000000009"/>
    <n v="6000"/>
    <n v="3600.0000000000005"/>
    <n v="720.00000000000011"/>
    <n v="0.2"/>
  </r>
  <r>
    <x v="2"/>
    <n v="1128299"/>
    <x v="143"/>
    <x v="2"/>
    <x v="15"/>
    <s v="Anchorage"/>
    <x v="2"/>
    <n v="0.55000000000000004"/>
    <n v="4250"/>
    <n v="2337.5"/>
    <n v="584.375"/>
    <n v="0.25"/>
  </r>
  <r>
    <x v="2"/>
    <n v="1128299"/>
    <x v="143"/>
    <x v="2"/>
    <x v="15"/>
    <s v="Anchorage"/>
    <x v="3"/>
    <n v="0.65000000000000013"/>
    <n v="4000"/>
    <n v="2600.0000000000005"/>
    <n v="650.00000000000011"/>
    <n v="0.25"/>
  </r>
  <r>
    <x v="2"/>
    <n v="1128299"/>
    <x v="143"/>
    <x v="2"/>
    <x v="15"/>
    <s v="Anchorage"/>
    <x v="4"/>
    <n v="0.85000000000000009"/>
    <n v="3750"/>
    <n v="3187.5000000000005"/>
    <n v="478.12500000000006"/>
    <n v="0.15"/>
  </r>
  <r>
    <x v="2"/>
    <n v="1128299"/>
    <x v="143"/>
    <x v="2"/>
    <x v="15"/>
    <s v="Anchorage"/>
    <x v="5"/>
    <n v="0.90000000000000013"/>
    <n v="5000"/>
    <n v="4500.0000000000009"/>
    <n v="1800.0000000000005"/>
    <n v="0.4"/>
  </r>
  <r>
    <x v="2"/>
    <n v="1128299"/>
    <x v="144"/>
    <x v="2"/>
    <x v="15"/>
    <s v="Anchorage"/>
    <x v="0"/>
    <n v="0.75000000000000011"/>
    <n v="7000"/>
    <n v="5250.0000000000009"/>
    <n v="1312.5000000000002"/>
    <n v="0.25"/>
  </r>
  <r>
    <x v="2"/>
    <n v="1128299"/>
    <x v="144"/>
    <x v="2"/>
    <x v="15"/>
    <s v="Anchorage"/>
    <x v="1"/>
    <n v="0.8500000000000002"/>
    <n v="7000"/>
    <n v="5950.0000000000018"/>
    <n v="1190.0000000000005"/>
    <n v="0.2"/>
  </r>
  <r>
    <x v="2"/>
    <n v="1128299"/>
    <x v="144"/>
    <x v="2"/>
    <x v="15"/>
    <s v="Anchorage"/>
    <x v="2"/>
    <n v="0.80000000000000016"/>
    <n v="5000"/>
    <n v="4000.0000000000009"/>
    <n v="1000.0000000000002"/>
    <n v="0.25"/>
  </r>
  <r>
    <x v="2"/>
    <n v="1128299"/>
    <x v="144"/>
    <x v="2"/>
    <x v="15"/>
    <s v="Anchorage"/>
    <x v="3"/>
    <n v="0.80000000000000016"/>
    <n v="5000"/>
    <n v="4000.0000000000009"/>
    <n v="1000.0000000000002"/>
    <n v="0.25"/>
  </r>
  <r>
    <x v="2"/>
    <n v="1128299"/>
    <x v="144"/>
    <x v="2"/>
    <x v="15"/>
    <s v="Anchorage"/>
    <x v="4"/>
    <n v="0.90000000000000013"/>
    <n v="4250"/>
    <n v="3825.0000000000005"/>
    <n v="573.75"/>
    <n v="0.15"/>
  </r>
  <r>
    <x v="2"/>
    <n v="1128299"/>
    <x v="144"/>
    <x v="2"/>
    <x v="15"/>
    <s v="Anchorage"/>
    <x v="5"/>
    <n v="0.95000000000000018"/>
    <n v="5250"/>
    <n v="4987.5000000000009"/>
    <n v="1995.0000000000005"/>
    <n v="0.4"/>
  </r>
  <r>
    <x v="2"/>
    <n v="1128299"/>
    <x v="102"/>
    <x v="2"/>
    <x v="16"/>
    <s v="Honolulu"/>
    <x v="0"/>
    <n v="0.4"/>
    <n v="4250"/>
    <n v="1700"/>
    <n v="510"/>
    <n v="0.3"/>
  </r>
  <r>
    <x v="2"/>
    <n v="1128299"/>
    <x v="102"/>
    <x v="2"/>
    <x v="16"/>
    <s v="Honolulu"/>
    <x v="1"/>
    <n v="0.5"/>
    <n v="4250"/>
    <n v="2125"/>
    <n v="531.25"/>
    <n v="0.25"/>
  </r>
  <r>
    <x v="2"/>
    <n v="1128299"/>
    <x v="102"/>
    <x v="2"/>
    <x v="16"/>
    <s v="Honolulu"/>
    <x v="2"/>
    <n v="0.5"/>
    <n v="4250"/>
    <n v="2125"/>
    <n v="637.5"/>
    <n v="0.3"/>
  </r>
  <r>
    <x v="2"/>
    <n v="1128299"/>
    <x v="102"/>
    <x v="2"/>
    <x v="16"/>
    <s v="Honolulu"/>
    <x v="3"/>
    <n v="0.5"/>
    <n v="2750"/>
    <n v="1375"/>
    <n v="412.5"/>
    <n v="0.3"/>
  </r>
  <r>
    <x v="2"/>
    <n v="1128299"/>
    <x v="102"/>
    <x v="2"/>
    <x v="16"/>
    <s v="Honolulu"/>
    <x v="4"/>
    <n v="0.55000000000000004"/>
    <n v="2250"/>
    <n v="1237.5"/>
    <n v="247.5"/>
    <n v="0.2"/>
  </r>
  <r>
    <x v="2"/>
    <n v="1128299"/>
    <x v="102"/>
    <x v="2"/>
    <x v="16"/>
    <s v="Honolulu"/>
    <x v="5"/>
    <n v="0.5"/>
    <n v="4750"/>
    <n v="2375"/>
    <n v="1068.75"/>
    <n v="0.45"/>
  </r>
  <r>
    <x v="2"/>
    <n v="1128299"/>
    <x v="103"/>
    <x v="2"/>
    <x v="16"/>
    <s v="Honolulu"/>
    <x v="0"/>
    <n v="0.4"/>
    <n v="5250"/>
    <n v="2100"/>
    <n v="630"/>
    <n v="0.3"/>
  </r>
  <r>
    <x v="2"/>
    <n v="1128299"/>
    <x v="103"/>
    <x v="2"/>
    <x v="16"/>
    <s v="Honolulu"/>
    <x v="1"/>
    <n v="0.5"/>
    <n v="4250"/>
    <n v="2125"/>
    <n v="531.25"/>
    <n v="0.25"/>
  </r>
  <r>
    <x v="2"/>
    <n v="1128299"/>
    <x v="103"/>
    <x v="2"/>
    <x v="16"/>
    <s v="Honolulu"/>
    <x v="2"/>
    <n v="0.5"/>
    <n v="4250"/>
    <n v="2125"/>
    <n v="637.5"/>
    <n v="0.3"/>
  </r>
  <r>
    <x v="2"/>
    <n v="1128299"/>
    <x v="103"/>
    <x v="2"/>
    <x v="16"/>
    <s v="Honolulu"/>
    <x v="3"/>
    <n v="0.5"/>
    <n v="2750"/>
    <n v="1375"/>
    <n v="412.5"/>
    <n v="0.3"/>
  </r>
  <r>
    <x v="2"/>
    <n v="1128299"/>
    <x v="103"/>
    <x v="2"/>
    <x v="16"/>
    <s v="Honolulu"/>
    <x v="4"/>
    <n v="0.55000000000000004"/>
    <n v="2000"/>
    <n v="1100"/>
    <n v="220"/>
    <n v="0.2"/>
  </r>
  <r>
    <x v="2"/>
    <n v="1128299"/>
    <x v="103"/>
    <x v="2"/>
    <x v="16"/>
    <s v="Honolulu"/>
    <x v="5"/>
    <n v="0.5"/>
    <n v="4000"/>
    <n v="2000"/>
    <n v="900"/>
    <n v="0.45"/>
  </r>
  <r>
    <x v="2"/>
    <n v="1128299"/>
    <x v="104"/>
    <x v="2"/>
    <x v="16"/>
    <s v="Honolulu"/>
    <x v="0"/>
    <n v="0.5"/>
    <n v="5500"/>
    <n v="2750"/>
    <n v="825"/>
    <n v="0.3"/>
  </r>
  <r>
    <x v="2"/>
    <n v="1128299"/>
    <x v="104"/>
    <x v="2"/>
    <x v="16"/>
    <s v="Honolulu"/>
    <x v="1"/>
    <n v="0.6"/>
    <n v="4000"/>
    <n v="2400"/>
    <n v="600"/>
    <n v="0.25"/>
  </r>
  <r>
    <x v="2"/>
    <n v="1128299"/>
    <x v="104"/>
    <x v="2"/>
    <x v="16"/>
    <s v="Honolulu"/>
    <x v="2"/>
    <n v="0.64999999999999991"/>
    <n v="4250"/>
    <n v="2762.4999999999995"/>
    <n v="828.74999999999989"/>
    <n v="0.3"/>
  </r>
  <r>
    <x v="2"/>
    <n v="1128299"/>
    <x v="104"/>
    <x v="2"/>
    <x v="16"/>
    <s v="Honolulu"/>
    <x v="3"/>
    <n v="0.6"/>
    <n v="3250"/>
    <n v="1950"/>
    <n v="585"/>
    <n v="0.3"/>
  </r>
  <r>
    <x v="2"/>
    <n v="1128299"/>
    <x v="104"/>
    <x v="2"/>
    <x v="16"/>
    <s v="Honolulu"/>
    <x v="4"/>
    <n v="0.65"/>
    <n v="1750"/>
    <n v="1137.5"/>
    <n v="227.5"/>
    <n v="0.2"/>
  </r>
  <r>
    <x v="2"/>
    <n v="1128299"/>
    <x v="104"/>
    <x v="2"/>
    <x v="16"/>
    <s v="Honolulu"/>
    <x v="5"/>
    <n v="0.6"/>
    <n v="3750"/>
    <n v="2250"/>
    <n v="1012.5"/>
    <n v="0.45"/>
  </r>
  <r>
    <x v="2"/>
    <n v="1128299"/>
    <x v="105"/>
    <x v="2"/>
    <x v="16"/>
    <s v="Honolulu"/>
    <x v="0"/>
    <n v="0.65"/>
    <n v="5500"/>
    <n v="3575"/>
    <n v="1072.5"/>
    <n v="0.3"/>
  </r>
  <r>
    <x v="2"/>
    <n v="1128299"/>
    <x v="105"/>
    <x v="2"/>
    <x v="16"/>
    <s v="Honolulu"/>
    <x v="1"/>
    <n v="0.70000000000000007"/>
    <n v="3500"/>
    <n v="2450.0000000000005"/>
    <n v="612.50000000000011"/>
    <n v="0.25"/>
  </r>
  <r>
    <x v="2"/>
    <n v="1128299"/>
    <x v="105"/>
    <x v="2"/>
    <x v="16"/>
    <s v="Honolulu"/>
    <x v="2"/>
    <n v="0.70000000000000007"/>
    <n v="4000"/>
    <n v="2800.0000000000005"/>
    <n v="840.00000000000011"/>
    <n v="0.3"/>
  </r>
  <r>
    <x v="2"/>
    <n v="1128299"/>
    <x v="105"/>
    <x v="2"/>
    <x v="16"/>
    <s v="Honolulu"/>
    <x v="3"/>
    <n v="0.55000000000000004"/>
    <n v="3000"/>
    <n v="1650.0000000000002"/>
    <n v="495.00000000000006"/>
    <n v="0.3"/>
  </r>
  <r>
    <x v="2"/>
    <n v="1128299"/>
    <x v="105"/>
    <x v="2"/>
    <x v="16"/>
    <s v="Honolulu"/>
    <x v="4"/>
    <n v="0.60000000000000009"/>
    <n v="2000"/>
    <n v="1200.0000000000002"/>
    <n v="240.00000000000006"/>
    <n v="0.2"/>
  </r>
  <r>
    <x v="2"/>
    <n v="1128299"/>
    <x v="105"/>
    <x v="2"/>
    <x v="16"/>
    <s v="Honolulu"/>
    <x v="5"/>
    <n v="0.75000000000000011"/>
    <n v="3750"/>
    <n v="2812.5000000000005"/>
    <n v="1265.6250000000002"/>
    <n v="0.45"/>
  </r>
  <r>
    <x v="2"/>
    <n v="1128299"/>
    <x v="106"/>
    <x v="2"/>
    <x v="16"/>
    <s v="Honolulu"/>
    <x v="0"/>
    <n v="0.6"/>
    <n v="5750"/>
    <n v="3450"/>
    <n v="1035"/>
    <n v="0.3"/>
  </r>
  <r>
    <x v="2"/>
    <n v="1128299"/>
    <x v="106"/>
    <x v="2"/>
    <x v="16"/>
    <s v="Honolulu"/>
    <x v="1"/>
    <n v="0.65"/>
    <n v="4250"/>
    <n v="2762.5"/>
    <n v="690.625"/>
    <n v="0.25"/>
  </r>
  <r>
    <x v="2"/>
    <n v="1128299"/>
    <x v="106"/>
    <x v="2"/>
    <x v="16"/>
    <s v="Honolulu"/>
    <x v="2"/>
    <n v="0.65"/>
    <n v="4250"/>
    <n v="2762.5"/>
    <n v="828.75"/>
    <n v="0.3"/>
  </r>
  <r>
    <x v="2"/>
    <n v="1128299"/>
    <x v="106"/>
    <x v="2"/>
    <x v="16"/>
    <s v="Honolulu"/>
    <x v="3"/>
    <n v="0.6"/>
    <n v="3250"/>
    <n v="1950"/>
    <n v="585"/>
    <n v="0.3"/>
  </r>
  <r>
    <x v="2"/>
    <n v="1128299"/>
    <x v="106"/>
    <x v="2"/>
    <x v="16"/>
    <s v="Honolulu"/>
    <x v="4"/>
    <n v="0.54999999999999993"/>
    <n v="2250"/>
    <n v="1237.4999999999998"/>
    <n v="247.49999999999997"/>
    <n v="0.2"/>
  </r>
  <r>
    <x v="2"/>
    <n v="1128299"/>
    <x v="106"/>
    <x v="2"/>
    <x v="16"/>
    <s v="Honolulu"/>
    <x v="5"/>
    <n v="0.7"/>
    <n v="5750"/>
    <n v="4024.9999999999995"/>
    <n v="1811.2499999999998"/>
    <n v="0.45"/>
  </r>
  <r>
    <x v="2"/>
    <n v="1128299"/>
    <x v="107"/>
    <x v="2"/>
    <x v="16"/>
    <s v="Honolulu"/>
    <x v="0"/>
    <n v="0.64999999999999991"/>
    <n v="8250"/>
    <n v="5362.4999999999991"/>
    <n v="1608.7499999999998"/>
    <n v="0.3"/>
  </r>
  <r>
    <x v="2"/>
    <n v="1128299"/>
    <x v="107"/>
    <x v="2"/>
    <x v="16"/>
    <s v="Honolulu"/>
    <x v="1"/>
    <n v="0.7"/>
    <n v="7000"/>
    <n v="4900"/>
    <n v="1225"/>
    <n v="0.25"/>
  </r>
  <r>
    <x v="2"/>
    <n v="1128299"/>
    <x v="107"/>
    <x v="2"/>
    <x v="16"/>
    <s v="Honolulu"/>
    <x v="2"/>
    <n v="0.85"/>
    <n v="7000"/>
    <n v="5950"/>
    <n v="1785"/>
    <n v="0.3"/>
  </r>
  <r>
    <x v="2"/>
    <n v="1128299"/>
    <x v="107"/>
    <x v="2"/>
    <x v="16"/>
    <s v="Honolulu"/>
    <x v="3"/>
    <n v="0.85"/>
    <n v="5750"/>
    <n v="4887.5"/>
    <n v="1466.25"/>
    <n v="0.3"/>
  </r>
  <r>
    <x v="2"/>
    <n v="1128299"/>
    <x v="107"/>
    <x v="2"/>
    <x v="16"/>
    <s v="Honolulu"/>
    <x v="4"/>
    <n v="0.95000000000000007"/>
    <n v="4500"/>
    <n v="4275"/>
    <n v="855"/>
    <n v="0.2"/>
  </r>
  <r>
    <x v="2"/>
    <n v="1128299"/>
    <x v="107"/>
    <x v="2"/>
    <x v="16"/>
    <s v="Honolulu"/>
    <x v="5"/>
    <n v="1.1000000000000001"/>
    <n v="7500"/>
    <n v="8250"/>
    <n v="3712.5"/>
    <n v="0.45"/>
  </r>
  <r>
    <x v="2"/>
    <n v="1128299"/>
    <x v="108"/>
    <x v="2"/>
    <x v="16"/>
    <s v="Honolulu"/>
    <x v="0"/>
    <n v="0.9"/>
    <n v="9000"/>
    <n v="8100"/>
    <n v="2430"/>
    <n v="0.3"/>
  </r>
  <r>
    <x v="2"/>
    <n v="1128299"/>
    <x v="108"/>
    <x v="2"/>
    <x v="16"/>
    <s v="Honolulu"/>
    <x v="1"/>
    <n v="0.95000000000000007"/>
    <n v="7500"/>
    <n v="7125.0000000000009"/>
    <n v="1781.2500000000002"/>
    <n v="0.25"/>
  </r>
  <r>
    <x v="2"/>
    <n v="1128299"/>
    <x v="108"/>
    <x v="2"/>
    <x v="16"/>
    <s v="Honolulu"/>
    <x v="2"/>
    <n v="0.95000000000000007"/>
    <n v="7000"/>
    <n v="6650.0000000000009"/>
    <n v="1995.0000000000002"/>
    <n v="0.3"/>
  </r>
  <r>
    <x v="2"/>
    <n v="1128299"/>
    <x v="108"/>
    <x v="2"/>
    <x v="16"/>
    <s v="Honolulu"/>
    <x v="3"/>
    <n v="0.9"/>
    <n v="6000"/>
    <n v="5400"/>
    <n v="1620"/>
    <n v="0.3"/>
  </r>
  <r>
    <x v="2"/>
    <n v="1128299"/>
    <x v="108"/>
    <x v="2"/>
    <x v="16"/>
    <s v="Honolulu"/>
    <x v="4"/>
    <n v="0.95000000000000007"/>
    <n v="6500"/>
    <n v="6175"/>
    <n v="1235"/>
    <n v="0.2"/>
  </r>
  <r>
    <x v="2"/>
    <n v="1128299"/>
    <x v="108"/>
    <x v="2"/>
    <x v="16"/>
    <s v="Honolulu"/>
    <x v="5"/>
    <n v="1.1000000000000001"/>
    <n v="6500"/>
    <n v="7150.0000000000009"/>
    <n v="3217.5000000000005"/>
    <n v="0.45"/>
  </r>
  <r>
    <x v="2"/>
    <n v="1128299"/>
    <x v="109"/>
    <x v="2"/>
    <x v="16"/>
    <s v="Honolulu"/>
    <x v="0"/>
    <n v="0.95000000000000007"/>
    <n v="8500"/>
    <n v="8075.0000000000009"/>
    <n v="2422.5"/>
    <n v="0.3"/>
  </r>
  <r>
    <x v="2"/>
    <n v="1128299"/>
    <x v="109"/>
    <x v="2"/>
    <x v="16"/>
    <s v="Honolulu"/>
    <x v="1"/>
    <n v="0.85000000000000009"/>
    <n v="8250"/>
    <n v="7012.5000000000009"/>
    <n v="1753.1250000000002"/>
    <n v="0.25"/>
  </r>
  <r>
    <x v="2"/>
    <n v="1128299"/>
    <x v="109"/>
    <x v="2"/>
    <x v="16"/>
    <s v="Honolulu"/>
    <x v="2"/>
    <n v="0.8"/>
    <n v="7000"/>
    <n v="5600"/>
    <n v="1680"/>
    <n v="0.3"/>
  </r>
  <r>
    <x v="2"/>
    <n v="1128299"/>
    <x v="109"/>
    <x v="2"/>
    <x v="16"/>
    <s v="Honolulu"/>
    <x v="3"/>
    <n v="0.8"/>
    <n v="4750"/>
    <n v="3800"/>
    <n v="1140"/>
    <n v="0.3"/>
  </r>
  <r>
    <x v="2"/>
    <n v="1128299"/>
    <x v="109"/>
    <x v="2"/>
    <x v="16"/>
    <s v="Honolulu"/>
    <x v="4"/>
    <n v="0.79999999999999993"/>
    <n v="4750"/>
    <n v="3799.9999999999995"/>
    <n v="760"/>
    <n v="0.2"/>
  </r>
  <r>
    <x v="2"/>
    <n v="1128299"/>
    <x v="109"/>
    <x v="2"/>
    <x v="16"/>
    <s v="Honolulu"/>
    <x v="5"/>
    <n v="0.85"/>
    <n v="3000"/>
    <n v="2550"/>
    <n v="1147.5"/>
    <n v="0.45"/>
  </r>
  <r>
    <x v="2"/>
    <n v="1128299"/>
    <x v="110"/>
    <x v="2"/>
    <x v="16"/>
    <s v="Honolulu"/>
    <x v="0"/>
    <n v="0.60000000000000009"/>
    <n v="5000"/>
    <n v="3000.0000000000005"/>
    <n v="900.00000000000011"/>
    <n v="0.3"/>
  </r>
  <r>
    <x v="2"/>
    <n v="1128299"/>
    <x v="110"/>
    <x v="2"/>
    <x v="16"/>
    <s v="Honolulu"/>
    <x v="1"/>
    <n v="0.65000000000000013"/>
    <n v="5000"/>
    <n v="3250.0000000000005"/>
    <n v="812.50000000000011"/>
    <n v="0.25"/>
  </r>
  <r>
    <x v="2"/>
    <n v="1128299"/>
    <x v="110"/>
    <x v="2"/>
    <x v="16"/>
    <s v="Honolulu"/>
    <x v="2"/>
    <n v="0.60000000000000009"/>
    <n v="3000"/>
    <n v="1800.0000000000002"/>
    <n v="540"/>
    <n v="0.3"/>
  </r>
  <r>
    <x v="2"/>
    <n v="1128299"/>
    <x v="110"/>
    <x v="2"/>
    <x v="16"/>
    <s v="Honolulu"/>
    <x v="3"/>
    <n v="0.60000000000000009"/>
    <n v="2500"/>
    <n v="1500.0000000000002"/>
    <n v="450.00000000000006"/>
    <n v="0.3"/>
  </r>
  <r>
    <x v="2"/>
    <n v="1128299"/>
    <x v="110"/>
    <x v="2"/>
    <x v="16"/>
    <s v="Honolulu"/>
    <x v="4"/>
    <n v="0.70000000000000007"/>
    <n v="2750"/>
    <n v="1925.0000000000002"/>
    <n v="385.00000000000006"/>
    <n v="0.2"/>
  </r>
  <r>
    <x v="2"/>
    <n v="1128299"/>
    <x v="110"/>
    <x v="2"/>
    <x v="16"/>
    <s v="Honolulu"/>
    <x v="5"/>
    <n v="0.54999999999999993"/>
    <n v="3000"/>
    <n v="1649.9999999999998"/>
    <n v="742.49999999999989"/>
    <n v="0.45"/>
  </r>
  <r>
    <x v="2"/>
    <n v="1128299"/>
    <x v="111"/>
    <x v="2"/>
    <x v="16"/>
    <s v="Honolulu"/>
    <x v="0"/>
    <n v="0.5"/>
    <n v="4000"/>
    <n v="2000"/>
    <n v="600"/>
    <n v="0.3"/>
  </r>
  <r>
    <x v="2"/>
    <n v="1128299"/>
    <x v="111"/>
    <x v="2"/>
    <x v="16"/>
    <s v="Honolulu"/>
    <x v="1"/>
    <n v="0.65000000000000013"/>
    <n v="5750"/>
    <n v="3737.5000000000009"/>
    <n v="934.37500000000023"/>
    <n v="0.25"/>
  </r>
  <r>
    <x v="2"/>
    <n v="1128299"/>
    <x v="111"/>
    <x v="2"/>
    <x v="16"/>
    <s v="Honolulu"/>
    <x v="2"/>
    <n v="0.60000000000000009"/>
    <n v="4000"/>
    <n v="2400.0000000000005"/>
    <n v="720.00000000000011"/>
    <n v="0.3"/>
  </r>
  <r>
    <x v="2"/>
    <n v="1128299"/>
    <x v="111"/>
    <x v="2"/>
    <x v="16"/>
    <s v="Honolulu"/>
    <x v="3"/>
    <n v="0.55000000000000004"/>
    <n v="3750"/>
    <n v="2062.5"/>
    <n v="618.75"/>
    <n v="0.3"/>
  </r>
  <r>
    <x v="2"/>
    <n v="1128299"/>
    <x v="111"/>
    <x v="2"/>
    <x v="16"/>
    <s v="Honolulu"/>
    <x v="4"/>
    <n v="0.65"/>
    <n v="3500"/>
    <n v="2275"/>
    <n v="455"/>
    <n v="0.2"/>
  </r>
  <r>
    <x v="2"/>
    <n v="1128299"/>
    <x v="111"/>
    <x v="2"/>
    <x v="16"/>
    <s v="Honolulu"/>
    <x v="5"/>
    <n v="0.70000000000000007"/>
    <n v="4000"/>
    <n v="2800.0000000000005"/>
    <n v="1260.0000000000002"/>
    <n v="0.45"/>
  </r>
  <r>
    <x v="2"/>
    <n v="1128299"/>
    <x v="112"/>
    <x v="2"/>
    <x v="16"/>
    <s v="Honolulu"/>
    <x v="0"/>
    <n v="0.55000000000000004"/>
    <n v="6250"/>
    <n v="3437.5000000000005"/>
    <n v="1031.25"/>
    <n v="0.3"/>
  </r>
  <r>
    <x v="2"/>
    <n v="1128299"/>
    <x v="112"/>
    <x v="2"/>
    <x v="16"/>
    <s v="Honolulu"/>
    <x v="1"/>
    <n v="0.60000000000000009"/>
    <n v="7000"/>
    <n v="4200.0000000000009"/>
    <n v="1050.0000000000002"/>
    <n v="0.25"/>
  </r>
  <r>
    <x v="2"/>
    <n v="1128299"/>
    <x v="112"/>
    <x v="2"/>
    <x v="16"/>
    <s v="Honolulu"/>
    <x v="2"/>
    <n v="0.55000000000000004"/>
    <n v="5250"/>
    <n v="2887.5000000000005"/>
    <n v="866.25000000000011"/>
    <n v="0.3"/>
  </r>
  <r>
    <x v="2"/>
    <n v="1128299"/>
    <x v="112"/>
    <x v="2"/>
    <x v="16"/>
    <s v="Honolulu"/>
    <x v="3"/>
    <n v="0.65000000000000013"/>
    <n v="5000"/>
    <n v="3250.0000000000005"/>
    <n v="975.00000000000011"/>
    <n v="0.3"/>
  </r>
  <r>
    <x v="2"/>
    <n v="1128299"/>
    <x v="112"/>
    <x v="2"/>
    <x v="16"/>
    <s v="Honolulu"/>
    <x v="4"/>
    <n v="0.85000000000000009"/>
    <n v="4750"/>
    <n v="4037.5000000000005"/>
    <n v="807.50000000000011"/>
    <n v="0.2"/>
  </r>
  <r>
    <x v="2"/>
    <n v="1128299"/>
    <x v="112"/>
    <x v="2"/>
    <x v="16"/>
    <s v="Honolulu"/>
    <x v="5"/>
    <n v="0.90000000000000013"/>
    <n v="6000"/>
    <n v="5400.0000000000009"/>
    <n v="2430.0000000000005"/>
    <n v="0.45"/>
  </r>
  <r>
    <x v="2"/>
    <n v="1128299"/>
    <x v="113"/>
    <x v="2"/>
    <x v="16"/>
    <s v="Honolulu"/>
    <x v="0"/>
    <n v="0.75000000000000011"/>
    <n v="8000"/>
    <n v="6000.0000000000009"/>
    <n v="1800.0000000000002"/>
    <n v="0.3"/>
  </r>
  <r>
    <x v="2"/>
    <n v="1128299"/>
    <x v="113"/>
    <x v="2"/>
    <x v="16"/>
    <s v="Honolulu"/>
    <x v="1"/>
    <n v="0.8500000000000002"/>
    <n v="8000"/>
    <n v="6800.0000000000018"/>
    <n v="1700.0000000000005"/>
    <n v="0.25"/>
  </r>
  <r>
    <x v="2"/>
    <n v="1128299"/>
    <x v="113"/>
    <x v="2"/>
    <x v="16"/>
    <s v="Honolulu"/>
    <x v="2"/>
    <n v="0.80000000000000016"/>
    <n v="6000"/>
    <n v="4800.0000000000009"/>
    <n v="1440.0000000000002"/>
    <n v="0.3"/>
  </r>
  <r>
    <x v="2"/>
    <n v="1128299"/>
    <x v="113"/>
    <x v="2"/>
    <x v="16"/>
    <s v="Honolulu"/>
    <x v="3"/>
    <n v="0.80000000000000016"/>
    <n v="6000"/>
    <n v="4800.0000000000009"/>
    <n v="1440.0000000000002"/>
    <n v="0.3"/>
  </r>
  <r>
    <x v="2"/>
    <n v="1128299"/>
    <x v="113"/>
    <x v="2"/>
    <x v="16"/>
    <s v="Honolulu"/>
    <x v="4"/>
    <n v="0.90000000000000013"/>
    <n v="5250"/>
    <n v="4725.0000000000009"/>
    <n v="945.00000000000023"/>
    <n v="0.2"/>
  </r>
  <r>
    <x v="2"/>
    <n v="1128299"/>
    <x v="113"/>
    <x v="2"/>
    <x v="16"/>
    <s v="Honolulu"/>
    <x v="5"/>
    <n v="0.95000000000000018"/>
    <n v="6250"/>
    <n v="5937.5000000000009"/>
    <n v="2671.8750000000005"/>
    <n v="0.45"/>
  </r>
  <r>
    <x v="0"/>
    <n v="1185732"/>
    <x v="78"/>
    <x v="4"/>
    <x v="8"/>
    <s v="Orlando"/>
    <x v="0"/>
    <n v="0.45"/>
    <n v="8500"/>
    <n v="3825"/>
    <n v="1721.25"/>
    <n v="0.45"/>
  </r>
  <r>
    <x v="0"/>
    <n v="1185732"/>
    <x v="78"/>
    <x v="4"/>
    <x v="8"/>
    <s v="Orlando"/>
    <x v="1"/>
    <n v="0.45"/>
    <n v="6500"/>
    <n v="2925"/>
    <n v="1023.7499999999999"/>
    <n v="0.35"/>
  </r>
  <r>
    <x v="0"/>
    <n v="1185732"/>
    <x v="78"/>
    <x v="4"/>
    <x v="8"/>
    <s v="Orlando"/>
    <x v="2"/>
    <n v="0.35000000000000003"/>
    <n v="6500"/>
    <n v="2275"/>
    <n v="568.75"/>
    <n v="0.25"/>
  </r>
  <r>
    <x v="0"/>
    <n v="1185732"/>
    <x v="78"/>
    <x v="4"/>
    <x v="8"/>
    <s v="Orlando"/>
    <x v="3"/>
    <n v="0.39999999999999997"/>
    <n v="5000"/>
    <n v="1999.9999999999998"/>
    <n v="599.99999999999989"/>
    <n v="0.3"/>
  </r>
  <r>
    <x v="0"/>
    <n v="1185732"/>
    <x v="78"/>
    <x v="4"/>
    <x v="8"/>
    <s v="Orlando"/>
    <x v="4"/>
    <n v="0.55000000000000004"/>
    <n v="5500"/>
    <n v="3025.0000000000005"/>
    <n v="1058.75"/>
    <n v="0.35"/>
  </r>
  <r>
    <x v="0"/>
    <n v="1185732"/>
    <x v="78"/>
    <x v="4"/>
    <x v="8"/>
    <s v="Orlando"/>
    <x v="5"/>
    <n v="0.45"/>
    <n v="6500"/>
    <n v="2925"/>
    <n v="1462.5"/>
    <n v="0.5"/>
  </r>
  <r>
    <x v="0"/>
    <n v="1185732"/>
    <x v="79"/>
    <x v="4"/>
    <x v="8"/>
    <s v="Orlando"/>
    <x v="0"/>
    <n v="0.45"/>
    <n v="9000"/>
    <n v="4050"/>
    <n v="1822.5"/>
    <n v="0.45"/>
  </r>
  <r>
    <x v="0"/>
    <n v="1185732"/>
    <x v="79"/>
    <x v="4"/>
    <x v="8"/>
    <s v="Orlando"/>
    <x v="1"/>
    <n v="0.45"/>
    <n v="5500"/>
    <n v="2475"/>
    <n v="866.25"/>
    <n v="0.35"/>
  </r>
  <r>
    <x v="0"/>
    <n v="1185732"/>
    <x v="79"/>
    <x v="4"/>
    <x v="8"/>
    <s v="Orlando"/>
    <x v="2"/>
    <n v="0.35000000000000003"/>
    <n v="6000"/>
    <n v="2100"/>
    <n v="525"/>
    <n v="0.25"/>
  </r>
  <r>
    <x v="0"/>
    <n v="1185732"/>
    <x v="79"/>
    <x v="4"/>
    <x v="8"/>
    <s v="Orlando"/>
    <x v="3"/>
    <n v="0.39999999999999997"/>
    <n v="4750"/>
    <n v="1899.9999999999998"/>
    <n v="569.99999999999989"/>
    <n v="0.3"/>
  </r>
  <r>
    <x v="0"/>
    <n v="1185732"/>
    <x v="79"/>
    <x v="4"/>
    <x v="8"/>
    <s v="Orlando"/>
    <x v="4"/>
    <n v="0.55000000000000004"/>
    <n v="5500"/>
    <n v="3025.0000000000005"/>
    <n v="1058.75"/>
    <n v="0.35"/>
  </r>
  <r>
    <x v="0"/>
    <n v="1185732"/>
    <x v="79"/>
    <x v="4"/>
    <x v="8"/>
    <s v="Orlando"/>
    <x v="5"/>
    <n v="0.45"/>
    <n v="6500"/>
    <n v="2925"/>
    <n v="1462.5"/>
    <n v="0.5"/>
  </r>
  <r>
    <x v="0"/>
    <n v="1185732"/>
    <x v="80"/>
    <x v="4"/>
    <x v="8"/>
    <s v="Orlando"/>
    <x v="0"/>
    <n v="0.45"/>
    <n v="8700"/>
    <n v="3915"/>
    <n v="1761.75"/>
    <n v="0.45"/>
  </r>
  <r>
    <x v="0"/>
    <n v="1185732"/>
    <x v="80"/>
    <x v="4"/>
    <x v="8"/>
    <s v="Orlando"/>
    <x v="1"/>
    <n v="0.45"/>
    <n v="5500"/>
    <n v="2475"/>
    <n v="866.25"/>
    <n v="0.35"/>
  </r>
  <r>
    <x v="0"/>
    <n v="1185732"/>
    <x v="80"/>
    <x v="4"/>
    <x v="8"/>
    <s v="Orlando"/>
    <x v="2"/>
    <n v="0.35000000000000003"/>
    <n v="5750"/>
    <n v="2012.5000000000002"/>
    <n v="503.12500000000006"/>
    <n v="0.25"/>
  </r>
  <r>
    <x v="0"/>
    <n v="1185732"/>
    <x v="80"/>
    <x v="4"/>
    <x v="8"/>
    <s v="Orlando"/>
    <x v="3"/>
    <n v="0.39999999999999997"/>
    <n v="4250"/>
    <n v="1699.9999999999998"/>
    <n v="509.99999999999989"/>
    <n v="0.3"/>
  </r>
  <r>
    <x v="0"/>
    <n v="1185732"/>
    <x v="80"/>
    <x v="4"/>
    <x v="8"/>
    <s v="Orlando"/>
    <x v="4"/>
    <n v="0.55000000000000004"/>
    <n v="4750"/>
    <n v="2612.5"/>
    <n v="914.37499999999989"/>
    <n v="0.35"/>
  </r>
  <r>
    <x v="0"/>
    <n v="1185732"/>
    <x v="80"/>
    <x v="4"/>
    <x v="8"/>
    <s v="Orlando"/>
    <x v="5"/>
    <n v="0.45"/>
    <n v="5750"/>
    <n v="2587.5"/>
    <n v="1293.75"/>
    <n v="0.5"/>
  </r>
  <r>
    <x v="0"/>
    <n v="1185732"/>
    <x v="81"/>
    <x v="4"/>
    <x v="8"/>
    <s v="Orlando"/>
    <x v="0"/>
    <n v="0.45"/>
    <n v="8250"/>
    <n v="3712.5"/>
    <n v="1670.625"/>
    <n v="0.45"/>
  </r>
  <r>
    <x v="0"/>
    <n v="1185732"/>
    <x v="81"/>
    <x v="4"/>
    <x v="8"/>
    <s v="Orlando"/>
    <x v="1"/>
    <n v="0.45"/>
    <n v="5250"/>
    <n v="2362.5"/>
    <n v="826.875"/>
    <n v="0.35"/>
  </r>
  <r>
    <x v="0"/>
    <n v="1185732"/>
    <x v="81"/>
    <x v="4"/>
    <x v="8"/>
    <s v="Orlando"/>
    <x v="2"/>
    <n v="0.35000000000000003"/>
    <n v="5250"/>
    <n v="1837.5000000000002"/>
    <n v="459.37500000000006"/>
    <n v="0.25"/>
  </r>
  <r>
    <x v="0"/>
    <n v="1185732"/>
    <x v="81"/>
    <x v="4"/>
    <x v="8"/>
    <s v="Orlando"/>
    <x v="3"/>
    <n v="0.39999999999999997"/>
    <n v="4500"/>
    <n v="1799.9999999999998"/>
    <n v="539.99999999999989"/>
    <n v="0.3"/>
  </r>
  <r>
    <x v="0"/>
    <n v="1185732"/>
    <x v="81"/>
    <x v="4"/>
    <x v="8"/>
    <s v="Orlando"/>
    <x v="4"/>
    <n v="0.55000000000000004"/>
    <n v="4750"/>
    <n v="2612.5"/>
    <n v="914.37499999999989"/>
    <n v="0.35"/>
  </r>
  <r>
    <x v="0"/>
    <n v="1185732"/>
    <x v="81"/>
    <x v="4"/>
    <x v="8"/>
    <s v="Orlando"/>
    <x v="5"/>
    <n v="0.45"/>
    <n v="6000"/>
    <n v="2700"/>
    <n v="1350"/>
    <n v="0.5"/>
  </r>
  <r>
    <x v="0"/>
    <n v="1185732"/>
    <x v="82"/>
    <x v="4"/>
    <x v="8"/>
    <s v="Orlando"/>
    <x v="0"/>
    <n v="0.55000000000000004"/>
    <n v="8700"/>
    <n v="4785"/>
    <n v="2153.25"/>
    <n v="0.45"/>
  </r>
  <r>
    <x v="0"/>
    <n v="1185732"/>
    <x v="82"/>
    <x v="4"/>
    <x v="8"/>
    <s v="Orlando"/>
    <x v="1"/>
    <n v="0.55000000000000004"/>
    <n v="5750"/>
    <n v="3162.5000000000005"/>
    <n v="1106.875"/>
    <n v="0.35"/>
  </r>
  <r>
    <x v="0"/>
    <n v="1185732"/>
    <x v="82"/>
    <x v="4"/>
    <x v="8"/>
    <s v="Orlando"/>
    <x v="2"/>
    <n v="0.5"/>
    <n v="5500"/>
    <n v="2750"/>
    <n v="687.5"/>
    <n v="0.25"/>
  </r>
  <r>
    <x v="0"/>
    <n v="1185732"/>
    <x v="82"/>
    <x v="4"/>
    <x v="8"/>
    <s v="Orlando"/>
    <x v="3"/>
    <n v="0.5"/>
    <n v="5000"/>
    <n v="2500"/>
    <n v="750"/>
    <n v="0.3"/>
  </r>
  <r>
    <x v="0"/>
    <n v="1185732"/>
    <x v="82"/>
    <x v="4"/>
    <x v="8"/>
    <s v="Orlando"/>
    <x v="4"/>
    <n v="0.6"/>
    <n v="5250"/>
    <n v="3150"/>
    <n v="1102.5"/>
    <n v="0.35"/>
  </r>
  <r>
    <x v="0"/>
    <n v="1185732"/>
    <x v="82"/>
    <x v="4"/>
    <x v="8"/>
    <s v="Orlando"/>
    <x v="5"/>
    <n v="0.65"/>
    <n v="6250"/>
    <n v="4062.5"/>
    <n v="2031.25"/>
    <n v="0.5"/>
  </r>
  <r>
    <x v="0"/>
    <n v="1185732"/>
    <x v="83"/>
    <x v="4"/>
    <x v="8"/>
    <s v="Orlando"/>
    <x v="0"/>
    <n v="0.6"/>
    <n v="8750"/>
    <n v="5250"/>
    <n v="2362.5"/>
    <n v="0.45"/>
  </r>
  <r>
    <x v="0"/>
    <n v="1185732"/>
    <x v="83"/>
    <x v="4"/>
    <x v="8"/>
    <s v="Orlando"/>
    <x v="1"/>
    <n v="0.55000000000000004"/>
    <n v="6250"/>
    <n v="3437.5000000000005"/>
    <n v="1203.125"/>
    <n v="0.35"/>
  </r>
  <r>
    <x v="0"/>
    <n v="1185732"/>
    <x v="83"/>
    <x v="4"/>
    <x v="8"/>
    <s v="Orlando"/>
    <x v="2"/>
    <n v="0.5"/>
    <n v="6000"/>
    <n v="3000"/>
    <n v="750"/>
    <n v="0.25"/>
  </r>
  <r>
    <x v="0"/>
    <n v="1185732"/>
    <x v="83"/>
    <x v="4"/>
    <x v="8"/>
    <s v="Orlando"/>
    <x v="3"/>
    <n v="0.5"/>
    <n v="5750"/>
    <n v="2875"/>
    <n v="862.5"/>
    <n v="0.3"/>
  </r>
  <r>
    <x v="0"/>
    <n v="1185732"/>
    <x v="83"/>
    <x v="4"/>
    <x v="8"/>
    <s v="Orlando"/>
    <x v="4"/>
    <n v="0.65"/>
    <n v="5750"/>
    <n v="3737.5"/>
    <n v="1308.125"/>
    <n v="0.35"/>
  </r>
  <r>
    <x v="0"/>
    <n v="1185732"/>
    <x v="83"/>
    <x v="4"/>
    <x v="8"/>
    <s v="Orlando"/>
    <x v="5"/>
    <n v="0.70000000000000007"/>
    <n v="7250"/>
    <n v="5075.0000000000009"/>
    <n v="2537.5000000000005"/>
    <n v="0.5"/>
  </r>
  <r>
    <x v="0"/>
    <n v="1185732"/>
    <x v="84"/>
    <x v="4"/>
    <x v="8"/>
    <s v="Orlando"/>
    <x v="0"/>
    <n v="0.65"/>
    <n v="9500"/>
    <n v="6175"/>
    <n v="2778.75"/>
    <n v="0.45"/>
  </r>
  <r>
    <x v="0"/>
    <n v="1185732"/>
    <x v="84"/>
    <x v="4"/>
    <x v="8"/>
    <s v="Orlando"/>
    <x v="1"/>
    <n v="0.60000000000000009"/>
    <n v="7000"/>
    <n v="4200.0000000000009"/>
    <n v="1470.0000000000002"/>
    <n v="0.35"/>
  </r>
  <r>
    <x v="0"/>
    <n v="1185732"/>
    <x v="84"/>
    <x v="4"/>
    <x v="8"/>
    <s v="Orlando"/>
    <x v="2"/>
    <n v="0.55000000000000004"/>
    <n v="6250"/>
    <n v="3437.5000000000005"/>
    <n v="859.37500000000011"/>
    <n v="0.25"/>
  </r>
  <r>
    <x v="0"/>
    <n v="1185732"/>
    <x v="84"/>
    <x v="4"/>
    <x v="8"/>
    <s v="Orlando"/>
    <x v="3"/>
    <n v="0.55000000000000004"/>
    <n v="5750"/>
    <n v="3162.5000000000005"/>
    <n v="948.75000000000011"/>
    <n v="0.3"/>
  </r>
  <r>
    <x v="0"/>
    <n v="1185732"/>
    <x v="84"/>
    <x v="4"/>
    <x v="8"/>
    <s v="Orlando"/>
    <x v="4"/>
    <n v="0.65"/>
    <n v="6000"/>
    <n v="3900"/>
    <n v="1365"/>
    <n v="0.35"/>
  </r>
  <r>
    <x v="0"/>
    <n v="1185732"/>
    <x v="84"/>
    <x v="4"/>
    <x v="8"/>
    <s v="Orlando"/>
    <x v="5"/>
    <n v="0.70000000000000007"/>
    <n v="7750"/>
    <n v="5425.0000000000009"/>
    <n v="2712.5000000000005"/>
    <n v="0.5"/>
  </r>
  <r>
    <x v="0"/>
    <n v="1185732"/>
    <x v="85"/>
    <x v="4"/>
    <x v="8"/>
    <s v="Orlando"/>
    <x v="0"/>
    <n v="0.65"/>
    <n v="9250"/>
    <n v="6012.5"/>
    <n v="2705.625"/>
    <n v="0.45"/>
  </r>
  <r>
    <x v="0"/>
    <n v="1185732"/>
    <x v="85"/>
    <x v="4"/>
    <x v="8"/>
    <s v="Orlando"/>
    <x v="1"/>
    <n v="0.60000000000000009"/>
    <n v="7000"/>
    <n v="4200.0000000000009"/>
    <n v="1470.0000000000002"/>
    <n v="0.35"/>
  </r>
  <r>
    <x v="0"/>
    <n v="1185732"/>
    <x v="85"/>
    <x v="4"/>
    <x v="8"/>
    <s v="Orlando"/>
    <x v="2"/>
    <n v="0.55000000000000004"/>
    <n v="6250"/>
    <n v="3437.5000000000005"/>
    <n v="859.37500000000011"/>
    <n v="0.25"/>
  </r>
  <r>
    <x v="0"/>
    <n v="1185732"/>
    <x v="85"/>
    <x v="4"/>
    <x v="8"/>
    <s v="Orlando"/>
    <x v="3"/>
    <n v="0.45"/>
    <n v="5750"/>
    <n v="2587.5"/>
    <n v="776.25"/>
    <n v="0.3"/>
  </r>
  <r>
    <x v="0"/>
    <n v="1185732"/>
    <x v="85"/>
    <x v="4"/>
    <x v="8"/>
    <s v="Orlando"/>
    <x v="4"/>
    <n v="0.55000000000000004"/>
    <n v="5500"/>
    <n v="3025.0000000000005"/>
    <n v="1058.75"/>
    <n v="0.35"/>
  </r>
  <r>
    <x v="0"/>
    <n v="1185732"/>
    <x v="85"/>
    <x v="4"/>
    <x v="8"/>
    <s v="Orlando"/>
    <x v="5"/>
    <n v="0.60000000000000009"/>
    <n v="7250"/>
    <n v="4350.0000000000009"/>
    <n v="2175.0000000000005"/>
    <n v="0.5"/>
  </r>
  <r>
    <x v="0"/>
    <n v="1185732"/>
    <x v="86"/>
    <x v="4"/>
    <x v="8"/>
    <s v="Orlando"/>
    <x v="0"/>
    <n v="0.55000000000000004"/>
    <n v="8500"/>
    <n v="4675"/>
    <n v="2103.75"/>
    <n v="0.45"/>
  </r>
  <r>
    <x v="0"/>
    <n v="1185732"/>
    <x v="86"/>
    <x v="4"/>
    <x v="8"/>
    <s v="Orlando"/>
    <x v="1"/>
    <n v="0.50000000000000011"/>
    <n v="6500"/>
    <n v="3250.0000000000009"/>
    <n v="1137.5000000000002"/>
    <n v="0.35"/>
  </r>
  <r>
    <x v="0"/>
    <n v="1185732"/>
    <x v="86"/>
    <x v="4"/>
    <x v="8"/>
    <s v="Orlando"/>
    <x v="2"/>
    <n v="0.45"/>
    <n v="5500"/>
    <n v="2475"/>
    <n v="618.75"/>
    <n v="0.25"/>
  </r>
  <r>
    <x v="0"/>
    <n v="1185732"/>
    <x v="86"/>
    <x v="4"/>
    <x v="8"/>
    <s v="Orlando"/>
    <x v="3"/>
    <n v="0.45"/>
    <n v="5250"/>
    <n v="2362.5"/>
    <n v="708.75"/>
    <n v="0.3"/>
  </r>
  <r>
    <x v="0"/>
    <n v="1185732"/>
    <x v="86"/>
    <x v="4"/>
    <x v="8"/>
    <s v="Orlando"/>
    <x v="4"/>
    <n v="0.55000000000000004"/>
    <n v="5250"/>
    <n v="2887.5000000000005"/>
    <n v="1010.6250000000001"/>
    <n v="0.35"/>
  </r>
  <r>
    <x v="0"/>
    <n v="1185732"/>
    <x v="86"/>
    <x v="4"/>
    <x v="8"/>
    <s v="Orlando"/>
    <x v="5"/>
    <n v="0.60000000000000009"/>
    <n v="6250"/>
    <n v="3750.0000000000005"/>
    <n v="1875.0000000000002"/>
    <n v="0.5"/>
  </r>
  <r>
    <x v="0"/>
    <n v="1185732"/>
    <x v="87"/>
    <x v="4"/>
    <x v="8"/>
    <s v="Orlando"/>
    <x v="0"/>
    <n v="0.60000000000000009"/>
    <n v="8000"/>
    <n v="4800.0000000000009"/>
    <n v="2160.0000000000005"/>
    <n v="0.45"/>
  </r>
  <r>
    <x v="0"/>
    <n v="1185732"/>
    <x v="87"/>
    <x v="4"/>
    <x v="8"/>
    <s v="Orlando"/>
    <x v="1"/>
    <n v="0.50000000000000011"/>
    <n v="6250"/>
    <n v="3125.0000000000009"/>
    <n v="1093.7500000000002"/>
    <n v="0.35"/>
  </r>
  <r>
    <x v="0"/>
    <n v="1185732"/>
    <x v="87"/>
    <x v="4"/>
    <x v="8"/>
    <s v="Orlando"/>
    <x v="2"/>
    <n v="0.50000000000000011"/>
    <n v="5250"/>
    <n v="2625.0000000000005"/>
    <n v="656.25000000000011"/>
    <n v="0.25"/>
  </r>
  <r>
    <x v="0"/>
    <n v="1185732"/>
    <x v="87"/>
    <x v="4"/>
    <x v="8"/>
    <s v="Orlando"/>
    <x v="3"/>
    <n v="0.50000000000000011"/>
    <n v="5000"/>
    <n v="2500.0000000000005"/>
    <n v="750.00000000000011"/>
    <n v="0.3"/>
  </r>
  <r>
    <x v="0"/>
    <n v="1185732"/>
    <x v="87"/>
    <x v="4"/>
    <x v="8"/>
    <s v="Orlando"/>
    <x v="4"/>
    <n v="0.60000000000000009"/>
    <n v="5000"/>
    <n v="3000.0000000000005"/>
    <n v="1050"/>
    <n v="0.35"/>
  </r>
  <r>
    <x v="0"/>
    <n v="1185732"/>
    <x v="87"/>
    <x v="4"/>
    <x v="8"/>
    <s v="Orlando"/>
    <x v="5"/>
    <n v="0.65"/>
    <n v="6250"/>
    <n v="4062.5"/>
    <n v="2031.25"/>
    <n v="0.5"/>
  </r>
  <r>
    <x v="0"/>
    <n v="1185732"/>
    <x v="88"/>
    <x v="4"/>
    <x v="8"/>
    <s v="Orlando"/>
    <x v="0"/>
    <n v="0.60000000000000009"/>
    <n v="7750"/>
    <n v="4650.0000000000009"/>
    <n v="2092.5000000000005"/>
    <n v="0.45"/>
  </r>
  <r>
    <x v="0"/>
    <n v="1185732"/>
    <x v="88"/>
    <x v="4"/>
    <x v="8"/>
    <s v="Orlando"/>
    <x v="1"/>
    <n v="0.50000000000000011"/>
    <n v="6000"/>
    <n v="3000.0000000000005"/>
    <n v="1050"/>
    <n v="0.35"/>
  </r>
  <r>
    <x v="0"/>
    <n v="1185732"/>
    <x v="88"/>
    <x v="4"/>
    <x v="8"/>
    <s v="Orlando"/>
    <x v="2"/>
    <n v="0.50000000000000011"/>
    <n v="5450"/>
    <n v="2725.0000000000005"/>
    <n v="681.25000000000011"/>
    <n v="0.25"/>
  </r>
  <r>
    <x v="0"/>
    <n v="1185732"/>
    <x v="88"/>
    <x v="4"/>
    <x v="8"/>
    <s v="Orlando"/>
    <x v="3"/>
    <n v="0.50000000000000011"/>
    <n v="5750"/>
    <n v="2875.0000000000005"/>
    <n v="862.50000000000011"/>
    <n v="0.3"/>
  </r>
  <r>
    <x v="0"/>
    <n v="1185732"/>
    <x v="88"/>
    <x v="4"/>
    <x v="8"/>
    <s v="Orlando"/>
    <x v="4"/>
    <n v="0.65"/>
    <n v="5500"/>
    <n v="3575"/>
    <n v="1251.25"/>
    <n v="0.35"/>
  </r>
  <r>
    <x v="0"/>
    <n v="1185732"/>
    <x v="88"/>
    <x v="4"/>
    <x v="8"/>
    <s v="Orlando"/>
    <x v="5"/>
    <n v="0.7"/>
    <n v="6500"/>
    <n v="4550"/>
    <n v="2275"/>
    <n v="0.5"/>
  </r>
  <r>
    <x v="0"/>
    <n v="1185732"/>
    <x v="89"/>
    <x v="4"/>
    <x v="8"/>
    <s v="Orlando"/>
    <x v="0"/>
    <n v="0.65"/>
    <n v="8750"/>
    <n v="5687.5"/>
    <n v="2559.375"/>
    <n v="0.45"/>
  </r>
  <r>
    <x v="0"/>
    <n v="1185732"/>
    <x v="89"/>
    <x v="4"/>
    <x v="8"/>
    <s v="Orlando"/>
    <x v="1"/>
    <n v="0.55000000000000004"/>
    <n v="6750"/>
    <n v="3712.5000000000005"/>
    <n v="1299.375"/>
    <n v="0.35"/>
  </r>
  <r>
    <x v="0"/>
    <n v="1185732"/>
    <x v="89"/>
    <x v="4"/>
    <x v="8"/>
    <s v="Orlando"/>
    <x v="2"/>
    <n v="0.55000000000000004"/>
    <n v="6250"/>
    <n v="3437.5000000000005"/>
    <n v="859.37500000000011"/>
    <n v="0.25"/>
  </r>
  <r>
    <x v="0"/>
    <n v="1185732"/>
    <x v="89"/>
    <x v="4"/>
    <x v="8"/>
    <s v="Orlando"/>
    <x v="3"/>
    <n v="0.55000000000000004"/>
    <n v="5750"/>
    <n v="3162.5000000000005"/>
    <n v="948.75000000000011"/>
    <n v="0.3"/>
  </r>
  <r>
    <x v="0"/>
    <n v="1185732"/>
    <x v="89"/>
    <x v="4"/>
    <x v="8"/>
    <s v="Orlando"/>
    <x v="4"/>
    <n v="0.65"/>
    <n v="5750"/>
    <n v="3737.5"/>
    <n v="1308.125"/>
    <n v="0.35"/>
  </r>
  <r>
    <x v="0"/>
    <n v="1185732"/>
    <x v="89"/>
    <x v="4"/>
    <x v="8"/>
    <s v="Orlando"/>
    <x v="5"/>
    <n v="0.7"/>
    <n v="6750"/>
    <n v="4725"/>
    <n v="2362.5"/>
    <n v="0.5"/>
  </r>
  <r>
    <x v="0"/>
    <n v="1185732"/>
    <x v="0"/>
    <x v="0"/>
    <x v="0"/>
    <s v="Albany"/>
    <x v="0"/>
    <n v="0.4"/>
    <n v="8000"/>
    <n v="3200"/>
    <n v="1600"/>
    <n v="0.5"/>
  </r>
  <r>
    <x v="0"/>
    <n v="1185732"/>
    <x v="0"/>
    <x v="0"/>
    <x v="0"/>
    <s v="Albany"/>
    <x v="1"/>
    <n v="0.4"/>
    <n v="6000"/>
    <n v="2400"/>
    <n v="720"/>
    <n v="0.3"/>
  </r>
  <r>
    <x v="0"/>
    <n v="1185732"/>
    <x v="0"/>
    <x v="0"/>
    <x v="0"/>
    <s v="Albany"/>
    <x v="2"/>
    <n v="0.30000000000000004"/>
    <n v="6000"/>
    <n v="1800.0000000000002"/>
    <n v="630"/>
    <n v="0.35"/>
  </r>
  <r>
    <x v="0"/>
    <n v="1185732"/>
    <x v="0"/>
    <x v="0"/>
    <x v="0"/>
    <s v="Albany"/>
    <x v="3"/>
    <n v="0.35"/>
    <n v="4500"/>
    <n v="1575"/>
    <n v="551.25"/>
    <n v="0.35"/>
  </r>
  <r>
    <x v="0"/>
    <n v="1185732"/>
    <x v="0"/>
    <x v="0"/>
    <x v="0"/>
    <s v="Albany"/>
    <x v="4"/>
    <n v="0.5"/>
    <n v="5000"/>
    <n v="2500"/>
    <n v="750"/>
    <n v="0.3"/>
  </r>
  <r>
    <x v="0"/>
    <n v="1185732"/>
    <x v="0"/>
    <x v="0"/>
    <x v="0"/>
    <s v="Albany"/>
    <x v="5"/>
    <n v="0.4"/>
    <n v="6000"/>
    <n v="2400"/>
    <n v="600"/>
    <n v="0.25"/>
  </r>
  <r>
    <x v="0"/>
    <n v="1185732"/>
    <x v="1"/>
    <x v="0"/>
    <x v="0"/>
    <s v="Albany"/>
    <x v="0"/>
    <n v="0.4"/>
    <n v="8500"/>
    <n v="3400"/>
    <n v="1700"/>
    <n v="0.5"/>
  </r>
  <r>
    <x v="0"/>
    <n v="1185732"/>
    <x v="1"/>
    <x v="0"/>
    <x v="0"/>
    <s v="Albany"/>
    <x v="1"/>
    <n v="0.4"/>
    <n v="5000"/>
    <n v="2000"/>
    <n v="600"/>
    <n v="0.3"/>
  </r>
  <r>
    <x v="0"/>
    <n v="1185732"/>
    <x v="1"/>
    <x v="0"/>
    <x v="0"/>
    <s v="Albany"/>
    <x v="2"/>
    <n v="0.30000000000000004"/>
    <n v="5500"/>
    <n v="1650.0000000000002"/>
    <n v="577.5"/>
    <n v="0.35"/>
  </r>
  <r>
    <x v="0"/>
    <n v="1185732"/>
    <x v="1"/>
    <x v="0"/>
    <x v="0"/>
    <s v="Albany"/>
    <x v="3"/>
    <n v="0.35"/>
    <n v="4250"/>
    <n v="1487.5"/>
    <n v="520.625"/>
    <n v="0.35"/>
  </r>
  <r>
    <x v="0"/>
    <n v="1185732"/>
    <x v="1"/>
    <x v="0"/>
    <x v="0"/>
    <s v="Albany"/>
    <x v="4"/>
    <n v="0.5"/>
    <n v="5000"/>
    <n v="2500"/>
    <n v="750"/>
    <n v="0.3"/>
  </r>
  <r>
    <x v="0"/>
    <n v="1185732"/>
    <x v="1"/>
    <x v="0"/>
    <x v="0"/>
    <s v="Albany"/>
    <x v="5"/>
    <n v="0.4"/>
    <n v="6000"/>
    <n v="2400"/>
    <n v="600"/>
    <n v="0.25"/>
  </r>
  <r>
    <x v="0"/>
    <n v="1185732"/>
    <x v="2"/>
    <x v="0"/>
    <x v="0"/>
    <s v="Albany"/>
    <x v="0"/>
    <n v="0.4"/>
    <n v="8200"/>
    <n v="3280"/>
    <n v="1640"/>
    <n v="0.5"/>
  </r>
  <r>
    <x v="0"/>
    <n v="1185732"/>
    <x v="2"/>
    <x v="0"/>
    <x v="0"/>
    <s v="Albany"/>
    <x v="1"/>
    <n v="0.4"/>
    <n v="5250"/>
    <n v="2100"/>
    <n v="630"/>
    <n v="0.3"/>
  </r>
  <r>
    <x v="0"/>
    <n v="1185732"/>
    <x v="2"/>
    <x v="0"/>
    <x v="0"/>
    <s v="Albany"/>
    <x v="2"/>
    <n v="0.30000000000000004"/>
    <n v="5500"/>
    <n v="1650.0000000000002"/>
    <n v="577.5"/>
    <n v="0.35"/>
  </r>
  <r>
    <x v="0"/>
    <n v="1185732"/>
    <x v="2"/>
    <x v="0"/>
    <x v="0"/>
    <s v="Albany"/>
    <x v="3"/>
    <n v="0.35"/>
    <n v="4000"/>
    <n v="1400"/>
    <n v="489.99999999999994"/>
    <n v="0.35"/>
  </r>
  <r>
    <x v="0"/>
    <n v="1185732"/>
    <x v="2"/>
    <x v="0"/>
    <x v="0"/>
    <s v="Albany"/>
    <x v="4"/>
    <n v="0.5"/>
    <n v="4500"/>
    <n v="2250"/>
    <n v="675"/>
    <n v="0.3"/>
  </r>
  <r>
    <x v="0"/>
    <n v="1185732"/>
    <x v="2"/>
    <x v="0"/>
    <x v="0"/>
    <s v="Albany"/>
    <x v="5"/>
    <n v="0.4"/>
    <n v="5500"/>
    <n v="2200"/>
    <n v="550"/>
    <n v="0.25"/>
  </r>
  <r>
    <x v="0"/>
    <n v="1185732"/>
    <x v="3"/>
    <x v="0"/>
    <x v="0"/>
    <s v="Albany"/>
    <x v="0"/>
    <n v="0.4"/>
    <n v="8000"/>
    <n v="3200"/>
    <n v="1600"/>
    <n v="0.5"/>
  </r>
  <r>
    <x v="0"/>
    <n v="1185732"/>
    <x v="3"/>
    <x v="0"/>
    <x v="0"/>
    <s v="Albany"/>
    <x v="1"/>
    <n v="0.4"/>
    <n v="5000"/>
    <n v="2000"/>
    <n v="600"/>
    <n v="0.3"/>
  </r>
  <r>
    <x v="0"/>
    <n v="1185732"/>
    <x v="3"/>
    <x v="0"/>
    <x v="0"/>
    <s v="Albany"/>
    <x v="2"/>
    <n v="0.30000000000000004"/>
    <n v="5000"/>
    <n v="1500.0000000000002"/>
    <n v="525"/>
    <n v="0.35"/>
  </r>
  <r>
    <x v="0"/>
    <n v="1185732"/>
    <x v="3"/>
    <x v="0"/>
    <x v="0"/>
    <s v="Albany"/>
    <x v="3"/>
    <n v="0.35"/>
    <n v="4250"/>
    <n v="1487.5"/>
    <n v="520.625"/>
    <n v="0.35"/>
  </r>
  <r>
    <x v="0"/>
    <n v="1185732"/>
    <x v="3"/>
    <x v="0"/>
    <x v="0"/>
    <s v="Albany"/>
    <x v="4"/>
    <n v="0.5"/>
    <n v="4250"/>
    <n v="2125"/>
    <n v="637.5"/>
    <n v="0.3"/>
  </r>
  <r>
    <x v="0"/>
    <n v="1185732"/>
    <x v="3"/>
    <x v="0"/>
    <x v="0"/>
    <s v="Albany"/>
    <x v="5"/>
    <n v="0.4"/>
    <n v="5500"/>
    <n v="2200"/>
    <n v="550"/>
    <n v="0.25"/>
  </r>
  <r>
    <x v="0"/>
    <n v="1185732"/>
    <x v="4"/>
    <x v="0"/>
    <x v="0"/>
    <s v="Albany"/>
    <x v="0"/>
    <n v="0.5"/>
    <n v="8200"/>
    <n v="4100"/>
    <n v="2050"/>
    <n v="0.5"/>
  </r>
  <r>
    <x v="0"/>
    <n v="1185732"/>
    <x v="4"/>
    <x v="0"/>
    <x v="0"/>
    <s v="Albany"/>
    <x v="1"/>
    <n v="0.45000000000000007"/>
    <n v="5250"/>
    <n v="2362.5000000000005"/>
    <n v="708.75000000000011"/>
    <n v="0.3"/>
  </r>
  <r>
    <x v="0"/>
    <n v="1185732"/>
    <x v="4"/>
    <x v="0"/>
    <x v="0"/>
    <s v="Albany"/>
    <x v="2"/>
    <n v="0.4"/>
    <n v="5000"/>
    <n v="2000"/>
    <n v="700"/>
    <n v="0.35"/>
  </r>
  <r>
    <x v="0"/>
    <n v="1185732"/>
    <x v="4"/>
    <x v="0"/>
    <x v="0"/>
    <s v="Albany"/>
    <x v="3"/>
    <n v="0.4"/>
    <n v="4500"/>
    <n v="1800"/>
    <n v="630"/>
    <n v="0.35"/>
  </r>
  <r>
    <x v="0"/>
    <n v="1185732"/>
    <x v="4"/>
    <x v="0"/>
    <x v="0"/>
    <s v="Albany"/>
    <x v="4"/>
    <n v="0.5"/>
    <n v="4750"/>
    <n v="2375"/>
    <n v="712.5"/>
    <n v="0.3"/>
  </r>
  <r>
    <x v="0"/>
    <n v="1185732"/>
    <x v="4"/>
    <x v="0"/>
    <x v="0"/>
    <s v="Albany"/>
    <x v="5"/>
    <n v="0.55000000000000004"/>
    <n v="6000"/>
    <n v="3300.0000000000005"/>
    <n v="825.00000000000011"/>
    <n v="0.25"/>
  </r>
  <r>
    <x v="0"/>
    <n v="1185732"/>
    <x v="5"/>
    <x v="0"/>
    <x v="0"/>
    <s v="Albany"/>
    <x v="0"/>
    <n v="0.5"/>
    <n v="8500"/>
    <n v="4250"/>
    <n v="2125"/>
    <n v="0.5"/>
  </r>
  <r>
    <x v="0"/>
    <n v="1185732"/>
    <x v="5"/>
    <x v="0"/>
    <x v="0"/>
    <s v="Albany"/>
    <x v="1"/>
    <n v="0.45000000000000007"/>
    <n v="6000"/>
    <n v="2700.0000000000005"/>
    <n v="810.00000000000011"/>
    <n v="0.3"/>
  </r>
  <r>
    <x v="0"/>
    <n v="1185732"/>
    <x v="5"/>
    <x v="0"/>
    <x v="0"/>
    <s v="Albany"/>
    <x v="2"/>
    <n v="0.4"/>
    <n v="5250"/>
    <n v="2100"/>
    <n v="735"/>
    <n v="0.35"/>
  </r>
  <r>
    <x v="0"/>
    <n v="1185732"/>
    <x v="5"/>
    <x v="0"/>
    <x v="0"/>
    <s v="Albany"/>
    <x v="3"/>
    <n v="0.4"/>
    <n v="5000"/>
    <n v="2000"/>
    <n v="700"/>
    <n v="0.35"/>
  </r>
  <r>
    <x v="0"/>
    <n v="1185732"/>
    <x v="5"/>
    <x v="0"/>
    <x v="0"/>
    <s v="Albany"/>
    <x v="4"/>
    <n v="0.5"/>
    <n v="5000"/>
    <n v="2500"/>
    <n v="750"/>
    <n v="0.3"/>
  </r>
  <r>
    <x v="0"/>
    <n v="1185732"/>
    <x v="5"/>
    <x v="0"/>
    <x v="0"/>
    <s v="Albany"/>
    <x v="5"/>
    <n v="0.55000000000000004"/>
    <n v="6500"/>
    <n v="3575.0000000000005"/>
    <n v="893.75000000000011"/>
    <n v="0.25"/>
  </r>
  <r>
    <x v="0"/>
    <n v="1185732"/>
    <x v="6"/>
    <x v="0"/>
    <x v="0"/>
    <s v="Albany"/>
    <x v="0"/>
    <n v="0.5"/>
    <n v="8750"/>
    <n v="4375"/>
    <n v="2187.5"/>
    <n v="0.5"/>
  </r>
  <r>
    <x v="0"/>
    <n v="1185732"/>
    <x v="6"/>
    <x v="0"/>
    <x v="0"/>
    <s v="Albany"/>
    <x v="1"/>
    <n v="0.45000000000000007"/>
    <n v="6250"/>
    <n v="2812.5000000000005"/>
    <n v="843.75000000000011"/>
    <n v="0.3"/>
  </r>
  <r>
    <x v="0"/>
    <n v="1185732"/>
    <x v="6"/>
    <x v="0"/>
    <x v="0"/>
    <s v="Albany"/>
    <x v="2"/>
    <n v="0.4"/>
    <n v="5500"/>
    <n v="2200"/>
    <n v="770"/>
    <n v="0.35"/>
  </r>
  <r>
    <x v="0"/>
    <n v="1185732"/>
    <x v="6"/>
    <x v="0"/>
    <x v="0"/>
    <s v="Albany"/>
    <x v="3"/>
    <n v="0.4"/>
    <n v="5000"/>
    <n v="2000"/>
    <n v="700"/>
    <n v="0.35"/>
  </r>
  <r>
    <x v="0"/>
    <n v="1185732"/>
    <x v="6"/>
    <x v="0"/>
    <x v="0"/>
    <s v="Albany"/>
    <x v="4"/>
    <n v="0.5"/>
    <n v="5250"/>
    <n v="2625"/>
    <n v="787.5"/>
    <n v="0.3"/>
  </r>
  <r>
    <x v="0"/>
    <n v="1185732"/>
    <x v="6"/>
    <x v="0"/>
    <x v="0"/>
    <s v="Albany"/>
    <x v="5"/>
    <n v="0.55000000000000004"/>
    <n v="7000"/>
    <n v="3850.0000000000005"/>
    <n v="962.50000000000011"/>
    <n v="0.25"/>
  </r>
  <r>
    <x v="0"/>
    <n v="1185732"/>
    <x v="7"/>
    <x v="0"/>
    <x v="0"/>
    <s v="Albany"/>
    <x v="0"/>
    <n v="0.5"/>
    <n v="8500"/>
    <n v="4250"/>
    <n v="2125"/>
    <n v="0.5"/>
  </r>
  <r>
    <x v="0"/>
    <n v="1185732"/>
    <x v="7"/>
    <x v="0"/>
    <x v="0"/>
    <s v="Albany"/>
    <x v="1"/>
    <n v="0.45000000000000007"/>
    <n v="6250"/>
    <n v="2812.5000000000005"/>
    <n v="843.75000000000011"/>
    <n v="0.3"/>
  </r>
  <r>
    <x v="0"/>
    <n v="1185732"/>
    <x v="7"/>
    <x v="0"/>
    <x v="0"/>
    <s v="Albany"/>
    <x v="2"/>
    <n v="0.4"/>
    <n v="5500"/>
    <n v="2200"/>
    <n v="770"/>
    <n v="0.35"/>
  </r>
  <r>
    <x v="0"/>
    <n v="1185732"/>
    <x v="7"/>
    <x v="0"/>
    <x v="0"/>
    <s v="Albany"/>
    <x v="3"/>
    <n v="0.4"/>
    <n v="5250"/>
    <n v="2100"/>
    <n v="735"/>
    <n v="0.35"/>
  </r>
  <r>
    <x v="0"/>
    <n v="1185732"/>
    <x v="7"/>
    <x v="0"/>
    <x v="0"/>
    <s v="Albany"/>
    <x v="4"/>
    <n v="0.5"/>
    <n v="5000"/>
    <n v="2500"/>
    <n v="750"/>
    <n v="0.3"/>
  </r>
  <r>
    <x v="0"/>
    <n v="1185732"/>
    <x v="7"/>
    <x v="0"/>
    <x v="0"/>
    <s v="Albany"/>
    <x v="5"/>
    <n v="0.55000000000000004"/>
    <n v="6750"/>
    <n v="3712.5000000000005"/>
    <n v="928.12500000000011"/>
    <n v="0.25"/>
  </r>
  <r>
    <x v="0"/>
    <n v="1185732"/>
    <x v="8"/>
    <x v="0"/>
    <x v="0"/>
    <s v="Albany"/>
    <x v="0"/>
    <n v="0.5"/>
    <n v="8000"/>
    <n v="4000"/>
    <n v="2000"/>
    <n v="0.5"/>
  </r>
  <r>
    <x v="0"/>
    <n v="1185732"/>
    <x v="8"/>
    <x v="0"/>
    <x v="0"/>
    <s v="Albany"/>
    <x v="1"/>
    <n v="0.45000000000000007"/>
    <n v="6000"/>
    <n v="2700.0000000000005"/>
    <n v="810.00000000000011"/>
    <n v="0.3"/>
  </r>
  <r>
    <x v="0"/>
    <n v="1185732"/>
    <x v="8"/>
    <x v="0"/>
    <x v="0"/>
    <s v="Albany"/>
    <x v="2"/>
    <n v="0.4"/>
    <n v="5250"/>
    <n v="2100"/>
    <n v="735"/>
    <n v="0.35"/>
  </r>
  <r>
    <x v="0"/>
    <n v="1185732"/>
    <x v="8"/>
    <x v="0"/>
    <x v="0"/>
    <s v="Albany"/>
    <x v="3"/>
    <n v="0.4"/>
    <n v="5000"/>
    <n v="2000"/>
    <n v="700"/>
    <n v="0.35"/>
  </r>
  <r>
    <x v="0"/>
    <n v="1185732"/>
    <x v="8"/>
    <x v="0"/>
    <x v="0"/>
    <s v="Albany"/>
    <x v="4"/>
    <n v="0.5"/>
    <n v="5000"/>
    <n v="2500"/>
    <n v="750"/>
    <n v="0.3"/>
  </r>
  <r>
    <x v="0"/>
    <n v="1185732"/>
    <x v="8"/>
    <x v="0"/>
    <x v="0"/>
    <s v="Albany"/>
    <x v="5"/>
    <n v="0.55000000000000004"/>
    <n v="6000"/>
    <n v="3300.0000000000005"/>
    <n v="825.00000000000011"/>
    <n v="0.25"/>
  </r>
  <r>
    <x v="0"/>
    <n v="1185732"/>
    <x v="9"/>
    <x v="0"/>
    <x v="0"/>
    <s v="Albany"/>
    <x v="0"/>
    <n v="0.55000000000000004"/>
    <n v="7750"/>
    <n v="4262.5"/>
    <n v="2131.25"/>
    <n v="0.5"/>
  </r>
  <r>
    <x v="0"/>
    <n v="1185732"/>
    <x v="9"/>
    <x v="0"/>
    <x v="0"/>
    <s v="Albany"/>
    <x v="1"/>
    <n v="0.45000000000000007"/>
    <n v="6000"/>
    <n v="2700.0000000000005"/>
    <n v="810.00000000000011"/>
    <n v="0.3"/>
  </r>
  <r>
    <x v="0"/>
    <n v="1185732"/>
    <x v="9"/>
    <x v="0"/>
    <x v="0"/>
    <s v="Albany"/>
    <x v="2"/>
    <n v="0.45000000000000007"/>
    <n v="5000"/>
    <n v="2250.0000000000005"/>
    <n v="787.50000000000011"/>
    <n v="0.35"/>
  </r>
  <r>
    <x v="0"/>
    <n v="1185732"/>
    <x v="9"/>
    <x v="0"/>
    <x v="0"/>
    <s v="Albany"/>
    <x v="3"/>
    <n v="0.45000000000000007"/>
    <n v="4750"/>
    <n v="2137.5000000000005"/>
    <n v="748.12500000000011"/>
    <n v="0.35"/>
  </r>
  <r>
    <x v="0"/>
    <n v="1185732"/>
    <x v="9"/>
    <x v="0"/>
    <x v="0"/>
    <s v="Albany"/>
    <x v="4"/>
    <n v="0.55000000000000004"/>
    <n v="4750"/>
    <n v="2612.5"/>
    <n v="783.75"/>
    <n v="0.3"/>
  </r>
  <r>
    <x v="0"/>
    <n v="1185732"/>
    <x v="9"/>
    <x v="0"/>
    <x v="0"/>
    <s v="Albany"/>
    <x v="5"/>
    <n v="0.6"/>
    <n v="6000"/>
    <n v="3600"/>
    <n v="900"/>
    <n v="0.25"/>
  </r>
  <r>
    <x v="0"/>
    <n v="1185732"/>
    <x v="10"/>
    <x v="0"/>
    <x v="0"/>
    <s v="Albany"/>
    <x v="0"/>
    <n v="0.55000000000000004"/>
    <n v="7500"/>
    <n v="4125"/>
    <n v="2062.5"/>
    <n v="0.5"/>
  </r>
  <r>
    <x v="0"/>
    <n v="1185732"/>
    <x v="10"/>
    <x v="0"/>
    <x v="0"/>
    <s v="Albany"/>
    <x v="1"/>
    <n v="0.45000000000000007"/>
    <n v="5750"/>
    <n v="2587.5000000000005"/>
    <n v="776.25000000000011"/>
    <n v="0.3"/>
  </r>
  <r>
    <x v="0"/>
    <n v="1185732"/>
    <x v="10"/>
    <x v="0"/>
    <x v="0"/>
    <s v="Albany"/>
    <x v="2"/>
    <n v="0.45000000000000007"/>
    <n v="5200"/>
    <n v="2340.0000000000005"/>
    <n v="819.00000000000011"/>
    <n v="0.35"/>
  </r>
  <r>
    <x v="0"/>
    <n v="1185732"/>
    <x v="10"/>
    <x v="0"/>
    <x v="0"/>
    <s v="Albany"/>
    <x v="3"/>
    <n v="0.45000000000000007"/>
    <n v="5000"/>
    <n v="2250.0000000000005"/>
    <n v="787.50000000000011"/>
    <n v="0.35"/>
  </r>
  <r>
    <x v="0"/>
    <n v="1185732"/>
    <x v="10"/>
    <x v="0"/>
    <x v="0"/>
    <s v="Albany"/>
    <x v="4"/>
    <n v="0.55000000000000004"/>
    <n v="4750"/>
    <n v="2612.5"/>
    <n v="783.75"/>
    <n v="0.3"/>
  </r>
  <r>
    <x v="0"/>
    <n v="1185732"/>
    <x v="10"/>
    <x v="0"/>
    <x v="0"/>
    <s v="Albany"/>
    <x v="5"/>
    <n v="0.6"/>
    <n v="5750"/>
    <n v="3450"/>
    <n v="862.5"/>
    <n v="0.25"/>
  </r>
  <r>
    <x v="0"/>
    <n v="1185732"/>
    <x v="11"/>
    <x v="0"/>
    <x v="0"/>
    <s v="Albany"/>
    <x v="0"/>
    <n v="0.55000000000000004"/>
    <n v="8000"/>
    <n v="4400"/>
    <n v="2200"/>
    <n v="0.5"/>
  </r>
  <r>
    <x v="0"/>
    <n v="1185732"/>
    <x v="11"/>
    <x v="0"/>
    <x v="0"/>
    <s v="Albany"/>
    <x v="1"/>
    <n v="0.45000000000000007"/>
    <n v="6000"/>
    <n v="2700.0000000000005"/>
    <n v="810.00000000000011"/>
    <n v="0.3"/>
  </r>
  <r>
    <x v="0"/>
    <n v="1185732"/>
    <x v="11"/>
    <x v="0"/>
    <x v="0"/>
    <s v="Albany"/>
    <x v="2"/>
    <n v="0.45000000000000007"/>
    <n v="5500"/>
    <n v="2475.0000000000005"/>
    <n v="866.25000000000011"/>
    <n v="0.35"/>
  </r>
  <r>
    <x v="0"/>
    <n v="1185732"/>
    <x v="11"/>
    <x v="0"/>
    <x v="0"/>
    <s v="Albany"/>
    <x v="3"/>
    <n v="0.45000000000000007"/>
    <n v="5000"/>
    <n v="2250.0000000000005"/>
    <n v="787.50000000000011"/>
    <n v="0.35"/>
  </r>
  <r>
    <x v="0"/>
    <n v="1185732"/>
    <x v="11"/>
    <x v="0"/>
    <x v="0"/>
    <s v="Albany"/>
    <x v="4"/>
    <n v="0.55000000000000004"/>
    <n v="5000"/>
    <n v="2750"/>
    <n v="825"/>
    <n v="0.3"/>
  </r>
  <r>
    <x v="0"/>
    <n v="1185732"/>
    <x v="11"/>
    <x v="0"/>
    <x v="0"/>
    <s v="Albany"/>
    <x v="5"/>
    <n v="0.6"/>
    <n v="6000"/>
    <n v="3600"/>
    <n v="900"/>
    <n v="0.25"/>
  </r>
  <r>
    <x v="2"/>
    <n v="1128299"/>
    <x v="145"/>
    <x v="2"/>
    <x v="17"/>
    <s v="Cheyenne"/>
    <x v="0"/>
    <n v="0.30000000000000004"/>
    <n v="3500"/>
    <n v="1050.0000000000002"/>
    <n v="367.50000000000006"/>
    <n v="0.35"/>
  </r>
  <r>
    <x v="2"/>
    <n v="1128299"/>
    <x v="145"/>
    <x v="2"/>
    <x v="17"/>
    <s v="Cheyenne"/>
    <x v="1"/>
    <n v="0.4"/>
    <n v="3500"/>
    <n v="1400"/>
    <n v="489.99999999999994"/>
    <n v="0.35"/>
  </r>
  <r>
    <x v="2"/>
    <n v="1128299"/>
    <x v="145"/>
    <x v="2"/>
    <x v="17"/>
    <s v="Cheyenne"/>
    <x v="2"/>
    <n v="0.4"/>
    <n v="3500"/>
    <n v="1400"/>
    <n v="489.99999999999994"/>
    <n v="0.35"/>
  </r>
  <r>
    <x v="2"/>
    <n v="1128299"/>
    <x v="145"/>
    <x v="2"/>
    <x v="17"/>
    <s v="Cheyenne"/>
    <x v="3"/>
    <n v="0.4"/>
    <n v="2000"/>
    <n v="800"/>
    <n v="280"/>
    <n v="0.35"/>
  </r>
  <r>
    <x v="2"/>
    <n v="1128299"/>
    <x v="145"/>
    <x v="2"/>
    <x v="17"/>
    <s v="Cheyenne"/>
    <x v="4"/>
    <n v="0.45000000000000007"/>
    <n v="1500"/>
    <n v="675.00000000000011"/>
    <n v="270.00000000000006"/>
    <n v="0.4"/>
  </r>
  <r>
    <x v="2"/>
    <n v="1128299"/>
    <x v="145"/>
    <x v="2"/>
    <x v="17"/>
    <s v="Cheyenne"/>
    <x v="5"/>
    <n v="0.4"/>
    <n v="4000"/>
    <n v="1600"/>
    <n v="480"/>
    <n v="0.3"/>
  </r>
  <r>
    <x v="2"/>
    <n v="1128299"/>
    <x v="146"/>
    <x v="2"/>
    <x v="17"/>
    <s v="Cheyenne"/>
    <x v="0"/>
    <n v="0.30000000000000004"/>
    <n v="4500"/>
    <n v="1350.0000000000002"/>
    <n v="472.50000000000006"/>
    <n v="0.35"/>
  </r>
  <r>
    <x v="2"/>
    <n v="1128299"/>
    <x v="146"/>
    <x v="2"/>
    <x v="17"/>
    <s v="Cheyenne"/>
    <x v="1"/>
    <n v="0.4"/>
    <n v="3500"/>
    <n v="1400"/>
    <n v="489.99999999999994"/>
    <n v="0.35"/>
  </r>
  <r>
    <x v="2"/>
    <n v="1128299"/>
    <x v="146"/>
    <x v="2"/>
    <x v="17"/>
    <s v="Cheyenne"/>
    <x v="2"/>
    <n v="0.4"/>
    <n v="3500"/>
    <n v="1400"/>
    <n v="489.99999999999994"/>
    <n v="0.35"/>
  </r>
  <r>
    <x v="2"/>
    <n v="1128299"/>
    <x v="146"/>
    <x v="2"/>
    <x v="17"/>
    <s v="Cheyenne"/>
    <x v="3"/>
    <n v="0.4"/>
    <n v="2000"/>
    <n v="800"/>
    <n v="280"/>
    <n v="0.35"/>
  </r>
  <r>
    <x v="2"/>
    <n v="1128299"/>
    <x v="146"/>
    <x v="2"/>
    <x v="17"/>
    <s v="Cheyenne"/>
    <x v="4"/>
    <n v="0.45000000000000007"/>
    <n v="1250"/>
    <n v="562.50000000000011"/>
    <n v="225.00000000000006"/>
    <n v="0.4"/>
  </r>
  <r>
    <x v="2"/>
    <n v="1128299"/>
    <x v="146"/>
    <x v="2"/>
    <x v="17"/>
    <s v="Cheyenne"/>
    <x v="5"/>
    <n v="0.4"/>
    <n v="3250"/>
    <n v="1300"/>
    <n v="390"/>
    <n v="0.3"/>
  </r>
  <r>
    <x v="2"/>
    <n v="1128299"/>
    <x v="147"/>
    <x v="2"/>
    <x v="17"/>
    <s v="Cheyenne"/>
    <x v="0"/>
    <n v="0.4"/>
    <n v="4750"/>
    <n v="1900"/>
    <n v="665"/>
    <n v="0.35"/>
  </r>
  <r>
    <x v="2"/>
    <n v="1128299"/>
    <x v="147"/>
    <x v="2"/>
    <x v="17"/>
    <s v="Cheyenne"/>
    <x v="1"/>
    <n v="0.5"/>
    <n v="3250"/>
    <n v="1625"/>
    <n v="568.75"/>
    <n v="0.35"/>
  </r>
  <r>
    <x v="2"/>
    <n v="1128299"/>
    <x v="147"/>
    <x v="2"/>
    <x v="17"/>
    <s v="Cheyenne"/>
    <x v="2"/>
    <n v="0.54999999999999993"/>
    <n v="3500"/>
    <n v="1924.9999999999998"/>
    <n v="673.74999999999989"/>
    <n v="0.35"/>
  </r>
  <r>
    <x v="2"/>
    <n v="1128299"/>
    <x v="147"/>
    <x v="2"/>
    <x v="17"/>
    <s v="Cheyenne"/>
    <x v="3"/>
    <n v="0.5"/>
    <n v="2500"/>
    <n v="1250"/>
    <n v="437.5"/>
    <n v="0.35"/>
  </r>
  <r>
    <x v="2"/>
    <n v="1128299"/>
    <x v="147"/>
    <x v="2"/>
    <x v="17"/>
    <s v="Cheyenne"/>
    <x v="4"/>
    <n v="0.55000000000000004"/>
    <n v="1000"/>
    <n v="550"/>
    <n v="220"/>
    <n v="0.4"/>
  </r>
  <r>
    <x v="2"/>
    <n v="1128299"/>
    <x v="147"/>
    <x v="2"/>
    <x v="17"/>
    <s v="Cheyenne"/>
    <x v="5"/>
    <n v="0.5"/>
    <n v="3000"/>
    <n v="1500"/>
    <n v="450"/>
    <n v="0.3"/>
  </r>
  <r>
    <x v="2"/>
    <n v="1128299"/>
    <x v="148"/>
    <x v="2"/>
    <x v="17"/>
    <s v="Cheyenne"/>
    <x v="0"/>
    <n v="0.55000000000000004"/>
    <n v="4750"/>
    <n v="2612.5"/>
    <n v="914.37499999999989"/>
    <n v="0.35"/>
  </r>
  <r>
    <x v="2"/>
    <n v="1128299"/>
    <x v="148"/>
    <x v="2"/>
    <x v="17"/>
    <s v="Cheyenne"/>
    <x v="1"/>
    <n v="0.60000000000000009"/>
    <n v="2750"/>
    <n v="1650.0000000000002"/>
    <n v="577.5"/>
    <n v="0.35"/>
  </r>
  <r>
    <x v="2"/>
    <n v="1128299"/>
    <x v="148"/>
    <x v="2"/>
    <x v="17"/>
    <s v="Cheyenne"/>
    <x v="2"/>
    <n v="0.60000000000000009"/>
    <n v="3250"/>
    <n v="1950.0000000000002"/>
    <n v="682.5"/>
    <n v="0.35"/>
  </r>
  <r>
    <x v="2"/>
    <n v="1128299"/>
    <x v="148"/>
    <x v="2"/>
    <x v="17"/>
    <s v="Cheyenne"/>
    <x v="3"/>
    <n v="0.45000000000000007"/>
    <n v="2250"/>
    <n v="1012.5000000000001"/>
    <n v="354.375"/>
    <n v="0.35"/>
  </r>
  <r>
    <x v="2"/>
    <n v="1128299"/>
    <x v="148"/>
    <x v="2"/>
    <x v="17"/>
    <s v="Cheyenne"/>
    <x v="4"/>
    <n v="0.50000000000000011"/>
    <n v="1250"/>
    <n v="625.00000000000011"/>
    <n v="250.00000000000006"/>
    <n v="0.4"/>
  </r>
  <r>
    <x v="2"/>
    <n v="1128299"/>
    <x v="148"/>
    <x v="2"/>
    <x v="17"/>
    <s v="Cheyenne"/>
    <x v="5"/>
    <n v="0.65000000000000013"/>
    <n v="3000"/>
    <n v="1950.0000000000005"/>
    <n v="585.00000000000011"/>
    <n v="0.3"/>
  </r>
  <r>
    <x v="2"/>
    <n v="1128299"/>
    <x v="149"/>
    <x v="2"/>
    <x v="17"/>
    <s v="Cheyenne"/>
    <x v="0"/>
    <n v="0.5"/>
    <n v="5000"/>
    <n v="2500"/>
    <n v="875"/>
    <n v="0.35"/>
  </r>
  <r>
    <x v="2"/>
    <n v="1128299"/>
    <x v="149"/>
    <x v="2"/>
    <x v="17"/>
    <s v="Cheyenne"/>
    <x v="1"/>
    <n v="0.55000000000000004"/>
    <n v="3500"/>
    <n v="1925.0000000000002"/>
    <n v="673.75"/>
    <n v="0.35"/>
  </r>
  <r>
    <x v="2"/>
    <n v="1128299"/>
    <x v="149"/>
    <x v="2"/>
    <x v="17"/>
    <s v="Cheyenne"/>
    <x v="2"/>
    <n v="0.55000000000000004"/>
    <n v="3500"/>
    <n v="1925.0000000000002"/>
    <n v="673.75"/>
    <n v="0.35"/>
  </r>
  <r>
    <x v="2"/>
    <n v="1128299"/>
    <x v="149"/>
    <x v="2"/>
    <x v="17"/>
    <s v="Cheyenne"/>
    <x v="3"/>
    <n v="0.5"/>
    <n v="2750"/>
    <n v="1375"/>
    <n v="481.24999999999994"/>
    <n v="0.35"/>
  </r>
  <r>
    <x v="2"/>
    <n v="1128299"/>
    <x v="149"/>
    <x v="2"/>
    <x v="17"/>
    <s v="Cheyenne"/>
    <x v="4"/>
    <n v="0.44999999999999996"/>
    <n v="1750"/>
    <n v="787.49999999999989"/>
    <n v="315"/>
    <n v="0.4"/>
  </r>
  <r>
    <x v="2"/>
    <n v="1128299"/>
    <x v="149"/>
    <x v="2"/>
    <x v="17"/>
    <s v="Cheyenne"/>
    <x v="5"/>
    <n v="0.6"/>
    <n v="5250"/>
    <n v="3150"/>
    <n v="945"/>
    <n v="0.3"/>
  </r>
  <r>
    <x v="2"/>
    <n v="1128299"/>
    <x v="150"/>
    <x v="2"/>
    <x v="17"/>
    <s v="Cheyenne"/>
    <x v="0"/>
    <n v="0.54999999999999993"/>
    <n v="7750"/>
    <n v="4262.4999999999991"/>
    <n v="1491.8749999999995"/>
    <n v="0.35"/>
  </r>
  <r>
    <x v="2"/>
    <n v="1128299"/>
    <x v="150"/>
    <x v="2"/>
    <x v="17"/>
    <s v="Cheyenne"/>
    <x v="1"/>
    <n v="0.64999999999999991"/>
    <n v="6500"/>
    <n v="4224.9999999999991"/>
    <n v="1478.7499999999995"/>
    <n v="0.35"/>
  </r>
  <r>
    <x v="2"/>
    <n v="1128299"/>
    <x v="150"/>
    <x v="2"/>
    <x v="17"/>
    <s v="Cheyenne"/>
    <x v="2"/>
    <n v="0.79999999999999993"/>
    <n v="6500"/>
    <n v="5200"/>
    <n v="1819.9999999999998"/>
    <n v="0.35"/>
  </r>
  <r>
    <x v="2"/>
    <n v="1128299"/>
    <x v="150"/>
    <x v="2"/>
    <x v="17"/>
    <s v="Cheyenne"/>
    <x v="3"/>
    <n v="0.79999999999999993"/>
    <n v="5250"/>
    <n v="4200"/>
    <n v="1470"/>
    <n v="0.35"/>
  </r>
  <r>
    <x v="2"/>
    <n v="1128299"/>
    <x v="150"/>
    <x v="2"/>
    <x v="17"/>
    <s v="Cheyenne"/>
    <x v="4"/>
    <n v="0.9"/>
    <n v="4000"/>
    <n v="3600"/>
    <n v="1440"/>
    <n v="0.4"/>
  </r>
  <r>
    <x v="2"/>
    <n v="1128299"/>
    <x v="150"/>
    <x v="2"/>
    <x v="17"/>
    <s v="Cheyenne"/>
    <x v="5"/>
    <n v="1.05"/>
    <n v="7000"/>
    <n v="7350"/>
    <n v="2205"/>
    <n v="0.3"/>
  </r>
  <r>
    <x v="2"/>
    <n v="1128299"/>
    <x v="151"/>
    <x v="2"/>
    <x v="17"/>
    <s v="Cheyenne"/>
    <x v="0"/>
    <n v="0.85"/>
    <n v="8500"/>
    <n v="7225"/>
    <n v="2528.75"/>
    <n v="0.35"/>
  </r>
  <r>
    <x v="2"/>
    <n v="1128299"/>
    <x v="151"/>
    <x v="2"/>
    <x v="17"/>
    <s v="Cheyenne"/>
    <x v="1"/>
    <n v="0.9"/>
    <n v="7000"/>
    <n v="6300"/>
    <n v="2205"/>
    <n v="0.35"/>
  </r>
  <r>
    <x v="2"/>
    <n v="1128299"/>
    <x v="151"/>
    <x v="2"/>
    <x v="17"/>
    <s v="Cheyenne"/>
    <x v="2"/>
    <n v="0.9"/>
    <n v="6500"/>
    <n v="5850"/>
    <n v="2047.4999999999998"/>
    <n v="0.35"/>
  </r>
  <r>
    <x v="2"/>
    <n v="1128299"/>
    <x v="151"/>
    <x v="2"/>
    <x v="17"/>
    <s v="Cheyenne"/>
    <x v="3"/>
    <n v="0.85"/>
    <n v="5500"/>
    <n v="4675"/>
    <n v="1636.25"/>
    <n v="0.35"/>
  </r>
  <r>
    <x v="2"/>
    <n v="1128299"/>
    <x v="151"/>
    <x v="2"/>
    <x v="17"/>
    <s v="Cheyenne"/>
    <x v="4"/>
    <n v="0.9"/>
    <n v="6000"/>
    <n v="5400"/>
    <n v="2160"/>
    <n v="0.4"/>
  </r>
  <r>
    <x v="2"/>
    <n v="1128299"/>
    <x v="151"/>
    <x v="2"/>
    <x v="17"/>
    <s v="Cheyenne"/>
    <x v="5"/>
    <n v="1.05"/>
    <n v="6000"/>
    <n v="6300"/>
    <n v="1890"/>
    <n v="0.3"/>
  </r>
  <r>
    <x v="2"/>
    <n v="1128299"/>
    <x v="152"/>
    <x v="2"/>
    <x v="17"/>
    <s v="Cheyenne"/>
    <x v="0"/>
    <n v="0.9"/>
    <n v="8000"/>
    <n v="7200"/>
    <n v="2520"/>
    <n v="0.35"/>
  </r>
  <r>
    <x v="2"/>
    <n v="1128299"/>
    <x v="152"/>
    <x v="2"/>
    <x v="17"/>
    <s v="Cheyenne"/>
    <x v="1"/>
    <n v="0.8"/>
    <n v="7750"/>
    <n v="6200"/>
    <n v="2170"/>
    <n v="0.35"/>
  </r>
  <r>
    <x v="2"/>
    <n v="1128299"/>
    <x v="152"/>
    <x v="2"/>
    <x v="17"/>
    <s v="Cheyenne"/>
    <x v="2"/>
    <n v="0.70000000000000007"/>
    <n v="6500"/>
    <n v="4550"/>
    <n v="1592.5"/>
    <n v="0.35"/>
  </r>
  <r>
    <x v="2"/>
    <n v="1128299"/>
    <x v="152"/>
    <x v="2"/>
    <x v="17"/>
    <s v="Cheyenne"/>
    <x v="3"/>
    <n v="0.70000000000000007"/>
    <n v="4250"/>
    <n v="2975.0000000000005"/>
    <n v="1041.25"/>
    <n v="0.35"/>
  </r>
  <r>
    <x v="2"/>
    <n v="1128299"/>
    <x v="152"/>
    <x v="2"/>
    <x v="17"/>
    <s v="Cheyenne"/>
    <x v="4"/>
    <n v="0.7"/>
    <n v="4250"/>
    <n v="2975"/>
    <n v="1190"/>
    <n v="0.4"/>
  </r>
  <r>
    <x v="2"/>
    <n v="1128299"/>
    <x v="152"/>
    <x v="2"/>
    <x v="17"/>
    <s v="Cheyenne"/>
    <x v="5"/>
    <n v="0.75"/>
    <n v="2500"/>
    <n v="1875"/>
    <n v="562.5"/>
    <n v="0.3"/>
  </r>
  <r>
    <x v="2"/>
    <n v="1128299"/>
    <x v="153"/>
    <x v="2"/>
    <x v="17"/>
    <s v="Cheyenne"/>
    <x v="0"/>
    <n v="0.50000000000000011"/>
    <n v="4500"/>
    <n v="2250.0000000000005"/>
    <n v="787.50000000000011"/>
    <n v="0.35"/>
  </r>
  <r>
    <x v="2"/>
    <n v="1128299"/>
    <x v="153"/>
    <x v="2"/>
    <x v="17"/>
    <s v="Cheyenne"/>
    <x v="1"/>
    <n v="0.55000000000000016"/>
    <n v="4500"/>
    <n v="2475.0000000000009"/>
    <n v="866.25000000000023"/>
    <n v="0.35"/>
  </r>
  <r>
    <x v="2"/>
    <n v="1128299"/>
    <x v="153"/>
    <x v="2"/>
    <x v="17"/>
    <s v="Cheyenne"/>
    <x v="2"/>
    <n v="0.50000000000000011"/>
    <n v="2500"/>
    <n v="1250.0000000000002"/>
    <n v="437.50000000000006"/>
    <n v="0.35"/>
  </r>
  <r>
    <x v="2"/>
    <n v="1128299"/>
    <x v="153"/>
    <x v="2"/>
    <x v="17"/>
    <s v="Cheyenne"/>
    <x v="3"/>
    <n v="0.50000000000000011"/>
    <n v="2000"/>
    <n v="1000.0000000000002"/>
    <n v="350.00000000000006"/>
    <n v="0.35"/>
  </r>
  <r>
    <x v="2"/>
    <n v="1128299"/>
    <x v="153"/>
    <x v="2"/>
    <x v="17"/>
    <s v="Cheyenne"/>
    <x v="4"/>
    <n v="0.60000000000000009"/>
    <n v="2250"/>
    <n v="1350.0000000000002"/>
    <n v="540.00000000000011"/>
    <n v="0.4"/>
  </r>
  <r>
    <x v="2"/>
    <n v="1128299"/>
    <x v="153"/>
    <x v="2"/>
    <x v="17"/>
    <s v="Cheyenne"/>
    <x v="5"/>
    <n v="0.44999999999999996"/>
    <n v="2500"/>
    <n v="1125"/>
    <n v="337.5"/>
    <n v="0.3"/>
  </r>
  <r>
    <x v="2"/>
    <n v="1128299"/>
    <x v="154"/>
    <x v="2"/>
    <x v="17"/>
    <s v="Cheyenne"/>
    <x v="0"/>
    <n v="0.4"/>
    <n v="3500"/>
    <n v="1400"/>
    <n v="489.99999999999994"/>
    <n v="0.35"/>
  </r>
  <r>
    <x v="2"/>
    <n v="1128299"/>
    <x v="154"/>
    <x v="2"/>
    <x v="17"/>
    <s v="Cheyenne"/>
    <x v="1"/>
    <n v="0.55000000000000016"/>
    <n v="5250"/>
    <n v="2887.5000000000009"/>
    <n v="1010.6250000000002"/>
    <n v="0.35"/>
  </r>
  <r>
    <x v="2"/>
    <n v="1128299"/>
    <x v="154"/>
    <x v="2"/>
    <x v="17"/>
    <s v="Cheyenne"/>
    <x v="2"/>
    <n v="0.50000000000000011"/>
    <n v="3500"/>
    <n v="1750.0000000000005"/>
    <n v="612.50000000000011"/>
    <n v="0.35"/>
  </r>
  <r>
    <x v="2"/>
    <n v="1128299"/>
    <x v="154"/>
    <x v="2"/>
    <x v="17"/>
    <s v="Cheyenne"/>
    <x v="3"/>
    <n v="0.45000000000000007"/>
    <n v="3250"/>
    <n v="1462.5000000000002"/>
    <n v="511.87500000000006"/>
    <n v="0.35"/>
  </r>
  <r>
    <x v="2"/>
    <n v="1128299"/>
    <x v="154"/>
    <x v="2"/>
    <x v="17"/>
    <s v="Cheyenne"/>
    <x v="4"/>
    <n v="0.55000000000000004"/>
    <n v="3000"/>
    <n v="1650.0000000000002"/>
    <n v="660.00000000000011"/>
    <n v="0.4"/>
  </r>
  <r>
    <x v="2"/>
    <n v="1128299"/>
    <x v="154"/>
    <x v="2"/>
    <x v="17"/>
    <s v="Cheyenne"/>
    <x v="5"/>
    <n v="0.60000000000000009"/>
    <n v="3500"/>
    <n v="2100.0000000000005"/>
    <n v="630.00000000000011"/>
    <n v="0.3"/>
  </r>
  <r>
    <x v="2"/>
    <n v="1128299"/>
    <x v="155"/>
    <x v="2"/>
    <x v="17"/>
    <s v="Cheyenne"/>
    <x v="0"/>
    <n v="0.45000000000000007"/>
    <n v="5750"/>
    <n v="2587.5000000000005"/>
    <n v="905.62500000000011"/>
    <n v="0.35"/>
  </r>
  <r>
    <x v="2"/>
    <n v="1128299"/>
    <x v="155"/>
    <x v="2"/>
    <x v="17"/>
    <s v="Cheyenne"/>
    <x v="1"/>
    <n v="0.50000000000000011"/>
    <n v="6500"/>
    <n v="3250.0000000000009"/>
    <n v="1137.5000000000002"/>
    <n v="0.35"/>
  </r>
  <r>
    <x v="2"/>
    <n v="1128299"/>
    <x v="155"/>
    <x v="2"/>
    <x v="17"/>
    <s v="Cheyenne"/>
    <x v="2"/>
    <n v="0.45000000000000007"/>
    <n v="4750"/>
    <n v="2137.5000000000005"/>
    <n v="748.12500000000011"/>
    <n v="0.35"/>
  </r>
  <r>
    <x v="2"/>
    <n v="1128299"/>
    <x v="155"/>
    <x v="2"/>
    <x v="17"/>
    <s v="Cheyenne"/>
    <x v="3"/>
    <n v="0.55000000000000016"/>
    <n v="4500"/>
    <n v="2475.0000000000009"/>
    <n v="866.25000000000023"/>
    <n v="0.35"/>
  </r>
  <r>
    <x v="2"/>
    <n v="1128299"/>
    <x v="155"/>
    <x v="2"/>
    <x v="17"/>
    <s v="Cheyenne"/>
    <x v="4"/>
    <n v="0.75000000000000011"/>
    <n v="4250"/>
    <n v="3187.5000000000005"/>
    <n v="1275.0000000000002"/>
    <n v="0.4"/>
  </r>
  <r>
    <x v="2"/>
    <n v="1128299"/>
    <x v="155"/>
    <x v="2"/>
    <x v="17"/>
    <s v="Cheyenne"/>
    <x v="5"/>
    <n v="0.80000000000000016"/>
    <n v="5500"/>
    <n v="4400.0000000000009"/>
    <n v="1320.0000000000002"/>
    <n v="0.3"/>
  </r>
  <r>
    <x v="2"/>
    <n v="1128299"/>
    <x v="156"/>
    <x v="2"/>
    <x v="17"/>
    <s v="Cheyenne"/>
    <x v="0"/>
    <n v="0.65000000000000013"/>
    <n v="7500"/>
    <n v="4875.0000000000009"/>
    <n v="1706.2500000000002"/>
    <n v="0.35"/>
  </r>
  <r>
    <x v="2"/>
    <n v="1128299"/>
    <x v="156"/>
    <x v="2"/>
    <x v="17"/>
    <s v="Cheyenne"/>
    <x v="1"/>
    <n v="0.75000000000000022"/>
    <n v="7500"/>
    <n v="5625.0000000000018"/>
    <n v="1968.7500000000005"/>
    <n v="0.35"/>
  </r>
  <r>
    <x v="2"/>
    <n v="1128299"/>
    <x v="156"/>
    <x v="2"/>
    <x v="17"/>
    <s v="Cheyenne"/>
    <x v="2"/>
    <n v="0.70000000000000018"/>
    <n v="5500"/>
    <n v="3850.0000000000009"/>
    <n v="1347.5000000000002"/>
    <n v="0.35"/>
  </r>
  <r>
    <x v="2"/>
    <n v="1128299"/>
    <x v="156"/>
    <x v="2"/>
    <x v="17"/>
    <s v="Cheyenne"/>
    <x v="3"/>
    <n v="0.70000000000000018"/>
    <n v="5500"/>
    <n v="3850.0000000000009"/>
    <n v="1347.5000000000002"/>
    <n v="0.35"/>
  </r>
  <r>
    <x v="2"/>
    <n v="1128299"/>
    <x v="156"/>
    <x v="2"/>
    <x v="17"/>
    <s v="Cheyenne"/>
    <x v="4"/>
    <n v="0.80000000000000016"/>
    <n v="4750"/>
    <n v="3800.0000000000009"/>
    <n v="1520.0000000000005"/>
    <n v="0.4"/>
  </r>
  <r>
    <x v="2"/>
    <n v="1128299"/>
    <x v="156"/>
    <x v="2"/>
    <x v="17"/>
    <s v="Cheyenne"/>
    <x v="5"/>
    <n v="0.8500000000000002"/>
    <n v="5750"/>
    <n v="4887.5000000000009"/>
    <n v="1466.2500000000002"/>
    <n v="0.3"/>
  </r>
  <r>
    <x v="0"/>
    <n v="1185732"/>
    <x v="157"/>
    <x v="4"/>
    <x v="18"/>
    <s v="Richmond"/>
    <x v="0"/>
    <n v="0.35"/>
    <n v="7500"/>
    <n v="2625"/>
    <n v="1312.5"/>
    <n v="0.5"/>
  </r>
  <r>
    <x v="0"/>
    <n v="1185732"/>
    <x v="157"/>
    <x v="4"/>
    <x v="18"/>
    <s v="Richmond"/>
    <x v="1"/>
    <n v="0.35"/>
    <n v="5500"/>
    <n v="1924.9999999999998"/>
    <n v="769.99999999999989"/>
    <n v="0.39999999999999997"/>
  </r>
  <r>
    <x v="0"/>
    <n v="1185732"/>
    <x v="157"/>
    <x v="4"/>
    <x v="18"/>
    <s v="Richmond"/>
    <x v="2"/>
    <n v="0.25"/>
    <n v="5500"/>
    <n v="1375"/>
    <n v="412.5"/>
    <n v="0.3"/>
  </r>
  <r>
    <x v="0"/>
    <n v="1185732"/>
    <x v="157"/>
    <x v="4"/>
    <x v="18"/>
    <s v="Richmond"/>
    <x v="3"/>
    <n v="0.29999999999999993"/>
    <n v="4000"/>
    <n v="1199.9999999999998"/>
    <n v="419.99999999999989"/>
    <n v="0.35"/>
  </r>
  <r>
    <x v="0"/>
    <n v="1185732"/>
    <x v="157"/>
    <x v="4"/>
    <x v="18"/>
    <s v="Richmond"/>
    <x v="4"/>
    <n v="0.45000000000000007"/>
    <n v="4500"/>
    <n v="2025.0000000000002"/>
    <n v="810"/>
    <n v="0.39999999999999997"/>
  </r>
  <r>
    <x v="0"/>
    <n v="1185732"/>
    <x v="157"/>
    <x v="4"/>
    <x v="18"/>
    <s v="Richmond"/>
    <x v="5"/>
    <n v="0.35"/>
    <n v="5500"/>
    <n v="1924.9999999999998"/>
    <n v="1058.75"/>
    <n v="0.55000000000000004"/>
  </r>
  <r>
    <x v="0"/>
    <n v="1185732"/>
    <x v="103"/>
    <x v="4"/>
    <x v="18"/>
    <s v="Richmond"/>
    <x v="0"/>
    <n v="0.35"/>
    <n v="8000"/>
    <n v="2800"/>
    <n v="1400"/>
    <n v="0.5"/>
  </r>
  <r>
    <x v="0"/>
    <n v="1185732"/>
    <x v="103"/>
    <x v="4"/>
    <x v="18"/>
    <s v="Richmond"/>
    <x v="1"/>
    <n v="0.35"/>
    <n v="4500"/>
    <n v="1575"/>
    <n v="630"/>
    <n v="0.39999999999999997"/>
  </r>
  <r>
    <x v="0"/>
    <n v="1185732"/>
    <x v="103"/>
    <x v="4"/>
    <x v="18"/>
    <s v="Richmond"/>
    <x v="2"/>
    <n v="0.25"/>
    <n v="5000"/>
    <n v="1250"/>
    <n v="375"/>
    <n v="0.3"/>
  </r>
  <r>
    <x v="0"/>
    <n v="1185732"/>
    <x v="103"/>
    <x v="4"/>
    <x v="18"/>
    <s v="Richmond"/>
    <x v="3"/>
    <n v="0.29999999999999993"/>
    <n v="3750"/>
    <n v="1124.9999999999998"/>
    <n v="393.74999999999989"/>
    <n v="0.35"/>
  </r>
  <r>
    <x v="0"/>
    <n v="1185732"/>
    <x v="103"/>
    <x v="4"/>
    <x v="18"/>
    <s v="Richmond"/>
    <x v="4"/>
    <n v="0.45000000000000007"/>
    <n v="4500"/>
    <n v="2025.0000000000002"/>
    <n v="810"/>
    <n v="0.39999999999999997"/>
  </r>
  <r>
    <x v="0"/>
    <n v="1185732"/>
    <x v="103"/>
    <x v="4"/>
    <x v="18"/>
    <s v="Richmond"/>
    <x v="5"/>
    <n v="0.35"/>
    <n v="5500"/>
    <n v="1924.9999999999998"/>
    <n v="1058.75"/>
    <n v="0.55000000000000004"/>
  </r>
  <r>
    <x v="0"/>
    <n v="1185732"/>
    <x v="158"/>
    <x v="4"/>
    <x v="18"/>
    <s v="Richmond"/>
    <x v="0"/>
    <n v="0.35"/>
    <n v="7700"/>
    <n v="2695"/>
    <n v="1347.5"/>
    <n v="0.5"/>
  </r>
  <r>
    <x v="0"/>
    <n v="1185732"/>
    <x v="158"/>
    <x v="4"/>
    <x v="18"/>
    <s v="Richmond"/>
    <x v="1"/>
    <n v="0.35"/>
    <n v="4500"/>
    <n v="1575"/>
    <n v="630"/>
    <n v="0.39999999999999997"/>
  </r>
  <r>
    <x v="0"/>
    <n v="1185732"/>
    <x v="158"/>
    <x v="4"/>
    <x v="18"/>
    <s v="Richmond"/>
    <x v="2"/>
    <n v="0.25"/>
    <n v="4750"/>
    <n v="1187.5"/>
    <n v="356.25"/>
    <n v="0.3"/>
  </r>
  <r>
    <x v="0"/>
    <n v="1185732"/>
    <x v="158"/>
    <x v="4"/>
    <x v="18"/>
    <s v="Richmond"/>
    <x v="3"/>
    <n v="0.29999999999999993"/>
    <n v="3250"/>
    <n v="974.99999999999977"/>
    <n v="341.24999999999989"/>
    <n v="0.35"/>
  </r>
  <r>
    <x v="0"/>
    <n v="1185732"/>
    <x v="158"/>
    <x v="4"/>
    <x v="18"/>
    <s v="Richmond"/>
    <x v="4"/>
    <n v="0.45000000000000007"/>
    <n v="3750"/>
    <n v="1687.5000000000002"/>
    <n v="675"/>
    <n v="0.39999999999999997"/>
  </r>
  <r>
    <x v="0"/>
    <n v="1185732"/>
    <x v="158"/>
    <x v="4"/>
    <x v="18"/>
    <s v="Richmond"/>
    <x v="5"/>
    <n v="0.35"/>
    <n v="4750"/>
    <n v="1662.5"/>
    <n v="914.37500000000011"/>
    <n v="0.55000000000000004"/>
  </r>
  <r>
    <x v="0"/>
    <n v="1185732"/>
    <x v="159"/>
    <x v="4"/>
    <x v="18"/>
    <s v="Richmond"/>
    <x v="0"/>
    <n v="0.35"/>
    <n v="7250"/>
    <n v="2537.5"/>
    <n v="1268.75"/>
    <n v="0.5"/>
  </r>
  <r>
    <x v="0"/>
    <n v="1185732"/>
    <x v="159"/>
    <x v="4"/>
    <x v="18"/>
    <s v="Richmond"/>
    <x v="1"/>
    <n v="0.4"/>
    <n v="4250"/>
    <n v="1700"/>
    <n v="680"/>
    <n v="0.39999999999999997"/>
  </r>
  <r>
    <x v="0"/>
    <n v="1185732"/>
    <x v="159"/>
    <x v="4"/>
    <x v="18"/>
    <s v="Richmond"/>
    <x v="2"/>
    <n v="0.30000000000000004"/>
    <n v="4500"/>
    <n v="1350.0000000000002"/>
    <n v="405.00000000000006"/>
    <n v="0.3"/>
  </r>
  <r>
    <x v="0"/>
    <n v="1185732"/>
    <x v="159"/>
    <x v="4"/>
    <x v="18"/>
    <s v="Richmond"/>
    <x v="3"/>
    <n v="0.35"/>
    <n v="3750"/>
    <n v="1312.5"/>
    <n v="459.37499999999994"/>
    <n v="0.35"/>
  </r>
  <r>
    <x v="0"/>
    <n v="1185732"/>
    <x v="159"/>
    <x v="4"/>
    <x v="18"/>
    <s v="Richmond"/>
    <x v="4"/>
    <n v="0.5"/>
    <n v="4000"/>
    <n v="2000"/>
    <n v="799.99999999999989"/>
    <n v="0.39999999999999997"/>
  </r>
  <r>
    <x v="0"/>
    <n v="1185732"/>
    <x v="159"/>
    <x v="4"/>
    <x v="18"/>
    <s v="Richmond"/>
    <x v="5"/>
    <n v="0.4"/>
    <n v="5250"/>
    <n v="2100"/>
    <n v="1155"/>
    <n v="0.55000000000000004"/>
  </r>
  <r>
    <x v="0"/>
    <n v="1185732"/>
    <x v="160"/>
    <x v="4"/>
    <x v="18"/>
    <s v="Richmond"/>
    <x v="0"/>
    <n v="0.5"/>
    <n v="7950"/>
    <n v="3975"/>
    <n v="1987.5"/>
    <n v="0.5"/>
  </r>
  <r>
    <x v="0"/>
    <n v="1185732"/>
    <x v="160"/>
    <x v="4"/>
    <x v="18"/>
    <s v="Richmond"/>
    <x v="1"/>
    <n v="0.5"/>
    <n v="5000"/>
    <n v="2500"/>
    <n v="999.99999999999989"/>
    <n v="0.39999999999999997"/>
  </r>
  <r>
    <x v="0"/>
    <n v="1185732"/>
    <x v="160"/>
    <x v="4"/>
    <x v="18"/>
    <s v="Richmond"/>
    <x v="2"/>
    <n v="0.45"/>
    <n v="4750"/>
    <n v="2137.5"/>
    <n v="641.25"/>
    <n v="0.3"/>
  </r>
  <r>
    <x v="0"/>
    <n v="1185732"/>
    <x v="160"/>
    <x v="4"/>
    <x v="18"/>
    <s v="Richmond"/>
    <x v="3"/>
    <n v="0.45"/>
    <n v="4500"/>
    <n v="2025"/>
    <n v="708.75"/>
    <n v="0.35"/>
  </r>
  <r>
    <x v="0"/>
    <n v="1185732"/>
    <x v="160"/>
    <x v="4"/>
    <x v="18"/>
    <s v="Richmond"/>
    <x v="4"/>
    <n v="0.54999999999999993"/>
    <n v="4750"/>
    <n v="2612.4999999999995"/>
    <n v="1044.9999999999998"/>
    <n v="0.39999999999999997"/>
  </r>
  <r>
    <x v="0"/>
    <n v="1185732"/>
    <x v="160"/>
    <x v="4"/>
    <x v="18"/>
    <s v="Richmond"/>
    <x v="5"/>
    <n v="0.6"/>
    <n v="5750"/>
    <n v="3450"/>
    <n v="1897.5000000000002"/>
    <n v="0.55000000000000004"/>
  </r>
  <r>
    <x v="0"/>
    <n v="1185732"/>
    <x v="107"/>
    <x v="4"/>
    <x v="18"/>
    <s v="Richmond"/>
    <x v="0"/>
    <n v="0.54999999999999993"/>
    <n v="8250"/>
    <n v="4537.4999999999991"/>
    <n v="2268.7499999999995"/>
    <n v="0.5"/>
  </r>
  <r>
    <x v="0"/>
    <n v="1185732"/>
    <x v="107"/>
    <x v="4"/>
    <x v="18"/>
    <s v="Richmond"/>
    <x v="1"/>
    <n v="0.5"/>
    <n v="5750"/>
    <n v="2875"/>
    <n v="1150"/>
    <n v="0.39999999999999997"/>
  </r>
  <r>
    <x v="0"/>
    <n v="1185732"/>
    <x v="107"/>
    <x v="4"/>
    <x v="18"/>
    <s v="Richmond"/>
    <x v="2"/>
    <n v="0.45"/>
    <n v="5500"/>
    <n v="2475"/>
    <n v="742.5"/>
    <n v="0.3"/>
  </r>
  <r>
    <x v="0"/>
    <n v="1185732"/>
    <x v="107"/>
    <x v="4"/>
    <x v="18"/>
    <s v="Richmond"/>
    <x v="3"/>
    <n v="0.45"/>
    <n v="5250"/>
    <n v="2362.5"/>
    <n v="826.875"/>
    <n v="0.35"/>
  </r>
  <r>
    <x v="0"/>
    <n v="1185732"/>
    <x v="107"/>
    <x v="4"/>
    <x v="18"/>
    <s v="Richmond"/>
    <x v="4"/>
    <n v="0.6"/>
    <n v="5250"/>
    <n v="3150"/>
    <n v="1260"/>
    <n v="0.39999999999999997"/>
  </r>
  <r>
    <x v="0"/>
    <n v="1185732"/>
    <x v="107"/>
    <x v="4"/>
    <x v="18"/>
    <s v="Richmond"/>
    <x v="5"/>
    <n v="0.65"/>
    <n v="6750"/>
    <n v="4387.5"/>
    <n v="2413.125"/>
    <n v="0.55000000000000004"/>
  </r>
  <r>
    <x v="0"/>
    <n v="1185732"/>
    <x v="161"/>
    <x v="4"/>
    <x v="18"/>
    <s v="Richmond"/>
    <x v="0"/>
    <n v="0.6"/>
    <n v="9000"/>
    <n v="5400"/>
    <n v="2700"/>
    <n v="0.5"/>
  </r>
  <r>
    <x v="0"/>
    <n v="1185732"/>
    <x v="161"/>
    <x v="4"/>
    <x v="18"/>
    <s v="Richmond"/>
    <x v="1"/>
    <n v="0.55000000000000004"/>
    <n v="6500"/>
    <n v="3575.0000000000005"/>
    <n v="1430"/>
    <n v="0.39999999999999997"/>
  </r>
  <r>
    <x v="0"/>
    <n v="1185732"/>
    <x v="161"/>
    <x v="4"/>
    <x v="18"/>
    <s v="Richmond"/>
    <x v="2"/>
    <n v="0.5"/>
    <n v="5750"/>
    <n v="2875"/>
    <n v="862.5"/>
    <n v="0.3"/>
  </r>
  <r>
    <x v="0"/>
    <n v="1185732"/>
    <x v="161"/>
    <x v="4"/>
    <x v="18"/>
    <s v="Richmond"/>
    <x v="3"/>
    <n v="0.5"/>
    <n v="5250"/>
    <n v="2625"/>
    <n v="918.74999999999989"/>
    <n v="0.35"/>
  </r>
  <r>
    <x v="0"/>
    <n v="1185732"/>
    <x v="161"/>
    <x v="4"/>
    <x v="18"/>
    <s v="Richmond"/>
    <x v="4"/>
    <n v="0.6"/>
    <n v="5500"/>
    <n v="3300"/>
    <n v="1320"/>
    <n v="0.39999999999999997"/>
  </r>
  <r>
    <x v="0"/>
    <n v="1185732"/>
    <x v="161"/>
    <x v="4"/>
    <x v="18"/>
    <s v="Richmond"/>
    <x v="5"/>
    <n v="0.65"/>
    <n v="7250"/>
    <n v="4712.5"/>
    <n v="2591.875"/>
    <n v="0.55000000000000004"/>
  </r>
  <r>
    <x v="0"/>
    <n v="1185732"/>
    <x v="162"/>
    <x v="4"/>
    <x v="18"/>
    <s v="Richmond"/>
    <x v="0"/>
    <n v="0.6"/>
    <n v="8750"/>
    <n v="5250"/>
    <n v="2625"/>
    <n v="0.5"/>
  </r>
  <r>
    <x v="0"/>
    <n v="1185732"/>
    <x v="162"/>
    <x v="4"/>
    <x v="18"/>
    <s v="Richmond"/>
    <x v="1"/>
    <n v="0.55000000000000004"/>
    <n v="6500"/>
    <n v="3575.0000000000005"/>
    <n v="1430"/>
    <n v="0.39999999999999997"/>
  </r>
  <r>
    <x v="0"/>
    <n v="1185732"/>
    <x v="162"/>
    <x v="4"/>
    <x v="18"/>
    <s v="Richmond"/>
    <x v="2"/>
    <n v="0.45000000000000007"/>
    <n v="5750"/>
    <n v="2587.5000000000005"/>
    <n v="776.25000000000011"/>
    <n v="0.3"/>
  </r>
  <r>
    <x v="0"/>
    <n v="1185732"/>
    <x v="162"/>
    <x v="4"/>
    <x v="18"/>
    <s v="Richmond"/>
    <x v="3"/>
    <n v="0.35"/>
    <n v="5250"/>
    <n v="1837.4999999999998"/>
    <n v="643.12499999999989"/>
    <n v="0.35"/>
  </r>
  <r>
    <x v="0"/>
    <n v="1185732"/>
    <x v="162"/>
    <x v="4"/>
    <x v="18"/>
    <s v="Richmond"/>
    <x v="4"/>
    <n v="0.45000000000000007"/>
    <n v="5000"/>
    <n v="2250.0000000000005"/>
    <n v="900.00000000000011"/>
    <n v="0.39999999999999997"/>
  </r>
  <r>
    <x v="0"/>
    <n v="1185732"/>
    <x v="162"/>
    <x v="4"/>
    <x v="18"/>
    <s v="Richmond"/>
    <x v="5"/>
    <n v="0.50000000000000011"/>
    <n v="6750"/>
    <n v="3375.0000000000009"/>
    <n v="1856.2500000000007"/>
    <n v="0.55000000000000004"/>
  </r>
  <r>
    <x v="0"/>
    <n v="1185732"/>
    <x v="163"/>
    <x v="4"/>
    <x v="18"/>
    <s v="Richmond"/>
    <x v="0"/>
    <n v="0.45000000000000007"/>
    <n v="8000"/>
    <n v="3600.0000000000005"/>
    <n v="1800.0000000000002"/>
    <n v="0.5"/>
  </r>
  <r>
    <x v="0"/>
    <n v="1185732"/>
    <x v="163"/>
    <x v="4"/>
    <x v="18"/>
    <s v="Richmond"/>
    <x v="1"/>
    <n v="0.40000000000000013"/>
    <n v="6000"/>
    <n v="2400.0000000000009"/>
    <n v="960.00000000000023"/>
    <n v="0.39999999999999997"/>
  </r>
  <r>
    <x v="0"/>
    <n v="1185732"/>
    <x v="163"/>
    <x v="4"/>
    <x v="18"/>
    <s v="Richmond"/>
    <x v="2"/>
    <n v="0.35"/>
    <n v="5000"/>
    <n v="1750"/>
    <n v="525"/>
    <n v="0.3"/>
  </r>
  <r>
    <x v="0"/>
    <n v="1185732"/>
    <x v="163"/>
    <x v="4"/>
    <x v="18"/>
    <s v="Richmond"/>
    <x v="3"/>
    <n v="0.35"/>
    <n v="4750"/>
    <n v="1662.5"/>
    <n v="581.875"/>
    <n v="0.35"/>
  </r>
  <r>
    <x v="0"/>
    <n v="1185732"/>
    <x v="163"/>
    <x v="4"/>
    <x v="18"/>
    <s v="Richmond"/>
    <x v="4"/>
    <n v="0.45000000000000007"/>
    <n v="4750"/>
    <n v="2137.5000000000005"/>
    <n v="855.00000000000011"/>
    <n v="0.39999999999999997"/>
  </r>
  <r>
    <x v="0"/>
    <n v="1185732"/>
    <x v="163"/>
    <x v="4"/>
    <x v="18"/>
    <s v="Richmond"/>
    <x v="5"/>
    <n v="0.50000000000000011"/>
    <n v="5750"/>
    <n v="2875.0000000000005"/>
    <n v="1581.2500000000005"/>
    <n v="0.55000000000000004"/>
  </r>
  <r>
    <x v="0"/>
    <n v="1185732"/>
    <x v="111"/>
    <x v="4"/>
    <x v="18"/>
    <s v="Richmond"/>
    <x v="0"/>
    <n v="0.50000000000000011"/>
    <n v="7500"/>
    <n v="3750.0000000000009"/>
    <n v="1875.0000000000005"/>
    <n v="0.5"/>
  </r>
  <r>
    <x v="0"/>
    <n v="1185732"/>
    <x v="111"/>
    <x v="4"/>
    <x v="18"/>
    <s v="Richmond"/>
    <x v="1"/>
    <n v="0.40000000000000013"/>
    <n v="5750"/>
    <n v="2300.0000000000009"/>
    <n v="920.00000000000034"/>
    <n v="0.39999999999999997"/>
  </r>
  <r>
    <x v="0"/>
    <n v="1185732"/>
    <x v="111"/>
    <x v="4"/>
    <x v="18"/>
    <s v="Richmond"/>
    <x v="2"/>
    <n v="0.40000000000000013"/>
    <n v="4250"/>
    <n v="1700.0000000000005"/>
    <n v="510.00000000000011"/>
    <n v="0.3"/>
  </r>
  <r>
    <x v="0"/>
    <n v="1185732"/>
    <x v="111"/>
    <x v="4"/>
    <x v="18"/>
    <s v="Richmond"/>
    <x v="3"/>
    <n v="0.40000000000000013"/>
    <n v="4000"/>
    <n v="1600.0000000000005"/>
    <n v="560.00000000000011"/>
    <n v="0.35"/>
  </r>
  <r>
    <x v="0"/>
    <n v="1185732"/>
    <x v="111"/>
    <x v="4"/>
    <x v="18"/>
    <s v="Richmond"/>
    <x v="4"/>
    <n v="0.50000000000000011"/>
    <n v="4000"/>
    <n v="2000.0000000000005"/>
    <n v="800.00000000000011"/>
    <n v="0.39999999999999997"/>
  </r>
  <r>
    <x v="0"/>
    <n v="1185732"/>
    <x v="111"/>
    <x v="4"/>
    <x v="18"/>
    <s v="Richmond"/>
    <x v="5"/>
    <n v="0.55000000000000004"/>
    <n v="5250"/>
    <n v="2887.5000000000005"/>
    <n v="1588.1250000000005"/>
    <n v="0.55000000000000004"/>
  </r>
  <r>
    <x v="0"/>
    <n v="1185732"/>
    <x v="164"/>
    <x v="4"/>
    <x v="18"/>
    <s v="Richmond"/>
    <x v="0"/>
    <n v="0.50000000000000011"/>
    <n v="6750"/>
    <n v="3375.0000000000009"/>
    <n v="1687.5000000000005"/>
    <n v="0.5"/>
  </r>
  <r>
    <x v="0"/>
    <n v="1185732"/>
    <x v="164"/>
    <x v="4"/>
    <x v="18"/>
    <s v="Richmond"/>
    <x v="1"/>
    <n v="0.45000000000000012"/>
    <n v="5000"/>
    <n v="2250.0000000000005"/>
    <n v="900.00000000000011"/>
    <n v="0.39999999999999997"/>
  </r>
  <r>
    <x v="0"/>
    <n v="1185732"/>
    <x v="164"/>
    <x v="4"/>
    <x v="18"/>
    <s v="Richmond"/>
    <x v="2"/>
    <n v="0.45000000000000012"/>
    <n v="4450"/>
    <n v="2002.5000000000005"/>
    <n v="600.75000000000011"/>
    <n v="0.3"/>
  </r>
  <r>
    <x v="0"/>
    <n v="1185732"/>
    <x v="164"/>
    <x v="4"/>
    <x v="18"/>
    <s v="Richmond"/>
    <x v="3"/>
    <n v="0.45000000000000012"/>
    <n v="4750"/>
    <n v="2137.5000000000005"/>
    <n v="748.12500000000011"/>
    <n v="0.35"/>
  </r>
  <r>
    <x v="0"/>
    <n v="1185732"/>
    <x v="164"/>
    <x v="4"/>
    <x v="18"/>
    <s v="Richmond"/>
    <x v="4"/>
    <n v="0.6"/>
    <n v="4500"/>
    <n v="2700"/>
    <n v="1080"/>
    <n v="0.39999999999999997"/>
  </r>
  <r>
    <x v="0"/>
    <n v="1185732"/>
    <x v="164"/>
    <x v="4"/>
    <x v="18"/>
    <s v="Richmond"/>
    <x v="5"/>
    <n v="0.64999999999999991"/>
    <n v="6250"/>
    <n v="4062.4999999999995"/>
    <n v="2234.375"/>
    <n v="0.55000000000000004"/>
  </r>
  <r>
    <x v="0"/>
    <n v="1185732"/>
    <x v="165"/>
    <x v="4"/>
    <x v="18"/>
    <s v="Richmond"/>
    <x v="0"/>
    <n v="0.6"/>
    <n v="8500"/>
    <n v="5100"/>
    <n v="2550"/>
    <n v="0.5"/>
  </r>
  <r>
    <x v="0"/>
    <n v="1185732"/>
    <x v="165"/>
    <x v="4"/>
    <x v="18"/>
    <s v="Richmond"/>
    <x v="1"/>
    <n v="0.5"/>
    <n v="6500"/>
    <n v="3250"/>
    <n v="1300"/>
    <n v="0.39999999999999997"/>
  </r>
  <r>
    <x v="0"/>
    <n v="1185732"/>
    <x v="165"/>
    <x v="4"/>
    <x v="18"/>
    <s v="Richmond"/>
    <x v="2"/>
    <n v="0.5"/>
    <n v="6000"/>
    <n v="3000"/>
    <n v="900"/>
    <n v="0.3"/>
  </r>
  <r>
    <x v="0"/>
    <n v="1185732"/>
    <x v="165"/>
    <x v="4"/>
    <x v="18"/>
    <s v="Richmond"/>
    <x v="3"/>
    <n v="0.5"/>
    <n v="5500"/>
    <n v="2750"/>
    <n v="962.49999999999989"/>
    <n v="0.35"/>
  </r>
  <r>
    <x v="0"/>
    <n v="1185732"/>
    <x v="165"/>
    <x v="4"/>
    <x v="18"/>
    <s v="Richmond"/>
    <x v="4"/>
    <n v="0.6"/>
    <n v="5500"/>
    <n v="3300"/>
    <n v="1320"/>
    <n v="0.39999999999999997"/>
  </r>
  <r>
    <x v="0"/>
    <n v="1185732"/>
    <x v="165"/>
    <x v="4"/>
    <x v="18"/>
    <s v="Richmond"/>
    <x v="5"/>
    <n v="0.64999999999999991"/>
    <n v="6500"/>
    <n v="4224.9999999999991"/>
    <n v="2323.7499999999995"/>
    <n v="0.55000000000000004"/>
  </r>
  <r>
    <x v="0"/>
    <n v="1185732"/>
    <x v="166"/>
    <x v="3"/>
    <x v="19"/>
    <s v="Detroit"/>
    <x v="0"/>
    <n v="0.3"/>
    <n v="6250"/>
    <n v="1875"/>
    <n v="750"/>
    <n v="0.4"/>
  </r>
  <r>
    <x v="0"/>
    <n v="1185732"/>
    <x v="166"/>
    <x v="3"/>
    <x v="19"/>
    <s v="Detroit"/>
    <x v="1"/>
    <n v="0.3"/>
    <n v="4250"/>
    <n v="1275"/>
    <n v="446.25"/>
    <n v="0.35"/>
  </r>
  <r>
    <x v="0"/>
    <n v="1185732"/>
    <x v="166"/>
    <x v="3"/>
    <x v="19"/>
    <s v="Detroit"/>
    <x v="2"/>
    <n v="0.2"/>
    <n v="4250"/>
    <n v="850"/>
    <n v="297.5"/>
    <n v="0.35"/>
  </r>
  <r>
    <x v="0"/>
    <n v="1185732"/>
    <x v="166"/>
    <x v="3"/>
    <x v="19"/>
    <s v="Detroit"/>
    <x v="3"/>
    <n v="0.25000000000000006"/>
    <n v="2750"/>
    <n v="687.50000000000011"/>
    <n v="275.00000000000006"/>
    <n v="0.4"/>
  </r>
  <r>
    <x v="0"/>
    <n v="1185732"/>
    <x v="166"/>
    <x v="3"/>
    <x v="19"/>
    <s v="Detroit"/>
    <x v="4"/>
    <n v="0.39999999999999997"/>
    <n v="3250"/>
    <n v="1300"/>
    <n v="454.99999999999994"/>
    <n v="0.35"/>
  </r>
  <r>
    <x v="0"/>
    <n v="1185732"/>
    <x v="166"/>
    <x v="3"/>
    <x v="19"/>
    <s v="Detroit"/>
    <x v="5"/>
    <n v="0.3"/>
    <n v="4250"/>
    <n v="1275"/>
    <n v="637.5"/>
    <n v="0.5"/>
  </r>
  <r>
    <x v="0"/>
    <n v="1185732"/>
    <x v="167"/>
    <x v="3"/>
    <x v="19"/>
    <s v="Detroit"/>
    <x v="0"/>
    <n v="0.3"/>
    <n v="6750"/>
    <n v="2025"/>
    <n v="810"/>
    <n v="0.4"/>
  </r>
  <r>
    <x v="0"/>
    <n v="1185732"/>
    <x v="167"/>
    <x v="3"/>
    <x v="19"/>
    <s v="Detroit"/>
    <x v="1"/>
    <n v="0.3"/>
    <n v="3250"/>
    <n v="975"/>
    <n v="341.25"/>
    <n v="0.35"/>
  </r>
  <r>
    <x v="0"/>
    <n v="1185732"/>
    <x v="167"/>
    <x v="3"/>
    <x v="19"/>
    <s v="Detroit"/>
    <x v="2"/>
    <n v="0.2"/>
    <n v="3750"/>
    <n v="750"/>
    <n v="262.5"/>
    <n v="0.35"/>
  </r>
  <r>
    <x v="0"/>
    <n v="1185732"/>
    <x v="167"/>
    <x v="3"/>
    <x v="19"/>
    <s v="Detroit"/>
    <x v="3"/>
    <n v="0.25000000000000006"/>
    <n v="2500"/>
    <n v="625.00000000000011"/>
    <n v="250.00000000000006"/>
    <n v="0.4"/>
  </r>
  <r>
    <x v="0"/>
    <n v="1185732"/>
    <x v="167"/>
    <x v="3"/>
    <x v="19"/>
    <s v="Detroit"/>
    <x v="4"/>
    <n v="0.39999999999999997"/>
    <n v="3250"/>
    <n v="1300"/>
    <n v="454.99999999999994"/>
    <n v="0.35"/>
  </r>
  <r>
    <x v="0"/>
    <n v="1185732"/>
    <x v="167"/>
    <x v="3"/>
    <x v="19"/>
    <s v="Detroit"/>
    <x v="5"/>
    <n v="0.3"/>
    <n v="4000"/>
    <n v="1200"/>
    <n v="600"/>
    <n v="0.5"/>
  </r>
  <r>
    <x v="0"/>
    <n v="1185732"/>
    <x v="126"/>
    <x v="3"/>
    <x v="19"/>
    <s v="Detroit"/>
    <x v="0"/>
    <n v="0.35000000000000003"/>
    <n v="6200"/>
    <n v="2170"/>
    <n v="868"/>
    <n v="0.4"/>
  </r>
  <r>
    <x v="0"/>
    <n v="1185732"/>
    <x v="126"/>
    <x v="3"/>
    <x v="19"/>
    <s v="Detroit"/>
    <x v="1"/>
    <n v="0.35000000000000003"/>
    <n v="3000"/>
    <n v="1050"/>
    <n v="367.5"/>
    <n v="0.35"/>
  </r>
  <r>
    <x v="0"/>
    <n v="1185732"/>
    <x v="126"/>
    <x v="3"/>
    <x v="19"/>
    <s v="Detroit"/>
    <x v="2"/>
    <n v="0.25000000000000006"/>
    <n v="3500"/>
    <n v="875.00000000000023"/>
    <n v="306.25000000000006"/>
    <n v="0.35"/>
  </r>
  <r>
    <x v="0"/>
    <n v="1185732"/>
    <x v="126"/>
    <x v="3"/>
    <x v="19"/>
    <s v="Detroit"/>
    <x v="3"/>
    <n v="0.3"/>
    <n v="2000"/>
    <n v="600"/>
    <n v="240"/>
    <n v="0.4"/>
  </r>
  <r>
    <x v="0"/>
    <n v="1185732"/>
    <x v="126"/>
    <x v="3"/>
    <x v="19"/>
    <s v="Detroit"/>
    <x v="4"/>
    <n v="0.45"/>
    <n v="2500"/>
    <n v="1125"/>
    <n v="393.75"/>
    <n v="0.35"/>
  </r>
  <r>
    <x v="0"/>
    <n v="1185732"/>
    <x v="126"/>
    <x v="3"/>
    <x v="19"/>
    <s v="Detroit"/>
    <x v="5"/>
    <n v="0.35000000000000003"/>
    <n v="3500"/>
    <n v="1225.0000000000002"/>
    <n v="612.50000000000011"/>
    <n v="0.5"/>
  </r>
  <r>
    <x v="0"/>
    <n v="1185732"/>
    <x v="127"/>
    <x v="3"/>
    <x v="19"/>
    <s v="Detroit"/>
    <x v="0"/>
    <n v="0.35000000000000003"/>
    <n v="5750"/>
    <n v="2012.5000000000002"/>
    <n v="805.00000000000011"/>
    <n v="0.4"/>
  </r>
  <r>
    <x v="0"/>
    <n v="1185732"/>
    <x v="127"/>
    <x v="3"/>
    <x v="19"/>
    <s v="Detroit"/>
    <x v="1"/>
    <n v="0.30000000000000004"/>
    <n v="2750"/>
    <n v="825.00000000000011"/>
    <n v="288.75"/>
    <n v="0.35"/>
  </r>
  <r>
    <x v="0"/>
    <n v="1185732"/>
    <x v="127"/>
    <x v="3"/>
    <x v="19"/>
    <s v="Detroit"/>
    <x v="2"/>
    <n v="0.20000000000000007"/>
    <n v="2750"/>
    <n v="550.00000000000023"/>
    <n v="192.50000000000006"/>
    <n v="0.35"/>
  </r>
  <r>
    <x v="0"/>
    <n v="1185732"/>
    <x v="127"/>
    <x v="3"/>
    <x v="19"/>
    <s v="Detroit"/>
    <x v="3"/>
    <n v="0.25"/>
    <n v="2000"/>
    <n v="500"/>
    <n v="200"/>
    <n v="0.4"/>
  </r>
  <r>
    <x v="0"/>
    <n v="1185732"/>
    <x v="127"/>
    <x v="3"/>
    <x v="19"/>
    <s v="Detroit"/>
    <x v="4"/>
    <n v="0.4"/>
    <n v="2250"/>
    <n v="900"/>
    <n v="315"/>
    <n v="0.35"/>
  </r>
  <r>
    <x v="0"/>
    <n v="1185732"/>
    <x v="127"/>
    <x v="3"/>
    <x v="19"/>
    <s v="Detroit"/>
    <x v="5"/>
    <n v="0.30000000000000004"/>
    <n v="3500"/>
    <n v="1050.0000000000002"/>
    <n v="525.00000000000011"/>
    <n v="0.5"/>
  </r>
  <r>
    <x v="0"/>
    <n v="1185732"/>
    <x v="168"/>
    <x v="3"/>
    <x v="19"/>
    <s v="Detroit"/>
    <x v="0"/>
    <n v="0.4"/>
    <n v="6200"/>
    <n v="2480"/>
    <n v="992"/>
    <n v="0.4"/>
  </r>
  <r>
    <x v="0"/>
    <n v="1185732"/>
    <x v="168"/>
    <x v="3"/>
    <x v="19"/>
    <s v="Detroit"/>
    <x v="1"/>
    <n v="0.35000000000000009"/>
    <n v="3250"/>
    <n v="1137.5000000000002"/>
    <n v="398.12500000000006"/>
    <n v="0.35"/>
  </r>
  <r>
    <x v="0"/>
    <n v="1185732"/>
    <x v="168"/>
    <x v="3"/>
    <x v="19"/>
    <s v="Detroit"/>
    <x v="2"/>
    <n v="0.30000000000000004"/>
    <n v="3000"/>
    <n v="900.00000000000011"/>
    <n v="315"/>
    <n v="0.35"/>
  </r>
  <r>
    <x v="0"/>
    <n v="1185732"/>
    <x v="168"/>
    <x v="3"/>
    <x v="19"/>
    <s v="Detroit"/>
    <x v="3"/>
    <n v="0.30000000000000004"/>
    <n v="2250"/>
    <n v="675.00000000000011"/>
    <n v="270.00000000000006"/>
    <n v="0.4"/>
  </r>
  <r>
    <x v="0"/>
    <n v="1185732"/>
    <x v="168"/>
    <x v="3"/>
    <x v="19"/>
    <s v="Detroit"/>
    <x v="4"/>
    <n v="0.44999999999999996"/>
    <n v="2500"/>
    <n v="1125"/>
    <n v="393.75"/>
    <n v="0.35"/>
  </r>
  <r>
    <x v="0"/>
    <n v="1185732"/>
    <x v="168"/>
    <x v="3"/>
    <x v="19"/>
    <s v="Detroit"/>
    <x v="5"/>
    <n v="0.49999999999999994"/>
    <n v="3500"/>
    <n v="1749.9999999999998"/>
    <n v="874.99999999999989"/>
    <n v="0.5"/>
  </r>
  <r>
    <x v="0"/>
    <n v="1185732"/>
    <x v="169"/>
    <x v="3"/>
    <x v="19"/>
    <s v="Detroit"/>
    <x v="0"/>
    <n v="0.35000000000000003"/>
    <n v="6000"/>
    <n v="2100"/>
    <n v="840"/>
    <n v="0.4"/>
  </r>
  <r>
    <x v="0"/>
    <n v="1185732"/>
    <x v="169"/>
    <x v="3"/>
    <x v="19"/>
    <s v="Detroit"/>
    <x v="1"/>
    <n v="0.3000000000000001"/>
    <n v="3500"/>
    <n v="1050.0000000000005"/>
    <n v="367.50000000000011"/>
    <n v="0.35"/>
  </r>
  <r>
    <x v="0"/>
    <n v="1185732"/>
    <x v="169"/>
    <x v="3"/>
    <x v="19"/>
    <s v="Detroit"/>
    <x v="2"/>
    <n v="0.25000000000000006"/>
    <n v="3750"/>
    <n v="937.50000000000023"/>
    <n v="328.12500000000006"/>
    <n v="0.35"/>
  </r>
  <r>
    <x v="0"/>
    <n v="1185732"/>
    <x v="169"/>
    <x v="3"/>
    <x v="19"/>
    <s v="Detroit"/>
    <x v="3"/>
    <n v="0.25000000000000006"/>
    <n v="3500"/>
    <n v="875.00000000000023"/>
    <n v="350.00000000000011"/>
    <n v="0.4"/>
  </r>
  <r>
    <x v="0"/>
    <n v="1185732"/>
    <x v="169"/>
    <x v="3"/>
    <x v="19"/>
    <s v="Detroit"/>
    <x v="4"/>
    <n v="0.4"/>
    <n v="3500"/>
    <n v="1400"/>
    <n v="489.99999999999994"/>
    <n v="0.35"/>
  </r>
  <r>
    <x v="0"/>
    <n v="1185732"/>
    <x v="169"/>
    <x v="3"/>
    <x v="19"/>
    <s v="Detroit"/>
    <x v="5"/>
    <n v="0.45"/>
    <n v="5250"/>
    <n v="2362.5"/>
    <n v="1181.25"/>
    <n v="0.5"/>
  </r>
  <r>
    <x v="0"/>
    <n v="1185732"/>
    <x v="130"/>
    <x v="3"/>
    <x v="19"/>
    <s v="Detroit"/>
    <x v="0"/>
    <n v="0.4"/>
    <n v="7500"/>
    <n v="3000"/>
    <n v="1200"/>
    <n v="0.4"/>
  </r>
  <r>
    <x v="0"/>
    <n v="1185732"/>
    <x v="130"/>
    <x v="3"/>
    <x v="19"/>
    <s v="Detroit"/>
    <x v="1"/>
    <n v="0.35000000000000009"/>
    <n v="5000"/>
    <n v="1750.0000000000005"/>
    <n v="612.50000000000011"/>
    <n v="0.35"/>
  </r>
  <r>
    <x v="0"/>
    <n v="1185732"/>
    <x v="130"/>
    <x v="3"/>
    <x v="19"/>
    <s v="Detroit"/>
    <x v="2"/>
    <n v="0.30000000000000004"/>
    <n v="4250"/>
    <n v="1275.0000000000002"/>
    <n v="446.25000000000006"/>
    <n v="0.35"/>
  </r>
  <r>
    <x v="0"/>
    <n v="1185732"/>
    <x v="130"/>
    <x v="3"/>
    <x v="19"/>
    <s v="Detroit"/>
    <x v="3"/>
    <n v="0.30000000000000004"/>
    <n v="3750"/>
    <n v="1125.0000000000002"/>
    <n v="450.00000000000011"/>
    <n v="0.4"/>
  </r>
  <r>
    <x v="0"/>
    <n v="1185732"/>
    <x v="130"/>
    <x v="3"/>
    <x v="19"/>
    <s v="Detroit"/>
    <x v="4"/>
    <n v="0.4"/>
    <n v="3750"/>
    <n v="1500"/>
    <n v="525"/>
    <n v="0.35"/>
  </r>
  <r>
    <x v="0"/>
    <n v="1185732"/>
    <x v="130"/>
    <x v="3"/>
    <x v="19"/>
    <s v="Detroit"/>
    <x v="5"/>
    <n v="0.45"/>
    <n v="5500"/>
    <n v="2475"/>
    <n v="1237.5"/>
    <n v="0.5"/>
  </r>
  <r>
    <x v="0"/>
    <n v="1185732"/>
    <x v="131"/>
    <x v="3"/>
    <x v="19"/>
    <s v="Detroit"/>
    <x v="0"/>
    <n v="0.4"/>
    <n v="7000"/>
    <n v="2800"/>
    <n v="1120"/>
    <n v="0.4"/>
  </r>
  <r>
    <x v="0"/>
    <n v="1185732"/>
    <x v="131"/>
    <x v="3"/>
    <x v="19"/>
    <s v="Detroit"/>
    <x v="1"/>
    <n v="0.40000000000000008"/>
    <n v="4750"/>
    <n v="1900.0000000000005"/>
    <n v="665.00000000000011"/>
    <n v="0.35"/>
  </r>
  <r>
    <x v="0"/>
    <n v="1185732"/>
    <x v="131"/>
    <x v="3"/>
    <x v="19"/>
    <s v="Detroit"/>
    <x v="2"/>
    <n v="0.35000000000000003"/>
    <n v="4000"/>
    <n v="1400.0000000000002"/>
    <n v="490.00000000000006"/>
    <n v="0.35"/>
  </r>
  <r>
    <x v="0"/>
    <n v="1185732"/>
    <x v="131"/>
    <x v="3"/>
    <x v="19"/>
    <s v="Detroit"/>
    <x v="3"/>
    <n v="0.25000000000000006"/>
    <n v="3250"/>
    <n v="812.50000000000023"/>
    <n v="325.00000000000011"/>
    <n v="0.4"/>
  </r>
  <r>
    <x v="0"/>
    <n v="1185732"/>
    <x v="131"/>
    <x v="3"/>
    <x v="19"/>
    <s v="Detroit"/>
    <x v="4"/>
    <n v="0.35000000000000003"/>
    <n v="3000"/>
    <n v="1050"/>
    <n v="367.5"/>
    <n v="0.35"/>
  </r>
  <r>
    <x v="0"/>
    <n v="1185732"/>
    <x v="131"/>
    <x v="3"/>
    <x v="19"/>
    <s v="Detroit"/>
    <x v="5"/>
    <n v="0.4"/>
    <n v="4750"/>
    <n v="1900"/>
    <n v="950"/>
    <n v="0.5"/>
  </r>
  <r>
    <x v="0"/>
    <n v="1185732"/>
    <x v="170"/>
    <x v="3"/>
    <x v="19"/>
    <s v="Detroit"/>
    <x v="0"/>
    <n v="0.35000000000000003"/>
    <n v="6000"/>
    <n v="2100"/>
    <n v="840"/>
    <n v="0.4"/>
  </r>
  <r>
    <x v="0"/>
    <n v="1185732"/>
    <x v="170"/>
    <x v="3"/>
    <x v="19"/>
    <s v="Detroit"/>
    <x v="1"/>
    <n v="0.3000000000000001"/>
    <n v="4000"/>
    <n v="1200.0000000000005"/>
    <n v="420.00000000000011"/>
    <n v="0.35"/>
  </r>
  <r>
    <x v="0"/>
    <n v="1185732"/>
    <x v="170"/>
    <x v="3"/>
    <x v="19"/>
    <s v="Detroit"/>
    <x v="2"/>
    <n v="0.15000000000000002"/>
    <n v="3000"/>
    <n v="450.00000000000006"/>
    <n v="157.5"/>
    <n v="0.35"/>
  </r>
  <r>
    <x v="0"/>
    <n v="1185732"/>
    <x v="170"/>
    <x v="3"/>
    <x v="19"/>
    <s v="Detroit"/>
    <x v="3"/>
    <n v="0.15000000000000002"/>
    <n v="2750"/>
    <n v="412.50000000000006"/>
    <n v="165.00000000000003"/>
    <n v="0.4"/>
  </r>
  <r>
    <x v="0"/>
    <n v="1185732"/>
    <x v="170"/>
    <x v="3"/>
    <x v="19"/>
    <s v="Detroit"/>
    <x v="4"/>
    <n v="0.25"/>
    <n v="2750"/>
    <n v="687.5"/>
    <n v="240.62499999999997"/>
    <n v="0.35"/>
  </r>
  <r>
    <x v="0"/>
    <n v="1185732"/>
    <x v="170"/>
    <x v="3"/>
    <x v="19"/>
    <s v="Detroit"/>
    <x v="5"/>
    <n v="0.30000000000000004"/>
    <n v="3500"/>
    <n v="1050.0000000000002"/>
    <n v="525.00000000000011"/>
    <n v="0.5"/>
  </r>
  <r>
    <x v="0"/>
    <n v="1185732"/>
    <x v="171"/>
    <x v="3"/>
    <x v="19"/>
    <s v="Detroit"/>
    <x v="0"/>
    <n v="0.35"/>
    <n v="5250"/>
    <n v="1837.4999999999998"/>
    <n v="735"/>
    <n v="0.4"/>
  </r>
  <r>
    <x v="0"/>
    <n v="1185732"/>
    <x v="171"/>
    <x v="3"/>
    <x v="19"/>
    <s v="Detroit"/>
    <x v="1"/>
    <n v="0.25"/>
    <n v="3500"/>
    <n v="875"/>
    <n v="306.25"/>
    <n v="0.35"/>
  </r>
  <r>
    <x v="0"/>
    <n v="1185732"/>
    <x v="171"/>
    <x v="3"/>
    <x v="19"/>
    <s v="Detroit"/>
    <x v="2"/>
    <n v="0.25"/>
    <n v="2500"/>
    <n v="625"/>
    <n v="218.75"/>
    <n v="0.35"/>
  </r>
  <r>
    <x v="0"/>
    <n v="1185732"/>
    <x v="171"/>
    <x v="3"/>
    <x v="19"/>
    <s v="Detroit"/>
    <x v="3"/>
    <n v="0.25"/>
    <n v="2250"/>
    <n v="562.5"/>
    <n v="225"/>
    <n v="0.4"/>
  </r>
  <r>
    <x v="0"/>
    <n v="1185732"/>
    <x v="171"/>
    <x v="3"/>
    <x v="19"/>
    <s v="Detroit"/>
    <x v="4"/>
    <n v="0.35"/>
    <n v="2250"/>
    <n v="787.5"/>
    <n v="275.625"/>
    <n v="0.35"/>
  </r>
  <r>
    <x v="0"/>
    <n v="1185732"/>
    <x v="171"/>
    <x v="3"/>
    <x v="19"/>
    <s v="Detroit"/>
    <x v="5"/>
    <n v="0.39999999999999991"/>
    <n v="3500"/>
    <n v="1399.9999999999998"/>
    <n v="699.99999999999989"/>
    <n v="0.5"/>
  </r>
  <r>
    <x v="0"/>
    <n v="1185732"/>
    <x v="134"/>
    <x v="3"/>
    <x v="19"/>
    <s v="Detroit"/>
    <x v="0"/>
    <n v="0.35000000000000003"/>
    <n v="5000"/>
    <n v="1750.0000000000002"/>
    <n v="700.00000000000011"/>
    <n v="0.4"/>
  </r>
  <r>
    <x v="0"/>
    <n v="1185732"/>
    <x v="134"/>
    <x v="3"/>
    <x v="19"/>
    <s v="Detroit"/>
    <x v="1"/>
    <n v="0.25000000000000006"/>
    <n v="3500"/>
    <n v="875.00000000000023"/>
    <n v="306.25000000000006"/>
    <n v="0.35"/>
  </r>
  <r>
    <x v="0"/>
    <n v="1185732"/>
    <x v="134"/>
    <x v="3"/>
    <x v="19"/>
    <s v="Detroit"/>
    <x v="2"/>
    <n v="0.25000000000000006"/>
    <n v="2950"/>
    <n v="737.50000000000011"/>
    <n v="258.125"/>
    <n v="0.35"/>
  </r>
  <r>
    <x v="0"/>
    <n v="1185732"/>
    <x v="134"/>
    <x v="3"/>
    <x v="19"/>
    <s v="Detroit"/>
    <x v="3"/>
    <n v="0.25000000000000006"/>
    <n v="3250"/>
    <n v="812.50000000000023"/>
    <n v="325.00000000000011"/>
    <n v="0.4"/>
  </r>
  <r>
    <x v="0"/>
    <n v="1185732"/>
    <x v="134"/>
    <x v="3"/>
    <x v="19"/>
    <s v="Detroit"/>
    <x v="4"/>
    <n v="0.44999999999999996"/>
    <n v="3000"/>
    <n v="1349.9999999999998"/>
    <n v="472.49999999999989"/>
    <n v="0.35"/>
  </r>
  <r>
    <x v="0"/>
    <n v="1185732"/>
    <x v="134"/>
    <x v="3"/>
    <x v="19"/>
    <s v="Detroit"/>
    <x v="5"/>
    <n v="0.49999999999999983"/>
    <n v="4000"/>
    <n v="1999.9999999999993"/>
    <n v="999.99999999999966"/>
    <n v="0.5"/>
  </r>
  <r>
    <x v="0"/>
    <n v="1185732"/>
    <x v="135"/>
    <x v="3"/>
    <x v="19"/>
    <s v="Detroit"/>
    <x v="0"/>
    <n v="0.44999999999999996"/>
    <n v="6500"/>
    <n v="2924.9999999999995"/>
    <n v="1169.9999999999998"/>
    <n v="0.4"/>
  </r>
  <r>
    <x v="0"/>
    <n v="1185732"/>
    <x v="135"/>
    <x v="3"/>
    <x v="19"/>
    <s v="Detroit"/>
    <x v="1"/>
    <n v="0.35000000000000003"/>
    <n v="4500"/>
    <n v="1575.0000000000002"/>
    <n v="551.25"/>
    <n v="0.35"/>
  </r>
  <r>
    <x v="0"/>
    <n v="1185732"/>
    <x v="135"/>
    <x v="3"/>
    <x v="19"/>
    <s v="Detroit"/>
    <x v="2"/>
    <n v="0.35000000000000003"/>
    <n v="4000"/>
    <n v="1400.0000000000002"/>
    <n v="490.00000000000006"/>
    <n v="0.35"/>
  </r>
  <r>
    <x v="0"/>
    <n v="1185732"/>
    <x v="135"/>
    <x v="3"/>
    <x v="19"/>
    <s v="Detroit"/>
    <x v="3"/>
    <n v="0.35000000000000003"/>
    <n v="3500"/>
    <n v="1225.0000000000002"/>
    <n v="490.00000000000011"/>
    <n v="0.4"/>
  </r>
  <r>
    <x v="0"/>
    <n v="1185732"/>
    <x v="135"/>
    <x v="3"/>
    <x v="19"/>
    <s v="Detroit"/>
    <x v="4"/>
    <n v="0.44999999999999996"/>
    <n v="3500"/>
    <n v="1574.9999999999998"/>
    <n v="551.24999999999989"/>
    <n v="0.35"/>
  </r>
  <r>
    <x v="0"/>
    <n v="1185732"/>
    <x v="135"/>
    <x v="3"/>
    <x v="19"/>
    <s v="Detroit"/>
    <x v="5"/>
    <n v="0.49999999999999983"/>
    <n v="4500"/>
    <n v="2249.9999999999991"/>
    <n v="1124.9999999999995"/>
    <n v="0.5"/>
  </r>
  <r>
    <x v="0"/>
    <n v="1185732"/>
    <x v="118"/>
    <x v="3"/>
    <x v="20"/>
    <s v="St. Louis"/>
    <x v="0"/>
    <n v="0.25"/>
    <n v="6750"/>
    <n v="1687.5"/>
    <n v="675"/>
    <n v="0.4"/>
  </r>
  <r>
    <x v="0"/>
    <n v="1185732"/>
    <x v="118"/>
    <x v="3"/>
    <x v="20"/>
    <s v="St. Louis"/>
    <x v="1"/>
    <n v="0.25"/>
    <n v="4750"/>
    <n v="1187.5"/>
    <n v="415.625"/>
    <n v="0.35"/>
  </r>
  <r>
    <x v="0"/>
    <n v="1185732"/>
    <x v="118"/>
    <x v="3"/>
    <x v="20"/>
    <s v="St. Louis"/>
    <x v="2"/>
    <n v="0.15000000000000002"/>
    <n v="4750"/>
    <n v="712.50000000000011"/>
    <n v="249.37500000000003"/>
    <n v="0.35"/>
  </r>
  <r>
    <x v="0"/>
    <n v="1185732"/>
    <x v="118"/>
    <x v="3"/>
    <x v="20"/>
    <s v="St. Louis"/>
    <x v="3"/>
    <n v="0.20000000000000007"/>
    <n v="3250"/>
    <n v="650.00000000000023"/>
    <n v="260.00000000000011"/>
    <n v="0.4"/>
  </r>
  <r>
    <x v="0"/>
    <n v="1185732"/>
    <x v="118"/>
    <x v="3"/>
    <x v="20"/>
    <s v="St. Louis"/>
    <x v="4"/>
    <n v="0.35"/>
    <n v="3750"/>
    <n v="1312.5"/>
    <n v="459.37499999999994"/>
    <n v="0.35"/>
  </r>
  <r>
    <x v="0"/>
    <n v="1185732"/>
    <x v="118"/>
    <x v="3"/>
    <x v="20"/>
    <s v="St. Louis"/>
    <x v="5"/>
    <n v="0.25"/>
    <n v="4750"/>
    <n v="1187.5"/>
    <n v="593.75"/>
    <n v="0.5"/>
  </r>
  <r>
    <x v="0"/>
    <n v="1185732"/>
    <x v="119"/>
    <x v="3"/>
    <x v="20"/>
    <s v="St. Louis"/>
    <x v="0"/>
    <n v="0.25"/>
    <n v="7250"/>
    <n v="1812.5"/>
    <n v="725"/>
    <n v="0.4"/>
  </r>
  <r>
    <x v="0"/>
    <n v="1185732"/>
    <x v="119"/>
    <x v="3"/>
    <x v="20"/>
    <s v="St. Louis"/>
    <x v="1"/>
    <n v="0.25"/>
    <n v="3750"/>
    <n v="937.5"/>
    <n v="328.125"/>
    <n v="0.35"/>
  </r>
  <r>
    <x v="0"/>
    <n v="1185732"/>
    <x v="119"/>
    <x v="3"/>
    <x v="20"/>
    <s v="St. Louis"/>
    <x v="2"/>
    <n v="0.15000000000000002"/>
    <n v="4250"/>
    <n v="637.50000000000011"/>
    <n v="223.12500000000003"/>
    <n v="0.35"/>
  </r>
  <r>
    <x v="0"/>
    <n v="1185732"/>
    <x v="119"/>
    <x v="3"/>
    <x v="20"/>
    <s v="St. Louis"/>
    <x v="3"/>
    <n v="0.20000000000000007"/>
    <n v="3000"/>
    <n v="600.00000000000023"/>
    <n v="240.00000000000011"/>
    <n v="0.4"/>
  </r>
  <r>
    <x v="0"/>
    <n v="1185732"/>
    <x v="119"/>
    <x v="3"/>
    <x v="20"/>
    <s v="St. Louis"/>
    <x v="4"/>
    <n v="0.35"/>
    <n v="3750"/>
    <n v="1312.5"/>
    <n v="459.37499999999994"/>
    <n v="0.35"/>
  </r>
  <r>
    <x v="0"/>
    <n v="1185732"/>
    <x v="119"/>
    <x v="3"/>
    <x v="20"/>
    <s v="St. Louis"/>
    <x v="5"/>
    <n v="0.25"/>
    <n v="4500"/>
    <n v="1125"/>
    <n v="562.5"/>
    <n v="0.5"/>
  </r>
  <r>
    <x v="0"/>
    <n v="1185732"/>
    <x v="2"/>
    <x v="3"/>
    <x v="20"/>
    <s v="St. Louis"/>
    <x v="0"/>
    <n v="0.30000000000000004"/>
    <n v="6700"/>
    <n v="2010.0000000000002"/>
    <n v="804.00000000000011"/>
    <n v="0.4"/>
  </r>
  <r>
    <x v="0"/>
    <n v="1185732"/>
    <x v="2"/>
    <x v="3"/>
    <x v="20"/>
    <s v="St. Louis"/>
    <x v="1"/>
    <n v="0.30000000000000004"/>
    <n v="3500"/>
    <n v="1050.0000000000002"/>
    <n v="367.50000000000006"/>
    <n v="0.35"/>
  </r>
  <r>
    <x v="0"/>
    <n v="1185732"/>
    <x v="2"/>
    <x v="3"/>
    <x v="20"/>
    <s v="St. Louis"/>
    <x v="2"/>
    <n v="0.20000000000000007"/>
    <n v="4000"/>
    <n v="800.00000000000023"/>
    <n v="280.00000000000006"/>
    <n v="0.35"/>
  </r>
  <r>
    <x v="0"/>
    <n v="1185732"/>
    <x v="2"/>
    <x v="3"/>
    <x v="20"/>
    <s v="St. Louis"/>
    <x v="3"/>
    <n v="0.25"/>
    <n v="2500"/>
    <n v="625"/>
    <n v="250"/>
    <n v="0.4"/>
  </r>
  <r>
    <x v="0"/>
    <n v="1185732"/>
    <x v="2"/>
    <x v="3"/>
    <x v="20"/>
    <s v="St. Louis"/>
    <x v="4"/>
    <n v="0.4"/>
    <n v="3000"/>
    <n v="1200"/>
    <n v="420"/>
    <n v="0.35"/>
  </r>
  <r>
    <x v="0"/>
    <n v="1185732"/>
    <x v="2"/>
    <x v="3"/>
    <x v="20"/>
    <s v="St. Louis"/>
    <x v="5"/>
    <n v="0.30000000000000004"/>
    <n v="4000"/>
    <n v="1200.0000000000002"/>
    <n v="600.00000000000011"/>
    <n v="0.5"/>
  </r>
  <r>
    <x v="0"/>
    <n v="1185732"/>
    <x v="3"/>
    <x v="3"/>
    <x v="20"/>
    <s v="St. Louis"/>
    <x v="0"/>
    <n v="0.30000000000000004"/>
    <n v="6250"/>
    <n v="1875.0000000000002"/>
    <n v="750.00000000000011"/>
    <n v="0.4"/>
  </r>
  <r>
    <x v="0"/>
    <n v="1185732"/>
    <x v="3"/>
    <x v="3"/>
    <x v="20"/>
    <s v="St. Louis"/>
    <x v="1"/>
    <n v="0.25000000000000006"/>
    <n v="3250"/>
    <n v="812.50000000000023"/>
    <n v="284.37500000000006"/>
    <n v="0.35"/>
  </r>
  <r>
    <x v="0"/>
    <n v="1185732"/>
    <x v="3"/>
    <x v="3"/>
    <x v="20"/>
    <s v="St. Louis"/>
    <x v="2"/>
    <n v="0.15000000000000008"/>
    <n v="3250"/>
    <n v="487.50000000000023"/>
    <n v="170.62500000000006"/>
    <n v="0.35"/>
  </r>
  <r>
    <x v="0"/>
    <n v="1185732"/>
    <x v="3"/>
    <x v="3"/>
    <x v="20"/>
    <s v="St. Louis"/>
    <x v="3"/>
    <n v="0.2"/>
    <n v="2500"/>
    <n v="500"/>
    <n v="200"/>
    <n v="0.4"/>
  </r>
  <r>
    <x v="0"/>
    <n v="1185732"/>
    <x v="3"/>
    <x v="3"/>
    <x v="20"/>
    <s v="St. Louis"/>
    <x v="4"/>
    <n v="0.35000000000000003"/>
    <n v="2750"/>
    <n v="962.50000000000011"/>
    <n v="336.875"/>
    <n v="0.35"/>
  </r>
  <r>
    <x v="0"/>
    <n v="1185732"/>
    <x v="3"/>
    <x v="3"/>
    <x v="20"/>
    <s v="St. Louis"/>
    <x v="5"/>
    <n v="0.25000000000000006"/>
    <n v="4000"/>
    <n v="1000.0000000000002"/>
    <n v="500.00000000000011"/>
    <n v="0.5"/>
  </r>
  <r>
    <x v="0"/>
    <n v="1185732"/>
    <x v="120"/>
    <x v="3"/>
    <x v="20"/>
    <s v="St. Louis"/>
    <x v="0"/>
    <n v="0.35000000000000003"/>
    <n v="6700"/>
    <n v="2345"/>
    <n v="938"/>
    <n v="0.4"/>
  </r>
  <r>
    <x v="0"/>
    <n v="1185732"/>
    <x v="120"/>
    <x v="3"/>
    <x v="20"/>
    <s v="St. Louis"/>
    <x v="1"/>
    <n v="0.3000000000000001"/>
    <n v="3750"/>
    <n v="1125.0000000000005"/>
    <n v="393.75000000000011"/>
    <n v="0.35"/>
  </r>
  <r>
    <x v="0"/>
    <n v="1185732"/>
    <x v="120"/>
    <x v="3"/>
    <x v="20"/>
    <s v="St. Louis"/>
    <x v="2"/>
    <n v="0.25000000000000006"/>
    <n v="3500"/>
    <n v="875.00000000000023"/>
    <n v="306.25000000000006"/>
    <n v="0.35"/>
  </r>
  <r>
    <x v="0"/>
    <n v="1185732"/>
    <x v="120"/>
    <x v="3"/>
    <x v="20"/>
    <s v="St. Louis"/>
    <x v="3"/>
    <n v="0.25000000000000006"/>
    <n v="2750"/>
    <n v="687.50000000000011"/>
    <n v="275.00000000000006"/>
    <n v="0.4"/>
  </r>
  <r>
    <x v="0"/>
    <n v="1185732"/>
    <x v="120"/>
    <x v="3"/>
    <x v="20"/>
    <s v="St. Louis"/>
    <x v="4"/>
    <n v="0.39999999999999997"/>
    <n v="3000"/>
    <n v="1200"/>
    <n v="420"/>
    <n v="0.35"/>
  </r>
  <r>
    <x v="0"/>
    <n v="1185732"/>
    <x v="120"/>
    <x v="3"/>
    <x v="20"/>
    <s v="St. Louis"/>
    <x v="5"/>
    <n v="0.44999999999999996"/>
    <n v="4000"/>
    <n v="1799.9999999999998"/>
    <n v="899.99999999999989"/>
    <n v="0.5"/>
  </r>
  <r>
    <x v="0"/>
    <n v="1185732"/>
    <x v="121"/>
    <x v="3"/>
    <x v="20"/>
    <s v="St. Louis"/>
    <x v="0"/>
    <n v="0.30000000000000004"/>
    <n v="6500"/>
    <n v="1950.0000000000002"/>
    <n v="780.00000000000011"/>
    <n v="0.4"/>
  </r>
  <r>
    <x v="0"/>
    <n v="1185732"/>
    <x v="121"/>
    <x v="3"/>
    <x v="20"/>
    <s v="St. Louis"/>
    <x v="1"/>
    <n v="0.25000000000000011"/>
    <n v="4000"/>
    <n v="1000.0000000000005"/>
    <n v="350.00000000000011"/>
    <n v="0.35"/>
  </r>
  <r>
    <x v="0"/>
    <n v="1185732"/>
    <x v="121"/>
    <x v="3"/>
    <x v="20"/>
    <s v="St. Louis"/>
    <x v="2"/>
    <n v="0.20000000000000007"/>
    <n v="4250"/>
    <n v="850.00000000000023"/>
    <n v="297.50000000000006"/>
    <n v="0.35"/>
  </r>
  <r>
    <x v="0"/>
    <n v="1185732"/>
    <x v="121"/>
    <x v="3"/>
    <x v="20"/>
    <s v="St. Louis"/>
    <x v="3"/>
    <n v="0.20000000000000007"/>
    <n v="4000"/>
    <n v="800.00000000000023"/>
    <n v="320.00000000000011"/>
    <n v="0.4"/>
  </r>
  <r>
    <x v="0"/>
    <n v="1185732"/>
    <x v="121"/>
    <x v="3"/>
    <x v="20"/>
    <s v="St. Louis"/>
    <x v="4"/>
    <n v="0.35000000000000003"/>
    <n v="4000"/>
    <n v="1400.0000000000002"/>
    <n v="490.00000000000006"/>
    <n v="0.35"/>
  </r>
  <r>
    <x v="0"/>
    <n v="1185732"/>
    <x v="121"/>
    <x v="3"/>
    <x v="20"/>
    <s v="St. Louis"/>
    <x v="5"/>
    <n v="0.4"/>
    <n v="5750"/>
    <n v="2300"/>
    <n v="1150"/>
    <n v="0.5"/>
  </r>
  <r>
    <x v="0"/>
    <n v="1185732"/>
    <x v="6"/>
    <x v="3"/>
    <x v="20"/>
    <s v="St. Louis"/>
    <x v="0"/>
    <n v="0.35000000000000003"/>
    <n v="8000"/>
    <n v="2800.0000000000005"/>
    <n v="1120.0000000000002"/>
    <n v="0.4"/>
  </r>
  <r>
    <x v="0"/>
    <n v="1185732"/>
    <x v="6"/>
    <x v="3"/>
    <x v="20"/>
    <s v="St. Louis"/>
    <x v="1"/>
    <n v="0.3000000000000001"/>
    <n v="5500"/>
    <n v="1650.0000000000005"/>
    <n v="577.50000000000011"/>
    <n v="0.35"/>
  </r>
  <r>
    <x v="0"/>
    <n v="1185732"/>
    <x v="6"/>
    <x v="3"/>
    <x v="20"/>
    <s v="St. Louis"/>
    <x v="2"/>
    <n v="0.25000000000000006"/>
    <n v="4750"/>
    <n v="1187.5000000000002"/>
    <n v="415.62500000000006"/>
    <n v="0.35"/>
  </r>
  <r>
    <x v="0"/>
    <n v="1185732"/>
    <x v="6"/>
    <x v="3"/>
    <x v="20"/>
    <s v="St. Louis"/>
    <x v="3"/>
    <n v="0.25000000000000006"/>
    <n v="4250"/>
    <n v="1062.5000000000002"/>
    <n v="425.00000000000011"/>
    <n v="0.4"/>
  </r>
  <r>
    <x v="0"/>
    <n v="1185732"/>
    <x v="6"/>
    <x v="3"/>
    <x v="20"/>
    <s v="St. Louis"/>
    <x v="4"/>
    <n v="0.35000000000000003"/>
    <n v="4250"/>
    <n v="1487.5000000000002"/>
    <n v="520.625"/>
    <n v="0.35"/>
  </r>
  <r>
    <x v="0"/>
    <n v="1185732"/>
    <x v="6"/>
    <x v="3"/>
    <x v="20"/>
    <s v="St. Louis"/>
    <x v="5"/>
    <n v="0.4"/>
    <n v="6000"/>
    <n v="2400"/>
    <n v="1200"/>
    <n v="0.5"/>
  </r>
  <r>
    <x v="0"/>
    <n v="1185732"/>
    <x v="7"/>
    <x v="3"/>
    <x v="20"/>
    <s v="St. Louis"/>
    <x v="0"/>
    <n v="0.35000000000000003"/>
    <n v="7500"/>
    <n v="2625.0000000000005"/>
    <n v="1050.0000000000002"/>
    <n v="0.4"/>
  </r>
  <r>
    <x v="0"/>
    <n v="1185732"/>
    <x v="7"/>
    <x v="3"/>
    <x v="20"/>
    <s v="St. Louis"/>
    <x v="1"/>
    <n v="0.35000000000000009"/>
    <n v="5250"/>
    <n v="1837.5000000000005"/>
    <n v="643.12500000000011"/>
    <n v="0.35"/>
  </r>
  <r>
    <x v="0"/>
    <n v="1185732"/>
    <x v="7"/>
    <x v="3"/>
    <x v="20"/>
    <s v="St. Louis"/>
    <x v="2"/>
    <n v="0.30000000000000004"/>
    <n v="4500"/>
    <n v="1350.0000000000002"/>
    <n v="472.50000000000006"/>
    <n v="0.35"/>
  </r>
  <r>
    <x v="0"/>
    <n v="1185732"/>
    <x v="7"/>
    <x v="3"/>
    <x v="20"/>
    <s v="St. Louis"/>
    <x v="3"/>
    <n v="0.20000000000000007"/>
    <n v="3750"/>
    <n v="750.00000000000023"/>
    <n v="300.00000000000011"/>
    <n v="0.4"/>
  </r>
  <r>
    <x v="0"/>
    <n v="1185732"/>
    <x v="7"/>
    <x v="3"/>
    <x v="20"/>
    <s v="St. Louis"/>
    <x v="4"/>
    <n v="0.30000000000000004"/>
    <n v="3500"/>
    <n v="1050.0000000000002"/>
    <n v="367.50000000000006"/>
    <n v="0.35"/>
  </r>
  <r>
    <x v="0"/>
    <n v="1185732"/>
    <x v="7"/>
    <x v="3"/>
    <x v="20"/>
    <s v="St. Louis"/>
    <x v="5"/>
    <n v="0.35000000000000003"/>
    <n v="5250"/>
    <n v="1837.5000000000002"/>
    <n v="918.75000000000011"/>
    <n v="0.5"/>
  </r>
  <r>
    <x v="0"/>
    <n v="1185732"/>
    <x v="122"/>
    <x v="3"/>
    <x v="20"/>
    <s v="St. Louis"/>
    <x v="0"/>
    <n v="0.30000000000000004"/>
    <n v="6500"/>
    <n v="1950.0000000000002"/>
    <n v="780.00000000000011"/>
    <n v="0.4"/>
  </r>
  <r>
    <x v="0"/>
    <n v="1185732"/>
    <x v="122"/>
    <x v="3"/>
    <x v="20"/>
    <s v="St. Louis"/>
    <x v="1"/>
    <n v="0.25000000000000011"/>
    <n v="4500"/>
    <n v="1125.0000000000005"/>
    <n v="393.75000000000011"/>
    <n v="0.35"/>
  </r>
  <r>
    <x v="0"/>
    <n v="1185732"/>
    <x v="122"/>
    <x v="3"/>
    <x v="20"/>
    <s v="St. Louis"/>
    <x v="2"/>
    <n v="0.10000000000000002"/>
    <n v="3500"/>
    <n v="350.00000000000006"/>
    <n v="122.50000000000001"/>
    <n v="0.35"/>
  </r>
  <r>
    <x v="0"/>
    <n v="1185732"/>
    <x v="122"/>
    <x v="3"/>
    <x v="20"/>
    <s v="St. Louis"/>
    <x v="3"/>
    <n v="0.10000000000000002"/>
    <n v="3250"/>
    <n v="325.00000000000006"/>
    <n v="130.00000000000003"/>
    <n v="0.4"/>
  </r>
  <r>
    <x v="0"/>
    <n v="1185732"/>
    <x v="122"/>
    <x v="3"/>
    <x v="20"/>
    <s v="St. Louis"/>
    <x v="4"/>
    <n v="0.2"/>
    <n v="3250"/>
    <n v="650"/>
    <n v="227.49999999999997"/>
    <n v="0.35"/>
  </r>
  <r>
    <x v="0"/>
    <n v="1185732"/>
    <x v="122"/>
    <x v="3"/>
    <x v="20"/>
    <s v="St. Louis"/>
    <x v="5"/>
    <n v="0.25000000000000006"/>
    <n v="4000"/>
    <n v="1000.0000000000002"/>
    <n v="500.00000000000011"/>
    <n v="0.5"/>
  </r>
  <r>
    <x v="0"/>
    <n v="1185732"/>
    <x v="123"/>
    <x v="3"/>
    <x v="20"/>
    <s v="St. Louis"/>
    <x v="0"/>
    <n v="0.3"/>
    <n v="5750"/>
    <n v="1725"/>
    <n v="690"/>
    <n v="0.4"/>
  </r>
  <r>
    <x v="0"/>
    <n v="1185732"/>
    <x v="123"/>
    <x v="3"/>
    <x v="20"/>
    <s v="St. Louis"/>
    <x v="1"/>
    <n v="0.2"/>
    <n v="4000"/>
    <n v="800"/>
    <n v="280"/>
    <n v="0.35"/>
  </r>
  <r>
    <x v="0"/>
    <n v="1185732"/>
    <x v="123"/>
    <x v="3"/>
    <x v="20"/>
    <s v="St. Louis"/>
    <x v="2"/>
    <n v="0.2"/>
    <n v="3000"/>
    <n v="600"/>
    <n v="210"/>
    <n v="0.35"/>
  </r>
  <r>
    <x v="0"/>
    <n v="1185732"/>
    <x v="123"/>
    <x v="3"/>
    <x v="20"/>
    <s v="St. Louis"/>
    <x v="3"/>
    <n v="0.2"/>
    <n v="2750"/>
    <n v="550"/>
    <n v="220"/>
    <n v="0.4"/>
  </r>
  <r>
    <x v="0"/>
    <n v="1185732"/>
    <x v="123"/>
    <x v="3"/>
    <x v="20"/>
    <s v="St. Louis"/>
    <x v="4"/>
    <n v="0.3"/>
    <n v="2750"/>
    <n v="825"/>
    <n v="288.75"/>
    <n v="0.35"/>
  </r>
  <r>
    <x v="0"/>
    <n v="1185732"/>
    <x v="123"/>
    <x v="3"/>
    <x v="20"/>
    <s v="St. Louis"/>
    <x v="5"/>
    <n v="0.34999999999999992"/>
    <n v="4000"/>
    <n v="1399.9999999999998"/>
    <n v="699.99999999999989"/>
    <n v="0.5"/>
  </r>
  <r>
    <x v="0"/>
    <n v="1185732"/>
    <x v="10"/>
    <x v="3"/>
    <x v="20"/>
    <s v="St. Louis"/>
    <x v="0"/>
    <n v="0.30000000000000004"/>
    <n v="5500"/>
    <n v="1650.0000000000002"/>
    <n v="660.00000000000011"/>
    <n v="0.4"/>
  </r>
  <r>
    <x v="0"/>
    <n v="1185732"/>
    <x v="10"/>
    <x v="3"/>
    <x v="20"/>
    <s v="St. Louis"/>
    <x v="1"/>
    <n v="0.20000000000000007"/>
    <n v="4000"/>
    <n v="800.00000000000023"/>
    <n v="280.00000000000006"/>
    <n v="0.35"/>
  </r>
  <r>
    <x v="0"/>
    <n v="1185732"/>
    <x v="10"/>
    <x v="3"/>
    <x v="20"/>
    <s v="St. Louis"/>
    <x v="2"/>
    <n v="0.20000000000000007"/>
    <n v="3450"/>
    <n v="690.00000000000023"/>
    <n v="241.50000000000006"/>
    <n v="0.35"/>
  </r>
  <r>
    <x v="0"/>
    <n v="1185732"/>
    <x v="10"/>
    <x v="3"/>
    <x v="20"/>
    <s v="St. Louis"/>
    <x v="3"/>
    <n v="0.20000000000000007"/>
    <n v="3750"/>
    <n v="750.00000000000023"/>
    <n v="300.00000000000011"/>
    <n v="0.4"/>
  </r>
  <r>
    <x v="0"/>
    <n v="1185732"/>
    <x v="10"/>
    <x v="3"/>
    <x v="20"/>
    <s v="St. Louis"/>
    <x v="4"/>
    <n v="0.39999999999999997"/>
    <n v="3500"/>
    <n v="1399.9999999999998"/>
    <n v="489.99999999999989"/>
    <n v="0.35"/>
  </r>
  <r>
    <x v="0"/>
    <n v="1185732"/>
    <x v="10"/>
    <x v="3"/>
    <x v="20"/>
    <s v="St. Louis"/>
    <x v="5"/>
    <n v="0.44999999999999984"/>
    <n v="4500"/>
    <n v="2024.9999999999993"/>
    <n v="1012.4999999999997"/>
    <n v="0.5"/>
  </r>
  <r>
    <x v="0"/>
    <n v="1185732"/>
    <x v="11"/>
    <x v="3"/>
    <x v="20"/>
    <s v="St. Louis"/>
    <x v="0"/>
    <n v="0.39999999999999997"/>
    <n v="7000"/>
    <n v="2799.9999999999995"/>
    <n v="1119.9999999999998"/>
    <n v="0.4"/>
  </r>
  <r>
    <x v="0"/>
    <n v="1185732"/>
    <x v="11"/>
    <x v="3"/>
    <x v="20"/>
    <s v="St. Louis"/>
    <x v="1"/>
    <n v="0.30000000000000004"/>
    <n v="5000"/>
    <n v="1500.0000000000002"/>
    <n v="525"/>
    <n v="0.35"/>
  </r>
  <r>
    <x v="0"/>
    <n v="1185732"/>
    <x v="11"/>
    <x v="3"/>
    <x v="20"/>
    <s v="St. Louis"/>
    <x v="2"/>
    <n v="0.30000000000000004"/>
    <n v="4500"/>
    <n v="1350.0000000000002"/>
    <n v="472.50000000000006"/>
    <n v="0.35"/>
  </r>
  <r>
    <x v="0"/>
    <n v="1185732"/>
    <x v="11"/>
    <x v="3"/>
    <x v="20"/>
    <s v="St. Louis"/>
    <x v="3"/>
    <n v="0.30000000000000004"/>
    <n v="4000"/>
    <n v="1200.0000000000002"/>
    <n v="480.00000000000011"/>
    <n v="0.4"/>
  </r>
  <r>
    <x v="0"/>
    <n v="1185732"/>
    <x v="11"/>
    <x v="3"/>
    <x v="20"/>
    <s v="St. Louis"/>
    <x v="4"/>
    <n v="0.39999999999999997"/>
    <n v="4000"/>
    <n v="1599.9999999999998"/>
    <n v="559.99999999999989"/>
    <n v="0.35"/>
  </r>
  <r>
    <x v="0"/>
    <n v="1185732"/>
    <x v="11"/>
    <x v="3"/>
    <x v="20"/>
    <s v="St. Louis"/>
    <x v="5"/>
    <n v="0.44999999999999984"/>
    <n v="5000"/>
    <n v="2249.9999999999991"/>
    <n v="1124.9999999999995"/>
    <n v="0.5"/>
  </r>
  <r>
    <x v="2"/>
    <n v="1128299"/>
    <x v="145"/>
    <x v="2"/>
    <x v="21"/>
    <s v="Salt Lake City"/>
    <x v="0"/>
    <n v="0.30000000000000004"/>
    <n v="3500"/>
    <n v="1050.0000000000002"/>
    <n v="367.50000000000006"/>
    <n v="0.35"/>
  </r>
  <r>
    <x v="2"/>
    <n v="1128299"/>
    <x v="145"/>
    <x v="2"/>
    <x v="21"/>
    <s v="Salt Lake City"/>
    <x v="1"/>
    <n v="0.4"/>
    <n v="3500"/>
    <n v="1400"/>
    <n v="489.99999999999994"/>
    <n v="0.35"/>
  </r>
  <r>
    <x v="2"/>
    <n v="1128299"/>
    <x v="145"/>
    <x v="2"/>
    <x v="21"/>
    <s v="Salt Lake City"/>
    <x v="2"/>
    <n v="0.4"/>
    <n v="3500"/>
    <n v="1400"/>
    <n v="489.99999999999994"/>
    <n v="0.35"/>
  </r>
  <r>
    <x v="2"/>
    <n v="1128299"/>
    <x v="145"/>
    <x v="2"/>
    <x v="21"/>
    <s v="Salt Lake City"/>
    <x v="3"/>
    <n v="0.4"/>
    <n v="2000"/>
    <n v="800"/>
    <n v="280"/>
    <n v="0.35"/>
  </r>
  <r>
    <x v="2"/>
    <n v="1128299"/>
    <x v="145"/>
    <x v="2"/>
    <x v="21"/>
    <s v="Salt Lake City"/>
    <x v="4"/>
    <n v="0.45000000000000007"/>
    <n v="1500"/>
    <n v="675.00000000000011"/>
    <n v="270.00000000000006"/>
    <n v="0.4"/>
  </r>
  <r>
    <x v="2"/>
    <n v="1128299"/>
    <x v="145"/>
    <x v="2"/>
    <x v="21"/>
    <s v="Salt Lake City"/>
    <x v="5"/>
    <n v="0.4"/>
    <n v="4000"/>
    <n v="1600"/>
    <n v="480"/>
    <n v="0.3"/>
  </r>
  <r>
    <x v="2"/>
    <n v="1128299"/>
    <x v="146"/>
    <x v="2"/>
    <x v="21"/>
    <s v="Salt Lake City"/>
    <x v="0"/>
    <n v="0.30000000000000004"/>
    <n v="4500"/>
    <n v="1350.0000000000002"/>
    <n v="472.50000000000006"/>
    <n v="0.35"/>
  </r>
  <r>
    <x v="2"/>
    <n v="1128299"/>
    <x v="146"/>
    <x v="2"/>
    <x v="21"/>
    <s v="Salt Lake City"/>
    <x v="1"/>
    <n v="0.4"/>
    <n v="3500"/>
    <n v="1400"/>
    <n v="489.99999999999994"/>
    <n v="0.35"/>
  </r>
  <r>
    <x v="2"/>
    <n v="1128299"/>
    <x v="146"/>
    <x v="2"/>
    <x v="21"/>
    <s v="Salt Lake City"/>
    <x v="2"/>
    <n v="0.4"/>
    <n v="3500"/>
    <n v="1400"/>
    <n v="489.99999999999994"/>
    <n v="0.35"/>
  </r>
  <r>
    <x v="2"/>
    <n v="1128299"/>
    <x v="146"/>
    <x v="2"/>
    <x v="21"/>
    <s v="Salt Lake City"/>
    <x v="3"/>
    <n v="0.4"/>
    <n v="2000"/>
    <n v="800"/>
    <n v="280"/>
    <n v="0.35"/>
  </r>
  <r>
    <x v="2"/>
    <n v="1128299"/>
    <x v="146"/>
    <x v="2"/>
    <x v="21"/>
    <s v="Salt Lake City"/>
    <x v="4"/>
    <n v="0.45000000000000007"/>
    <n v="1250"/>
    <n v="562.50000000000011"/>
    <n v="225.00000000000006"/>
    <n v="0.4"/>
  </r>
  <r>
    <x v="2"/>
    <n v="1128299"/>
    <x v="146"/>
    <x v="2"/>
    <x v="21"/>
    <s v="Salt Lake City"/>
    <x v="5"/>
    <n v="0.4"/>
    <n v="3250"/>
    <n v="1300"/>
    <n v="390"/>
    <n v="0.3"/>
  </r>
  <r>
    <x v="2"/>
    <n v="1128299"/>
    <x v="147"/>
    <x v="2"/>
    <x v="21"/>
    <s v="Salt Lake City"/>
    <x v="0"/>
    <n v="0.4"/>
    <n v="4750"/>
    <n v="1900"/>
    <n v="665"/>
    <n v="0.35"/>
  </r>
  <r>
    <x v="2"/>
    <n v="1128299"/>
    <x v="147"/>
    <x v="2"/>
    <x v="21"/>
    <s v="Salt Lake City"/>
    <x v="1"/>
    <n v="0.5"/>
    <n v="3250"/>
    <n v="1625"/>
    <n v="568.75"/>
    <n v="0.35"/>
  </r>
  <r>
    <x v="2"/>
    <n v="1128299"/>
    <x v="147"/>
    <x v="2"/>
    <x v="21"/>
    <s v="Salt Lake City"/>
    <x v="2"/>
    <n v="0.54999999999999993"/>
    <n v="3500"/>
    <n v="1924.9999999999998"/>
    <n v="673.74999999999989"/>
    <n v="0.35"/>
  </r>
  <r>
    <x v="2"/>
    <n v="1128299"/>
    <x v="147"/>
    <x v="2"/>
    <x v="21"/>
    <s v="Salt Lake City"/>
    <x v="3"/>
    <n v="0.5"/>
    <n v="2500"/>
    <n v="1250"/>
    <n v="437.5"/>
    <n v="0.35"/>
  </r>
  <r>
    <x v="2"/>
    <n v="1128299"/>
    <x v="147"/>
    <x v="2"/>
    <x v="21"/>
    <s v="Salt Lake City"/>
    <x v="4"/>
    <n v="0.55000000000000004"/>
    <n v="1000"/>
    <n v="550"/>
    <n v="220"/>
    <n v="0.4"/>
  </r>
  <r>
    <x v="2"/>
    <n v="1128299"/>
    <x v="147"/>
    <x v="2"/>
    <x v="21"/>
    <s v="Salt Lake City"/>
    <x v="5"/>
    <n v="0.5"/>
    <n v="3000"/>
    <n v="1500"/>
    <n v="450"/>
    <n v="0.3"/>
  </r>
  <r>
    <x v="2"/>
    <n v="1128299"/>
    <x v="148"/>
    <x v="2"/>
    <x v="21"/>
    <s v="Salt Lake City"/>
    <x v="0"/>
    <n v="0.55000000000000004"/>
    <n v="4750"/>
    <n v="2612.5"/>
    <n v="914.37499999999989"/>
    <n v="0.35"/>
  </r>
  <r>
    <x v="2"/>
    <n v="1128299"/>
    <x v="148"/>
    <x v="2"/>
    <x v="21"/>
    <s v="Salt Lake City"/>
    <x v="1"/>
    <n v="0.60000000000000009"/>
    <n v="2750"/>
    <n v="1650.0000000000002"/>
    <n v="577.5"/>
    <n v="0.35"/>
  </r>
  <r>
    <x v="2"/>
    <n v="1128299"/>
    <x v="148"/>
    <x v="2"/>
    <x v="21"/>
    <s v="Salt Lake City"/>
    <x v="2"/>
    <n v="0.60000000000000009"/>
    <n v="3250"/>
    <n v="1950.0000000000002"/>
    <n v="682.5"/>
    <n v="0.35"/>
  </r>
  <r>
    <x v="2"/>
    <n v="1128299"/>
    <x v="148"/>
    <x v="2"/>
    <x v="21"/>
    <s v="Salt Lake City"/>
    <x v="3"/>
    <n v="0.45000000000000007"/>
    <n v="2250"/>
    <n v="1012.5000000000001"/>
    <n v="354.375"/>
    <n v="0.35"/>
  </r>
  <r>
    <x v="2"/>
    <n v="1128299"/>
    <x v="148"/>
    <x v="2"/>
    <x v="21"/>
    <s v="Salt Lake City"/>
    <x v="4"/>
    <n v="0.50000000000000011"/>
    <n v="1250"/>
    <n v="625.00000000000011"/>
    <n v="250.00000000000006"/>
    <n v="0.4"/>
  </r>
  <r>
    <x v="2"/>
    <n v="1128299"/>
    <x v="148"/>
    <x v="2"/>
    <x v="21"/>
    <s v="Salt Lake City"/>
    <x v="5"/>
    <n v="0.65000000000000013"/>
    <n v="3000"/>
    <n v="1950.0000000000005"/>
    <n v="585.00000000000011"/>
    <n v="0.3"/>
  </r>
  <r>
    <x v="2"/>
    <n v="1128299"/>
    <x v="149"/>
    <x v="2"/>
    <x v="21"/>
    <s v="Salt Lake City"/>
    <x v="0"/>
    <n v="0.5"/>
    <n v="5000"/>
    <n v="2500"/>
    <n v="875"/>
    <n v="0.35"/>
  </r>
  <r>
    <x v="2"/>
    <n v="1128299"/>
    <x v="149"/>
    <x v="2"/>
    <x v="21"/>
    <s v="Salt Lake City"/>
    <x v="1"/>
    <n v="0.55000000000000004"/>
    <n v="3500"/>
    <n v="1925.0000000000002"/>
    <n v="673.75"/>
    <n v="0.35"/>
  </r>
  <r>
    <x v="2"/>
    <n v="1128299"/>
    <x v="149"/>
    <x v="2"/>
    <x v="21"/>
    <s v="Salt Lake City"/>
    <x v="2"/>
    <n v="0.55000000000000004"/>
    <n v="3500"/>
    <n v="1925.0000000000002"/>
    <n v="673.75"/>
    <n v="0.35"/>
  </r>
  <r>
    <x v="2"/>
    <n v="1128299"/>
    <x v="149"/>
    <x v="2"/>
    <x v="21"/>
    <s v="Salt Lake City"/>
    <x v="3"/>
    <n v="0.5"/>
    <n v="2750"/>
    <n v="1375"/>
    <n v="481.24999999999994"/>
    <n v="0.35"/>
  </r>
  <r>
    <x v="2"/>
    <n v="1128299"/>
    <x v="149"/>
    <x v="2"/>
    <x v="21"/>
    <s v="Salt Lake City"/>
    <x v="4"/>
    <n v="0.44999999999999996"/>
    <n v="1750"/>
    <n v="787.49999999999989"/>
    <n v="315"/>
    <n v="0.4"/>
  </r>
  <r>
    <x v="2"/>
    <n v="1128299"/>
    <x v="149"/>
    <x v="2"/>
    <x v="21"/>
    <s v="Salt Lake City"/>
    <x v="5"/>
    <n v="0.6"/>
    <n v="5250"/>
    <n v="3150"/>
    <n v="945"/>
    <n v="0.3"/>
  </r>
  <r>
    <x v="2"/>
    <n v="1128299"/>
    <x v="150"/>
    <x v="2"/>
    <x v="21"/>
    <s v="Salt Lake City"/>
    <x v="0"/>
    <n v="0.54999999999999993"/>
    <n v="7750"/>
    <n v="4262.4999999999991"/>
    <n v="1491.8749999999995"/>
    <n v="0.35"/>
  </r>
  <r>
    <x v="2"/>
    <n v="1128299"/>
    <x v="150"/>
    <x v="2"/>
    <x v="21"/>
    <s v="Salt Lake City"/>
    <x v="1"/>
    <n v="0.64999999999999991"/>
    <n v="6500"/>
    <n v="4224.9999999999991"/>
    <n v="1478.7499999999995"/>
    <n v="0.35"/>
  </r>
  <r>
    <x v="2"/>
    <n v="1128299"/>
    <x v="150"/>
    <x v="2"/>
    <x v="21"/>
    <s v="Salt Lake City"/>
    <x v="2"/>
    <n v="0.79999999999999993"/>
    <n v="6500"/>
    <n v="5200"/>
    <n v="1819.9999999999998"/>
    <n v="0.35"/>
  </r>
  <r>
    <x v="2"/>
    <n v="1128299"/>
    <x v="150"/>
    <x v="2"/>
    <x v="21"/>
    <s v="Salt Lake City"/>
    <x v="3"/>
    <n v="0.79999999999999993"/>
    <n v="5250"/>
    <n v="4200"/>
    <n v="1470"/>
    <n v="0.35"/>
  </r>
  <r>
    <x v="2"/>
    <n v="1128299"/>
    <x v="150"/>
    <x v="2"/>
    <x v="21"/>
    <s v="Salt Lake City"/>
    <x v="4"/>
    <n v="0.9"/>
    <n v="4000"/>
    <n v="3600"/>
    <n v="1440"/>
    <n v="0.4"/>
  </r>
  <r>
    <x v="2"/>
    <n v="1128299"/>
    <x v="150"/>
    <x v="2"/>
    <x v="21"/>
    <s v="Salt Lake City"/>
    <x v="5"/>
    <n v="1.05"/>
    <n v="7000"/>
    <n v="7350"/>
    <n v="2205"/>
    <n v="0.3"/>
  </r>
  <r>
    <x v="2"/>
    <n v="1128299"/>
    <x v="151"/>
    <x v="2"/>
    <x v="21"/>
    <s v="Salt Lake City"/>
    <x v="0"/>
    <n v="0.85"/>
    <n v="8500"/>
    <n v="7225"/>
    <n v="2528.75"/>
    <n v="0.35"/>
  </r>
  <r>
    <x v="2"/>
    <n v="1128299"/>
    <x v="151"/>
    <x v="2"/>
    <x v="21"/>
    <s v="Salt Lake City"/>
    <x v="1"/>
    <n v="0.9"/>
    <n v="7000"/>
    <n v="6300"/>
    <n v="2205"/>
    <n v="0.35"/>
  </r>
  <r>
    <x v="2"/>
    <n v="1128299"/>
    <x v="151"/>
    <x v="2"/>
    <x v="21"/>
    <s v="Salt Lake City"/>
    <x v="2"/>
    <n v="0.9"/>
    <n v="6500"/>
    <n v="5850"/>
    <n v="2047.4999999999998"/>
    <n v="0.35"/>
  </r>
  <r>
    <x v="2"/>
    <n v="1128299"/>
    <x v="151"/>
    <x v="2"/>
    <x v="21"/>
    <s v="Salt Lake City"/>
    <x v="3"/>
    <n v="0.85"/>
    <n v="5500"/>
    <n v="4675"/>
    <n v="1636.25"/>
    <n v="0.35"/>
  </r>
  <r>
    <x v="2"/>
    <n v="1128299"/>
    <x v="151"/>
    <x v="2"/>
    <x v="21"/>
    <s v="Salt Lake City"/>
    <x v="4"/>
    <n v="0.9"/>
    <n v="6000"/>
    <n v="5400"/>
    <n v="2160"/>
    <n v="0.4"/>
  </r>
  <r>
    <x v="2"/>
    <n v="1128299"/>
    <x v="151"/>
    <x v="2"/>
    <x v="21"/>
    <s v="Salt Lake City"/>
    <x v="5"/>
    <n v="1.05"/>
    <n v="6000"/>
    <n v="6300"/>
    <n v="1890"/>
    <n v="0.3"/>
  </r>
  <r>
    <x v="2"/>
    <n v="1128299"/>
    <x v="152"/>
    <x v="2"/>
    <x v="21"/>
    <s v="Salt Lake City"/>
    <x v="0"/>
    <n v="0.9"/>
    <n v="8000"/>
    <n v="7200"/>
    <n v="2520"/>
    <n v="0.35"/>
  </r>
  <r>
    <x v="2"/>
    <n v="1128299"/>
    <x v="152"/>
    <x v="2"/>
    <x v="21"/>
    <s v="Salt Lake City"/>
    <x v="1"/>
    <n v="0.8"/>
    <n v="7750"/>
    <n v="6200"/>
    <n v="2170"/>
    <n v="0.35"/>
  </r>
  <r>
    <x v="2"/>
    <n v="1128299"/>
    <x v="152"/>
    <x v="2"/>
    <x v="21"/>
    <s v="Salt Lake City"/>
    <x v="2"/>
    <n v="0.70000000000000007"/>
    <n v="6500"/>
    <n v="4550"/>
    <n v="1592.5"/>
    <n v="0.35"/>
  </r>
  <r>
    <x v="2"/>
    <n v="1128299"/>
    <x v="152"/>
    <x v="2"/>
    <x v="21"/>
    <s v="Salt Lake City"/>
    <x v="3"/>
    <n v="0.70000000000000007"/>
    <n v="4250"/>
    <n v="2975.0000000000005"/>
    <n v="1041.25"/>
    <n v="0.35"/>
  </r>
  <r>
    <x v="2"/>
    <n v="1128299"/>
    <x v="152"/>
    <x v="2"/>
    <x v="21"/>
    <s v="Salt Lake City"/>
    <x v="4"/>
    <n v="0.7"/>
    <n v="4250"/>
    <n v="2975"/>
    <n v="1190"/>
    <n v="0.4"/>
  </r>
  <r>
    <x v="2"/>
    <n v="1128299"/>
    <x v="152"/>
    <x v="2"/>
    <x v="21"/>
    <s v="Salt Lake City"/>
    <x v="5"/>
    <n v="0.75"/>
    <n v="2500"/>
    <n v="1875"/>
    <n v="562.5"/>
    <n v="0.3"/>
  </r>
  <r>
    <x v="2"/>
    <n v="1128299"/>
    <x v="153"/>
    <x v="2"/>
    <x v="21"/>
    <s v="Salt Lake City"/>
    <x v="0"/>
    <n v="0.50000000000000011"/>
    <n v="4500"/>
    <n v="2250.0000000000005"/>
    <n v="787.50000000000011"/>
    <n v="0.35"/>
  </r>
  <r>
    <x v="2"/>
    <n v="1128299"/>
    <x v="153"/>
    <x v="2"/>
    <x v="21"/>
    <s v="Salt Lake City"/>
    <x v="1"/>
    <n v="0.55000000000000016"/>
    <n v="4500"/>
    <n v="2475.0000000000009"/>
    <n v="866.25000000000023"/>
    <n v="0.35"/>
  </r>
  <r>
    <x v="2"/>
    <n v="1128299"/>
    <x v="153"/>
    <x v="2"/>
    <x v="21"/>
    <s v="Salt Lake City"/>
    <x v="2"/>
    <n v="0.50000000000000011"/>
    <n v="2500"/>
    <n v="1250.0000000000002"/>
    <n v="437.50000000000006"/>
    <n v="0.35"/>
  </r>
  <r>
    <x v="2"/>
    <n v="1128299"/>
    <x v="153"/>
    <x v="2"/>
    <x v="21"/>
    <s v="Salt Lake City"/>
    <x v="3"/>
    <n v="0.50000000000000011"/>
    <n v="2000"/>
    <n v="1000.0000000000002"/>
    <n v="350.00000000000006"/>
    <n v="0.35"/>
  </r>
  <r>
    <x v="2"/>
    <n v="1128299"/>
    <x v="153"/>
    <x v="2"/>
    <x v="21"/>
    <s v="Salt Lake City"/>
    <x v="4"/>
    <n v="0.60000000000000009"/>
    <n v="2250"/>
    <n v="1350.0000000000002"/>
    <n v="540.00000000000011"/>
    <n v="0.4"/>
  </r>
  <r>
    <x v="2"/>
    <n v="1128299"/>
    <x v="153"/>
    <x v="2"/>
    <x v="21"/>
    <s v="Salt Lake City"/>
    <x v="5"/>
    <n v="0.44999999999999996"/>
    <n v="2500"/>
    <n v="1125"/>
    <n v="337.5"/>
    <n v="0.3"/>
  </r>
  <r>
    <x v="2"/>
    <n v="1128299"/>
    <x v="154"/>
    <x v="2"/>
    <x v="21"/>
    <s v="Salt Lake City"/>
    <x v="0"/>
    <n v="0.4"/>
    <n v="3500"/>
    <n v="1400"/>
    <n v="489.99999999999994"/>
    <n v="0.35"/>
  </r>
  <r>
    <x v="2"/>
    <n v="1128299"/>
    <x v="154"/>
    <x v="2"/>
    <x v="21"/>
    <s v="Salt Lake City"/>
    <x v="1"/>
    <n v="0.55000000000000016"/>
    <n v="5250"/>
    <n v="2887.5000000000009"/>
    <n v="1010.6250000000002"/>
    <n v="0.35"/>
  </r>
  <r>
    <x v="2"/>
    <n v="1128299"/>
    <x v="154"/>
    <x v="2"/>
    <x v="21"/>
    <s v="Salt Lake City"/>
    <x v="2"/>
    <n v="0.50000000000000011"/>
    <n v="3500"/>
    <n v="1750.0000000000005"/>
    <n v="612.50000000000011"/>
    <n v="0.35"/>
  </r>
  <r>
    <x v="2"/>
    <n v="1128299"/>
    <x v="154"/>
    <x v="2"/>
    <x v="21"/>
    <s v="Salt Lake City"/>
    <x v="3"/>
    <n v="0.45000000000000007"/>
    <n v="3250"/>
    <n v="1462.5000000000002"/>
    <n v="511.87500000000006"/>
    <n v="0.35"/>
  </r>
  <r>
    <x v="2"/>
    <n v="1128299"/>
    <x v="154"/>
    <x v="2"/>
    <x v="21"/>
    <s v="Salt Lake City"/>
    <x v="4"/>
    <n v="0.55000000000000004"/>
    <n v="3000"/>
    <n v="1650.0000000000002"/>
    <n v="660.00000000000011"/>
    <n v="0.4"/>
  </r>
  <r>
    <x v="2"/>
    <n v="1128299"/>
    <x v="154"/>
    <x v="2"/>
    <x v="21"/>
    <s v="Salt Lake City"/>
    <x v="5"/>
    <n v="0.60000000000000009"/>
    <n v="3500"/>
    <n v="2100.0000000000005"/>
    <n v="630.00000000000011"/>
    <n v="0.3"/>
  </r>
  <r>
    <x v="2"/>
    <n v="1128299"/>
    <x v="155"/>
    <x v="2"/>
    <x v="21"/>
    <s v="Salt Lake City"/>
    <x v="0"/>
    <n v="0.45000000000000007"/>
    <n v="5750"/>
    <n v="2587.5000000000005"/>
    <n v="905.62500000000011"/>
    <n v="0.35"/>
  </r>
  <r>
    <x v="2"/>
    <n v="1128299"/>
    <x v="155"/>
    <x v="2"/>
    <x v="21"/>
    <s v="Salt Lake City"/>
    <x v="1"/>
    <n v="0.50000000000000011"/>
    <n v="6500"/>
    <n v="3250.0000000000009"/>
    <n v="1137.5000000000002"/>
    <n v="0.35"/>
  </r>
  <r>
    <x v="2"/>
    <n v="1128299"/>
    <x v="155"/>
    <x v="2"/>
    <x v="21"/>
    <s v="Salt Lake City"/>
    <x v="2"/>
    <n v="0.45000000000000007"/>
    <n v="4750"/>
    <n v="2137.5000000000005"/>
    <n v="748.12500000000011"/>
    <n v="0.35"/>
  </r>
  <r>
    <x v="2"/>
    <n v="1128299"/>
    <x v="155"/>
    <x v="2"/>
    <x v="21"/>
    <s v="Salt Lake City"/>
    <x v="3"/>
    <n v="0.55000000000000016"/>
    <n v="4500"/>
    <n v="2475.0000000000009"/>
    <n v="866.25000000000023"/>
    <n v="0.35"/>
  </r>
  <r>
    <x v="2"/>
    <n v="1128299"/>
    <x v="155"/>
    <x v="2"/>
    <x v="21"/>
    <s v="Salt Lake City"/>
    <x v="4"/>
    <n v="0.75000000000000011"/>
    <n v="4250"/>
    <n v="3187.5000000000005"/>
    <n v="1275.0000000000002"/>
    <n v="0.4"/>
  </r>
  <r>
    <x v="2"/>
    <n v="1128299"/>
    <x v="155"/>
    <x v="2"/>
    <x v="21"/>
    <s v="Salt Lake City"/>
    <x v="5"/>
    <n v="0.80000000000000016"/>
    <n v="5500"/>
    <n v="4400.0000000000009"/>
    <n v="1320.0000000000002"/>
    <n v="0.3"/>
  </r>
  <r>
    <x v="2"/>
    <n v="1128299"/>
    <x v="156"/>
    <x v="2"/>
    <x v="21"/>
    <s v="Salt Lake City"/>
    <x v="0"/>
    <n v="0.65000000000000013"/>
    <n v="7500"/>
    <n v="4875.0000000000009"/>
    <n v="1706.2500000000002"/>
    <n v="0.35"/>
  </r>
  <r>
    <x v="2"/>
    <n v="1128299"/>
    <x v="156"/>
    <x v="2"/>
    <x v="21"/>
    <s v="Salt Lake City"/>
    <x v="1"/>
    <n v="0.75000000000000022"/>
    <n v="7500"/>
    <n v="5625.0000000000018"/>
    <n v="1968.7500000000005"/>
    <n v="0.35"/>
  </r>
  <r>
    <x v="2"/>
    <n v="1128299"/>
    <x v="156"/>
    <x v="2"/>
    <x v="21"/>
    <s v="Salt Lake City"/>
    <x v="2"/>
    <n v="0.70000000000000018"/>
    <n v="5500"/>
    <n v="3850.0000000000009"/>
    <n v="1347.5000000000002"/>
    <n v="0.35"/>
  </r>
  <r>
    <x v="2"/>
    <n v="1128299"/>
    <x v="156"/>
    <x v="2"/>
    <x v="21"/>
    <s v="Salt Lake City"/>
    <x v="3"/>
    <n v="0.70000000000000018"/>
    <n v="5500"/>
    <n v="3850.0000000000009"/>
    <n v="1347.5000000000002"/>
    <n v="0.35"/>
  </r>
  <r>
    <x v="2"/>
    <n v="1128299"/>
    <x v="156"/>
    <x v="2"/>
    <x v="21"/>
    <s v="Salt Lake City"/>
    <x v="4"/>
    <n v="0.80000000000000016"/>
    <n v="4750"/>
    <n v="3800.0000000000009"/>
    <n v="1520.0000000000005"/>
    <n v="0.4"/>
  </r>
  <r>
    <x v="2"/>
    <n v="1128299"/>
    <x v="156"/>
    <x v="2"/>
    <x v="21"/>
    <s v="Salt Lake City"/>
    <x v="5"/>
    <n v="0.8500000000000002"/>
    <n v="5750"/>
    <n v="4887.5000000000009"/>
    <n v="1466.2500000000002"/>
    <n v="0.3"/>
  </r>
  <r>
    <x v="2"/>
    <n v="1128299"/>
    <x v="102"/>
    <x v="2"/>
    <x v="22"/>
    <s v="Portland"/>
    <x v="0"/>
    <n v="0.35000000000000003"/>
    <n v="4000"/>
    <n v="1400.0000000000002"/>
    <n v="560"/>
    <n v="0.39999999999999997"/>
  </r>
  <r>
    <x v="2"/>
    <n v="1128299"/>
    <x v="102"/>
    <x v="2"/>
    <x v="22"/>
    <s v="Portland"/>
    <x v="1"/>
    <n v="0.45"/>
    <n v="4000"/>
    <n v="1800"/>
    <n v="719.99999999999989"/>
    <n v="0.39999999999999997"/>
  </r>
  <r>
    <x v="2"/>
    <n v="1128299"/>
    <x v="102"/>
    <x v="2"/>
    <x v="22"/>
    <s v="Portland"/>
    <x v="2"/>
    <n v="0.45"/>
    <n v="4000"/>
    <n v="1800"/>
    <n v="719.99999999999989"/>
    <n v="0.39999999999999997"/>
  </r>
  <r>
    <x v="2"/>
    <n v="1128299"/>
    <x v="102"/>
    <x v="2"/>
    <x v="22"/>
    <s v="Portland"/>
    <x v="3"/>
    <n v="0.45"/>
    <n v="2500"/>
    <n v="1125"/>
    <n v="449.99999999999994"/>
    <n v="0.39999999999999997"/>
  </r>
  <r>
    <x v="2"/>
    <n v="1128299"/>
    <x v="102"/>
    <x v="2"/>
    <x v="22"/>
    <s v="Portland"/>
    <x v="4"/>
    <n v="0.50000000000000011"/>
    <n v="2000"/>
    <n v="1000.0000000000002"/>
    <n v="450.00000000000011"/>
    <n v="0.45"/>
  </r>
  <r>
    <x v="2"/>
    <n v="1128299"/>
    <x v="102"/>
    <x v="2"/>
    <x v="22"/>
    <s v="Portland"/>
    <x v="5"/>
    <n v="0.45"/>
    <n v="4500"/>
    <n v="2025"/>
    <n v="708.75"/>
    <n v="0.35"/>
  </r>
  <r>
    <x v="2"/>
    <n v="1128299"/>
    <x v="103"/>
    <x v="2"/>
    <x v="22"/>
    <s v="Portland"/>
    <x v="0"/>
    <n v="0.35000000000000003"/>
    <n v="5000"/>
    <n v="1750.0000000000002"/>
    <n v="700"/>
    <n v="0.39999999999999997"/>
  </r>
  <r>
    <x v="2"/>
    <n v="1128299"/>
    <x v="103"/>
    <x v="2"/>
    <x v="22"/>
    <s v="Portland"/>
    <x v="1"/>
    <n v="0.45"/>
    <n v="4000"/>
    <n v="1800"/>
    <n v="719.99999999999989"/>
    <n v="0.39999999999999997"/>
  </r>
  <r>
    <x v="2"/>
    <n v="1128299"/>
    <x v="103"/>
    <x v="2"/>
    <x v="22"/>
    <s v="Portland"/>
    <x v="2"/>
    <n v="0.45"/>
    <n v="4000"/>
    <n v="1800"/>
    <n v="719.99999999999989"/>
    <n v="0.39999999999999997"/>
  </r>
  <r>
    <x v="2"/>
    <n v="1128299"/>
    <x v="103"/>
    <x v="2"/>
    <x v="22"/>
    <s v="Portland"/>
    <x v="3"/>
    <n v="0.45"/>
    <n v="2500"/>
    <n v="1125"/>
    <n v="449.99999999999994"/>
    <n v="0.39999999999999997"/>
  </r>
  <r>
    <x v="2"/>
    <n v="1128299"/>
    <x v="103"/>
    <x v="2"/>
    <x v="22"/>
    <s v="Portland"/>
    <x v="4"/>
    <n v="0.50000000000000011"/>
    <n v="1750"/>
    <n v="875.00000000000023"/>
    <n v="393.75000000000011"/>
    <n v="0.45"/>
  </r>
  <r>
    <x v="2"/>
    <n v="1128299"/>
    <x v="103"/>
    <x v="2"/>
    <x v="22"/>
    <s v="Portland"/>
    <x v="5"/>
    <n v="0.45"/>
    <n v="3750"/>
    <n v="1687.5"/>
    <n v="590.625"/>
    <n v="0.35"/>
  </r>
  <r>
    <x v="2"/>
    <n v="1128299"/>
    <x v="104"/>
    <x v="2"/>
    <x v="22"/>
    <s v="Portland"/>
    <x v="0"/>
    <n v="0.45"/>
    <n v="5250"/>
    <n v="2362.5"/>
    <n v="944.99999999999989"/>
    <n v="0.39999999999999997"/>
  </r>
  <r>
    <x v="2"/>
    <n v="1128299"/>
    <x v="104"/>
    <x v="2"/>
    <x v="22"/>
    <s v="Portland"/>
    <x v="1"/>
    <n v="0.55000000000000004"/>
    <n v="3750"/>
    <n v="2062.5"/>
    <n v="824.99999999999989"/>
    <n v="0.39999999999999997"/>
  </r>
  <r>
    <x v="2"/>
    <n v="1128299"/>
    <x v="104"/>
    <x v="2"/>
    <x v="22"/>
    <s v="Portland"/>
    <x v="2"/>
    <n v="0.6"/>
    <n v="4000"/>
    <n v="2400"/>
    <n v="959.99999999999989"/>
    <n v="0.39999999999999997"/>
  </r>
  <r>
    <x v="2"/>
    <n v="1128299"/>
    <x v="104"/>
    <x v="2"/>
    <x v="22"/>
    <s v="Portland"/>
    <x v="3"/>
    <n v="0.55000000000000004"/>
    <n v="3000"/>
    <n v="1650.0000000000002"/>
    <n v="660"/>
    <n v="0.39999999999999997"/>
  </r>
  <r>
    <x v="2"/>
    <n v="1128299"/>
    <x v="104"/>
    <x v="2"/>
    <x v="22"/>
    <s v="Portland"/>
    <x v="4"/>
    <n v="0.60000000000000009"/>
    <n v="1500"/>
    <n v="900.00000000000011"/>
    <n v="405.00000000000006"/>
    <n v="0.45"/>
  </r>
  <r>
    <x v="2"/>
    <n v="1128299"/>
    <x v="104"/>
    <x v="2"/>
    <x v="22"/>
    <s v="Portland"/>
    <x v="5"/>
    <n v="0.45"/>
    <n v="3500"/>
    <n v="1575"/>
    <n v="551.25"/>
    <n v="0.35"/>
  </r>
  <r>
    <x v="2"/>
    <n v="1128299"/>
    <x v="105"/>
    <x v="2"/>
    <x v="22"/>
    <s v="Portland"/>
    <x v="0"/>
    <n v="0.5"/>
    <n v="5250"/>
    <n v="2625"/>
    <n v="1050"/>
    <n v="0.39999999999999997"/>
  </r>
  <r>
    <x v="2"/>
    <n v="1128299"/>
    <x v="105"/>
    <x v="2"/>
    <x v="22"/>
    <s v="Portland"/>
    <x v="1"/>
    <n v="0.55000000000000004"/>
    <n v="3250"/>
    <n v="1787.5000000000002"/>
    <n v="715"/>
    <n v="0.39999999999999997"/>
  </r>
  <r>
    <x v="2"/>
    <n v="1128299"/>
    <x v="105"/>
    <x v="2"/>
    <x v="22"/>
    <s v="Portland"/>
    <x v="2"/>
    <n v="0.55000000000000004"/>
    <n v="3750"/>
    <n v="2062.5"/>
    <n v="824.99999999999989"/>
    <n v="0.39999999999999997"/>
  </r>
  <r>
    <x v="2"/>
    <n v="1128299"/>
    <x v="105"/>
    <x v="2"/>
    <x v="22"/>
    <s v="Portland"/>
    <x v="3"/>
    <n v="0.40000000000000008"/>
    <n v="2750"/>
    <n v="1100.0000000000002"/>
    <n v="440.00000000000006"/>
    <n v="0.39999999999999997"/>
  </r>
  <r>
    <x v="2"/>
    <n v="1128299"/>
    <x v="105"/>
    <x v="2"/>
    <x v="22"/>
    <s v="Portland"/>
    <x v="4"/>
    <n v="0.45000000000000012"/>
    <n v="1750"/>
    <n v="787.50000000000023"/>
    <n v="354.37500000000011"/>
    <n v="0.45"/>
  </r>
  <r>
    <x v="2"/>
    <n v="1128299"/>
    <x v="105"/>
    <x v="2"/>
    <x v="22"/>
    <s v="Portland"/>
    <x v="5"/>
    <n v="0.60000000000000009"/>
    <n v="3500"/>
    <n v="2100.0000000000005"/>
    <n v="735.00000000000011"/>
    <n v="0.35"/>
  </r>
  <r>
    <x v="2"/>
    <n v="1128299"/>
    <x v="106"/>
    <x v="2"/>
    <x v="22"/>
    <s v="Portland"/>
    <x v="0"/>
    <n v="0.45"/>
    <n v="5500"/>
    <n v="2475"/>
    <n v="989.99999999999989"/>
    <n v="0.39999999999999997"/>
  </r>
  <r>
    <x v="2"/>
    <n v="1128299"/>
    <x v="106"/>
    <x v="2"/>
    <x v="22"/>
    <s v="Portland"/>
    <x v="1"/>
    <n v="0.5"/>
    <n v="4000"/>
    <n v="2000"/>
    <n v="799.99999999999989"/>
    <n v="0.39999999999999997"/>
  </r>
  <r>
    <x v="2"/>
    <n v="1128299"/>
    <x v="106"/>
    <x v="2"/>
    <x v="22"/>
    <s v="Portland"/>
    <x v="2"/>
    <n v="0.5"/>
    <n v="4000"/>
    <n v="2000"/>
    <n v="799.99999999999989"/>
    <n v="0.39999999999999997"/>
  </r>
  <r>
    <x v="2"/>
    <n v="1128299"/>
    <x v="106"/>
    <x v="2"/>
    <x v="22"/>
    <s v="Portland"/>
    <x v="3"/>
    <n v="0.45"/>
    <n v="3250"/>
    <n v="1462.5"/>
    <n v="585"/>
    <n v="0.39999999999999997"/>
  </r>
  <r>
    <x v="2"/>
    <n v="1128299"/>
    <x v="106"/>
    <x v="2"/>
    <x v="22"/>
    <s v="Portland"/>
    <x v="4"/>
    <n v="0.39999999999999997"/>
    <n v="2250"/>
    <n v="899.99999999999989"/>
    <n v="404.99999999999994"/>
    <n v="0.45"/>
  </r>
  <r>
    <x v="2"/>
    <n v="1128299"/>
    <x v="106"/>
    <x v="2"/>
    <x v="22"/>
    <s v="Portland"/>
    <x v="5"/>
    <n v="0.65"/>
    <n v="5750"/>
    <n v="3737.5"/>
    <n v="1308.125"/>
    <n v="0.35"/>
  </r>
  <r>
    <x v="2"/>
    <n v="1128299"/>
    <x v="107"/>
    <x v="2"/>
    <x v="22"/>
    <s v="Portland"/>
    <x v="0"/>
    <n v="0.6"/>
    <n v="8250"/>
    <n v="4950"/>
    <n v="1979.9999999999998"/>
    <n v="0.39999999999999997"/>
  </r>
  <r>
    <x v="2"/>
    <n v="1128299"/>
    <x v="107"/>
    <x v="2"/>
    <x v="22"/>
    <s v="Portland"/>
    <x v="1"/>
    <n v="0.7"/>
    <n v="7000"/>
    <n v="4900"/>
    <n v="1959.9999999999998"/>
    <n v="0.39999999999999997"/>
  </r>
  <r>
    <x v="2"/>
    <n v="1128299"/>
    <x v="107"/>
    <x v="2"/>
    <x v="22"/>
    <s v="Portland"/>
    <x v="2"/>
    <n v="0.85"/>
    <n v="7000"/>
    <n v="5950"/>
    <n v="2380"/>
    <n v="0.39999999999999997"/>
  </r>
  <r>
    <x v="2"/>
    <n v="1128299"/>
    <x v="107"/>
    <x v="2"/>
    <x v="22"/>
    <s v="Portland"/>
    <x v="3"/>
    <n v="0.85"/>
    <n v="5750"/>
    <n v="4887.5"/>
    <n v="1954.9999999999998"/>
    <n v="0.39999999999999997"/>
  </r>
  <r>
    <x v="2"/>
    <n v="1128299"/>
    <x v="107"/>
    <x v="2"/>
    <x v="22"/>
    <s v="Portland"/>
    <x v="4"/>
    <n v="0.95000000000000007"/>
    <n v="4500"/>
    <n v="4275"/>
    <n v="1923.75"/>
    <n v="0.45"/>
  </r>
  <r>
    <x v="2"/>
    <n v="1128299"/>
    <x v="107"/>
    <x v="2"/>
    <x v="22"/>
    <s v="Portland"/>
    <x v="5"/>
    <n v="1.1000000000000001"/>
    <n v="7500"/>
    <n v="8250"/>
    <n v="2887.5"/>
    <n v="0.35"/>
  </r>
  <r>
    <x v="2"/>
    <n v="1128299"/>
    <x v="108"/>
    <x v="2"/>
    <x v="22"/>
    <s v="Portland"/>
    <x v="0"/>
    <n v="0.9"/>
    <n v="9000"/>
    <n v="8100"/>
    <n v="3239.9999999999995"/>
    <n v="0.39999999999999997"/>
  </r>
  <r>
    <x v="2"/>
    <n v="1128299"/>
    <x v="108"/>
    <x v="2"/>
    <x v="22"/>
    <s v="Portland"/>
    <x v="1"/>
    <n v="0.95000000000000007"/>
    <n v="7500"/>
    <n v="7125.0000000000009"/>
    <n v="2850"/>
    <n v="0.39999999999999997"/>
  </r>
  <r>
    <x v="2"/>
    <n v="1128299"/>
    <x v="108"/>
    <x v="2"/>
    <x v="22"/>
    <s v="Portland"/>
    <x v="2"/>
    <n v="0.95000000000000007"/>
    <n v="7000"/>
    <n v="6650.0000000000009"/>
    <n v="2660"/>
    <n v="0.39999999999999997"/>
  </r>
  <r>
    <x v="2"/>
    <n v="1128299"/>
    <x v="108"/>
    <x v="2"/>
    <x v="22"/>
    <s v="Portland"/>
    <x v="3"/>
    <n v="0.9"/>
    <n v="6000"/>
    <n v="5400"/>
    <n v="2160"/>
    <n v="0.39999999999999997"/>
  </r>
  <r>
    <x v="2"/>
    <n v="1128299"/>
    <x v="108"/>
    <x v="2"/>
    <x v="22"/>
    <s v="Portland"/>
    <x v="4"/>
    <n v="0.95000000000000007"/>
    <n v="6500"/>
    <n v="6175"/>
    <n v="2778.75"/>
    <n v="0.45"/>
  </r>
  <r>
    <x v="2"/>
    <n v="1128299"/>
    <x v="108"/>
    <x v="2"/>
    <x v="22"/>
    <s v="Portland"/>
    <x v="5"/>
    <n v="1.1000000000000001"/>
    <n v="6500"/>
    <n v="7150.0000000000009"/>
    <n v="2502.5"/>
    <n v="0.35"/>
  </r>
  <r>
    <x v="2"/>
    <n v="1128299"/>
    <x v="109"/>
    <x v="2"/>
    <x v="22"/>
    <s v="Portland"/>
    <x v="0"/>
    <n v="0.95000000000000007"/>
    <n v="8500"/>
    <n v="8075.0000000000009"/>
    <n v="3230"/>
    <n v="0.39999999999999997"/>
  </r>
  <r>
    <x v="2"/>
    <n v="1128299"/>
    <x v="109"/>
    <x v="2"/>
    <x v="22"/>
    <s v="Portland"/>
    <x v="1"/>
    <n v="0.85000000000000009"/>
    <n v="8250"/>
    <n v="7012.5000000000009"/>
    <n v="2805"/>
    <n v="0.39999999999999997"/>
  </r>
  <r>
    <x v="2"/>
    <n v="1128299"/>
    <x v="109"/>
    <x v="2"/>
    <x v="22"/>
    <s v="Portland"/>
    <x v="2"/>
    <n v="0.75000000000000011"/>
    <n v="7000"/>
    <n v="5250.0000000000009"/>
    <n v="2100"/>
    <n v="0.39999999999999997"/>
  </r>
  <r>
    <x v="2"/>
    <n v="1128299"/>
    <x v="109"/>
    <x v="2"/>
    <x v="22"/>
    <s v="Portland"/>
    <x v="3"/>
    <n v="0.75000000000000011"/>
    <n v="4750"/>
    <n v="3562.5000000000005"/>
    <n v="1425"/>
    <n v="0.39999999999999997"/>
  </r>
  <r>
    <x v="2"/>
    <n v="1128299"/>
    <x v="109"/>
    <x v="2"/>
    <x v="22"/>
    <s v="Portland"/>
    <x v="4"/>
    <n v="0.64999999999999991"/>
    <n v="4750"/>
    <n v="3087.4999999999995"/>
    <n v="1389.3749999999998"/>
    <n v="0.45"/>
  </r>
  <r>
    <x v="2"/>
    <n v="1128299"/>
    <x v="109"/>
    <x v="2"/>
    <x v="22"/>
    <s v="Portland"/>
    <x v="5"/>
    <n v="0.7"/>
    <n v="3000"/>
    <n v="2100"/>
    <n v="735"/>
    <n v="0.35"/>
  </r>
  <r>
    <x v="2"/>
    <n v="1128299"/>
    <x v="110"/>
    <x v="2"/>
    <x v="22"/>
    <s v="Portland"/>
    <x v="0"/>
    <n v="0.45000000000000012"/>
    <n v="5000"/>
    <n v="2250.0000000000005"/>
    <n v="900.00000000000011"/>
    <n v="0.39999999999999997"/>
  </r>
  <r>
    <x v="2"/>
    <n v="1128299"/>
    <x v="110"/>
    <x v="2"/>
    <x v="22"/>
    <s v="Portland"/>
    <x v="1"/>
    <n v="0.50000000000000011"/>
    <n v="5000"/>
    <n v="2500.0000000000005"/>
    <n v="1000.0000000000001"/>
    <n v="0.39999999999999997"/>
  </r>
  <r>
    <x v="2"/>
    <n v="1128299"/>
    <x v="110"/>
    <x v="2"/>
    <x v="22"/>
    <s v="Portland"/>
    <x v="2"/>
    <n v="0.45000000000000012"/>
    <n v="3000"/>
    <n v="1350.0000000000005"/>
    <n v="540.00000000000011"/>
    <n v="0.39999999999999997"/>
  </r>
  <r>
    <x v="2"/>
    <n v="1128299"/>
    <x v="110"/>
    <x v="2"/>
    <x v="22"/>
    <s v="Portland"/>
    <x v="3"/>
    <n v="0.45000000000000012"/>
    <n v="2500"/>
    <n v="1125.0000000000002"/>
    <n v="450.00000000000006"/>
    <n v="0.39999999999999997"/>
  </r>
  <r>
    <x v="2"/>
    <n v="1128299"/>
    <x v="110"/>
    <x v="2"/>
    <x v="22"/>
    <s v="Portland"/>
    <x v="4"/>
    <n v="0.55000000000000004"/>
    <n v="2750"/>
    <n v="1512.5000000000002"/>
    <n v="680.62500000000011"/>
    <n v="0.45"/>
  </r>
  <r>
    <x v="2"/>
    <n v="1128299"/>
    <x v="110"/>
    <x v="2"/>
    <x v="22"/>
    <s v="Portland"/>
    <x v="5"/>
    <n v="0.39999999999999997"/>
    <n v="3000"/>
    <n v="1200"/>
    <n v="420"/>
    <n v="0.35"/>
  </r>
  <r>
    <x v="2"/>
    <n v="1128299"/>
    <x v="111"/>
    <x v="2"/>
    <x v="22"/>
    <s v="Portland"/>
    <x v="0"/>
    <n v="0.35000000000000003"/>
    <n v="4000"/>
    <n v="1400.0000000000002"/>
    <n v="560"/>
    <n v="0.39999999999999997"/>
  </r>
  <r>
    <x v="2"/>
    <n v="1128299"/>
    <x v="111"/>
    <x v="2"/>
    <x v="22"/>
    <s v="Portland"/>
    <x v="1"/>
    <n v="0.50000000000000011"/>
    <n v="5750"/>
    <n v="2875.0000000000005"/>
    <n v="1150"/>
    <n v="0.39999999999999997"/>
  </r>
  <r>
    <x v="2"/>
    <n v="1128299"/>
    <x v="111"/>
    <x v="2"/>
    <x v="22"/>
    <s v="Portland"/>
    <x v="2"/>
    <n v="0.45000000000000012"/>
    <n v="4000"/>
    <n v="1800.0000000000005"/>
    <n v="720.00000000000011"/>
    <n v="0.39999999999999997"/>
  </r>
  <r>
    <x v="2"/>
    <n v="1128299"/>
    <x v="111"/>
    <x v="2"/>
    <x v="22"/>
    <s v="Portland"/>
    <x v="3"/>
    <n v="0.40000000000000008"/>
    <n v="3750"/>
    <n v="1500.0000000000002"/>
    <n v="600"/>
    <n v="0.39999999999999997"/>
  </r>
  <r>
    <x v="2"/>
    <n v="1128299"/>
    <x v="111"/>
    <x v="2"/>
    <x v="22"/>
    <s v="Portland"/>
    <x v="4"/>
    <n v="0.5"/>
    <n v="3500"/>
    <n v="1750"/>
    <n v="787.5"/>
    <n v="0.45"/>
  </r>
  <r>
    <x v="2"/>
    <n v="1128299"/>
    <x v="111"/>
    <x v="2"/>
    <x v="22"/>
    <s v="Portland"/>
    <x v="5"/>
    <n v="0.55000000000000004"/>
    <n v="4000"/>
    <n v="2200"/>
    <n v="770"/>
    <n v="0.35"/>
  </r>
  <r>
    <x v="2"/>
    <n v="1128299"/>
    <x v="112"/>
    <x v="2"/>
    <x v="22"/>
    <s v="Portland"/>
    <x v="0"/>
    <n v="0.40000000000000008"/>
    <n v="6250"/>
    <n v="2500.0000000000005"/>
    <n v="1000.0000000000001"/>
    <n v="0.39999999999999997"/>
  </r>
  <r>
    <x v="2"/>
    <n v="1128299"/>
    <x v="112"/>
    <x v="2"/>
    <x v="22"/>
    <s v="Portland"/>
    <x v="1"/>
    <n v="0.45000000000000012"/>
    <n v="7000"/>
    <n v="3150.0000000000009"/>
    <n v="1260.0000000000002"/>
    <n v="0.39999999999999997"/>
  </r>
  <r>
    <x v="2"/>
    <n v="1128299"/>
    <x v="112"/>
    <x v="2"/>
    <x v="22"/>
    <s v="Portland"/>
    <x v="2"/>
    <n v="0.40000000000000008"/>
    <n v="5250"/>
    <n v="2100.0000000000005"/>
    <n v="840.00000000000011"/>
    <n v="0.39999999999999997"/>
  </r>
  <r>
    <x v="2"/>
    <n v="1128299"/>
    <x v="112"/>
    <x v="2"/>
    <x v="22"/>
    <s v="Portland"/>
    <x v="3"/>
    <n v="0.50000000000000011"/>
    <n v="5000"/>
    <n v="2500.0000000000005"/>
    <n v="1000.0000000000001"/>
    <n v="0.39999999999999997"/>
  </r>
  <r>
    <x v="2"/>
    <n v="1128299"/>
    <x v="112"/>
    <x v="2"/>
    <x v="22"/>
    <s v="Portland"/>
    <x v="4"/>
    <n v="0.70000000000000007"/>
    <n v="4750"/>
    <n v="3325.0000000000005"/>
    <n v="1496.2500000000002"/>
    <n v="0.45"/>
  </r>
  <r>
    <x v="2"/>
    <n v="1128299"/>
    <x v="112"/>
    <x v="2"/>
    <x v="22"/>
    <s v="Portland"/>
    <x v="5"/>
    <n v="0.8500000000000002"/>
    <n v="6000"/>
    <n v="5100.0000000000009"/>
    <n v="1785.0000000000002"/>
    <n v="0.35"/>
  </r>
  <r>
    <x v="2"/>
    <n v="1128299"/>
    <x v="113"/>
    <x v="2"/>
    <x v="22"/>
    <s v="Portland"/>
    <x v="0"/>
    <n v="0.70000000000000018"/>
    <n v="8000"/>
    <n v="5600.0000000000018"/>
    <n v="2240.0000000000005"/>
    <n v="0.39999999999999997"/>
  </r>
  <r>
    <x v="2"/>
    <n v="1128299"/>
    <x v="113"/>
    <x v="2"/>
    <x v="22"/>
    <s v="Portland"/>
    <x v="1"/>
    <n v="0.80000000000000027"/>
    <n v="8000"/>
    <n v="6400.0000000000018"/>
    <n v="2560.0000000000005"/>
    <n v="0.39999999999999997"/>
  </r>
  <r>
    <x v="2"/>
    <n v="1128299"/>
    <x v="113"/>
    <x v="2"/>
    <x v="22"/>
    <s v="Portland"/>
    <x v="2"/>
    <n v="0.75000000000000022"/>
    <n v="6000"/>
    <n v="4500.0000000000009"/>
    <n v="1800.0000000000002"/>
    <n v="0.39999999999999997"/>
  </r>
  <r>
    <x v="2"/>
    <n v="1128299"/>
    <x v="113"/>
    <x v="2"/>
    <x v="22"/>
    <s v="Portland"/>
    <x v="3"/>
    <n v="0.75000000000000022"/>
    <n v="6000"/>
    <n v="4500.0000000000009"/>
    <n v="1800.0000000000002"/>
    <n v="0.39999999999999997"/>
  </r>
  <r>
    <x v="2"/>
    <n v="1128299"/>
    <x v="113"/>
    <x v="2"/>
    <x v="22"/>
    <s v="Portland"/>
    <x v="4"/>
    <n v="0.8500000000000002"/>
    <n v="5250"/>
    <n v="4462.5000000000009"/>
    <n v="2008.1250000000005"/>
    <n v="0.45"/>
  </r>
  <r>
    <x v="2"/>
    <n v="1128299"/>
    <x v="113"/>
    <x v="2"/>
    <x v="22"/>
    <s v="Portland"/>
    <x v="5"/>
    <n v="0.90000000000000024"/>
    <n v="6250"/>
    <n v="5625.0000000000018"/>
    <n v="1968.7500000000005"/>
    <n v="0.35"/>
  </r>
  <r>
    <x v="1"/>
    <n v="1197831"/>
    <x v="58"/>
    <x v="1"/>
    <x v="23"/>
    <s v="New Orleans"/>
    <x v="0"/>
    <n v="0.2"/>
    <n v="6750"/>
    <n v="1350"/>
    <n v="405"/>
    <n v="0.3"/>
  </r>
  <r>
    <x v="1"/>
    <n v="1197831"/>
    <x v="58"/>
    <x v="1"/>
    <x v="23"/>
    <s v="New Orleans"/>
    <x v="1"/>
    <n v="0.3"/>
    <n v="6750"/>
    <n v="2025"/>
    <n v="607.5"/>
    <n v="0.3"/>
  </r>
  <r>
    <x v="1"/>
    <n v="1197831"/>
    <x v="58"/>
    <x v="1"/>
    <x v="23"/>
    <s v="New Orleans"/>
    <x v="2"/>
    <n v="0.3"/>
    <n v="4750"/>
    <n v="1425"/>
    <n v="427.5"/>
    <n v="0.3"/>
  </r>
  <r>
    <x v="1"/>
    <n v="1197831"/>
    <x v="58"/>
    <x v="1"/>
    <x v="23"/>
    <s v="New Orleans"/>
    <x v="3"/>
    <n v="0.35"/>
    <n v="4750"/>
    <n v="1662.5"/>
    <n v="665"/>
    <n v="0.4"/>
  </r>
  <r>
    <x v="1"/>
    <n v="1197831"/>
    <x v="58"/>
    <x v="1"/>
    <x v="23"/>
    <s v="New Orleans"/>
    <x v="4"/>
    <n v="0.4"/>
    <n v="3250"/>
    <n v="1300"/>
    <n v="325"/>
    <n v="0.25"/>
  </r>
  <r>
    <x v="1"/>
    <n v="1197831"/>
    <x v="58"/>
    <x v="1"/>
    <x v="23"/>
    <s v="New Orleans"/>
    <x v="5"/>
    <n v="0.35"/>
    <n v="4750"/>
    <n v="1662.5"/>
    <n v="748.125"/>
    <n v="0.45"/>
  </r>
  <r>
    <x v="1"/>
    <n v="1197831"/>
    <x v="172"/>
    <x v="1"/>
    <x v="23"/>
    <s v="New Orleans"/>
    <x v="0"/>
    <n v="0.25"/>
    <n v="6250"/>
    <n v="1562.5"/>
    <n v="468.75"/>
    <n v="0.3"/>
  </r>
  <r>
    <x v="1"/>
    <n v="1197831"/>
    <x v="172"/>
    <x v="1"/>
    <x v="23"/>
    <s v="New Orleans"/>
    <x v="1"/>
    <n v="0.35"/>
    <n v="6000"/>
    <n v="2100"/>
    <n v="630"/>
    <n v="0.3"/>
  </r>
  <r>
    <x v="1"/>
    <n v="1197831"/>
    <x v="172"/>
    <x v="1"/>
    <x v="23"/>
    <s v="New Orleans"/>
    <x v="2"/>
    <n v="0.35"/>
    <n v="4250"/>
    <n v="1487.5"/>
    <n v="446.25"/>
    <n v="0.3"/>
  </r>
  <r>
    <x v="1"/>
    <n v="1197831"/>
    <x v="172"/>
    <x v="1"/>
    <x v="23"/>
    <s v="New Orleans"/>
    <x v="3"/>
    <n v="0.35"/>
    <n v="3750"/>
    <n v="1312.5"/>
    <n v="525"/>
    <n v="0.4"/>
  </r>
  <r>
    <x v="1"/>
    <n v="1197831"/>
    <x v="172"/>
    <x v="1"/>
    <x v="23"/>
    <s v="New Orleans"/>
    <x v="4"/>
    <n v="0.4"/>
    <n v="2500"/>
    <n v="1000"/>
    <n v="250"/>
    <n v="0.25"/>
  </r>
  <r>
    <x v="1"/>
    <n v="1197831"/>
    <x v="172"/>
    <x v="1"/>
    <x v="23"/>
    <s v="New Orleans"/>
    <x v="5"/>
    <n v="0.35"/>
    <n v="4500"/>
    <n v="1575"/>
    <n v="708.75"/>
    <n v="0.45"/>
  </r>
  <r>
    <x v="1"/>
    <n v="1197831"/>
    <x v="173"/>
    <x v="1"/>
    <x v="23"/>
    <s v="New Orleans"/>
    <x v="0"/>
    <n v="0.3"/>
    <n v="6250"/>
    <n v="1875"/>
    <n v="656.25"/>
    <n v="0.35"/>
  </r>
  <r>
    <x v="1"/>
    <n v="1197831"/>
    <x v="173"/>
    <x v="1"/>
    <x v="23"/>
    <s v="New Orleans"/>
    <x v="1"/>
    <n v="0.4"/>
    <n v="6250"/>
    <n v="2500"/>
    <n v="875"/>
    <n v="0.35"/>
  </r>
  <r>
    <x v="1"/>
    <n v="1197831"/>
    <x v="173"/>
    <x v="1"/>
    <x v="23"/>
    <s v="New Orleans"/>
    <x v="2"/>
    <n v="0.3"/>
    <n v="4500"/>
    <n v="1350"/>
    <n v="472.49999999999994"/>
    <n v="0.35"/>
  </r>
  <r>
    <x v="1"/>
    <n v="1197831"/>
    <x v="173"/>
    <x v="1"/>
    <x v="23"/>
    <s v="New Orleans"/>
    <x v="3"/>
    <n v="0.35000000000000003"/>
    <n v="3500"/>
    <n v="1225.0000000000002"/>
    <n v="551.25000000000011"/>
    <n v="0.45"/>
  </r>
  <r>
    <x v="1"/>
    <n v="1197831"/>
    <x v="173"/>
    <x v="1"/>
    <x v="23"/>
    <s v="New Orleans"/>
    <x v="4"/>
    <n v="0.4"/>
    <n v="2500"/>
    <n v="1000"/>
    <n v="300"/>
    <n v="0.3"/>
  </r>
  <r>
    <x v="1"/>
    <n v="1197831"/>
    <x v="173"/>
    <x v="1"/>
    <x v="23"/>
    <s v="New Orleans"/>
    <x v="5"/>
    <n v="0.35000000000000003"/>
    <n v="4000"/>
    <n v="1400.0000000000002"/>
    <n v="700.00000000000011"/>
    <n v="0.5"/>
  </r>
  <r>
    <x v="1"/>
    <n v="1197831"/>
    <x v="60"/>
    <x v="1"/>
    <x v="23"/>
    <s v="New Orleans"/>
    <x v="0"/>
    <n v="0.19999999999999998"/>
    <n v="6500"/>
    <n v="1300"/>
    <n v="454.99999999999994"/>
    <n v="0.35"/>
  </r>
  <r>
    <x v="1"/>
    <n v="1197831"/>
    <x v="60"/>
    <x v="1"/>
    <x v="23"/>
    <s v="New Orleans"/>
    <x v="1"/>
    <n v="0.30000000000000004"/>
    <n v="6500"/>
    <n v="1950.0000000000002"/>
    <n v="682.5"/>
    <n v="0.35"/>
  </r>
  <r>
    <x v="1"/>
    <n v="1197831"/>
    <x v="60"/>
    <x v="1"/>
    <x v="23"/>
    <s v="New Orleans"/>
    <x v="2"/>
    <n v="0.24999999999999997"/>
    <n v="4750"/>
    <n v="1187.4999999999998"/>
    <n v="415.62499999999989"/>
    <n v="0.35"/>
  </r>
  <r>
    <x v="1"/>
    <n v="1197831"/>
    <x v="60"/>
    <x v="1"/>
    <x v="23"/>
    <s v="New Orleans"/>
    <x v="3"/>
    <n v="0.30000000000000004"/>
    <n v="3750"/>
    <n v="1125.0000000000002"/>
    <n v="506.25000000000011"/>
    <n v="0.45"/>
  </r>
  <r>
    <x v="1"/>
    <n v="1197831"/>
    <x v="60"/>
    <x v="1"/>
    <x v="23"/>
    <s v="New Orleans"/>
    <x v="4"/>
    <n v="0.35"/>
    <n v="2750"/>
    <n v="962.49999999999989"/>
    <n v="288.74999999999994"/>
    <n v="0.3"/>
  </r>
  <r>
    <x v="1"/>
    <n v="1197831"/>
    <x v="60"/>
    <x v="1"/>
    <x v="23"/>
    <s v="New Orleans"/>
    <x v="5"/>
    <n v="0.30000000000000004"/>
    <n v="5500"/>
    <n v="1650.0000000000002"/>
    <n v="825.00000000000011"/>
    <n v="0.5"/>
  </r>
  <r>
    <x v="1"/>
    <n v="1197831"/>
    <x v="174"/>
    <x v="1"/>
    <x v="23"/>
    <s v="New Orleans"/>
    <x v="0"/>
    <n v="0.19999999999999998"/>
    <n v="7000"/>
    <n v="1399.9999999999998"/>
    <n v="489.99999999999989"/>
    <n v="0.35"/>
  </r>
  <r>
    <x v="1"/>
    <n v="1197831"/>
    <x v="174"/>
    <x v="1"/>
    <x v="23"/>
    <s v="New Orleans"/>
    <x v="1"/>
    <n v="0.30000000000000004"/>
    <n v="7250"/>
    <n v="2175.0000000000005"/>
    <n v="761.25000000000011"/>
    <n v="0.35"/>
  </r>
  <r>
    <x v="1"/>
    <n v="1197831"/>
    <x v="174"/>
    <x v="1"/>
    <x v="23"/>
    <s v="New Orleans"/>
    <x v="2"/>
    <n v="0.24999999999999997"/>
    <n v="5750"/>
    <n v="1437.4999999999998"/>
    <n v="503.12499999999989"/>
    <n v="0.35"/>
  </r>
  <r>
    <x v="1"/>
    <n v="1197831"/>
    <x v="174"/>
    <x v="1"/>
    <x v="23"/>
    <s v="New Orleans"/>
    <x v="3"/>
    <n v="0.35000000000000003"/>
    <n v="5000"/>
    <n v="1750.0000000000002"/>
    <n v="787.50000000000011"/>
    <n v="0.45"/>
  </r>
  <r>
    <x v="1"/>
    <n v="1197831"/>
    <x v="174"/>
    <x v="1"/>
    <x v="23"/>
    <s v="New Orleans"/>
    <x v="4"/>
    <n v="0.5"/>
    <n v="4000"/>
    <n v="2000"/>
    <n v="600"/>
    <n v="0.3"/>
  </r>
  <r>
    <x v="1"/>
    <n v="1197831"/>
    <x v="174"/>
    <x v="1"/>
    <x v="23"/>
    <s v="New Orleans"/>
    <x v="5"/>
    <n v="0.45"/>
    <n v="7500"/>
    <n v="3375"/>
    <n v="1687.5"/>
    <n v="0.5"/>
  </r>
  <r>
    <x v="1"/>
    <n v="1197831"/>
    <x v="175"/>
    <x v="1"/>
    <x v="23"/>
    <s v="New Orleans"/>
    <x v="0"/>
    <n v="0.45"/>
    <n v="7500"/>
    <n v="3375"/>
    <n v="1181.25"/>
    <n v="0.35"/>
  </r>
  <r>
    <x v="1"/>
    <n v="1197831"/>
    <x v="175"/>
    <x v="1"/>
    <x v="23"/>
    <s v="New Orleans"/>
    <x v="1"/>
    <n v="0.5"/>
    <n v="7500"/>
    <n v="3750"/>
    <n v="1312.5"/>
    <n v="0.35"/>
  </r>
  <r>
    <x v="1"/>
    <n v="1197831"/>
    <x v="175"/>
    <x v="1"/>
    <x v="23"/>
    <s v="New Orleans"/>
    <x v="2"/>
    <n v="0.5"/>
    <n v="6000"/>
    <n v="3000"/>
    <n v="1050"/>
    <n v="0.35"/>
  </r>
  <r>
    <x v="1"/>
    <n v="1197831"/>
    <x v="175"/>
    <x v="1"/>
    <x v="23"/>
    <s v="New Orleans"/>
    <x v="3"/>
    <n v="0.5"/>
    <n v="5500"/>
    <n v="2750"/>
    <n v="1237.5"/>
    <n v="0.45"/>
  </r>
  <r>
    <x v="1"/>
    <n v="1197831"/>
    <x v="175"/>
    <x v="1"/>
    <x v="23"/>
    <s v="New Orleans"/>
    <x v="4"/>
    <n v="0.55000000000000004"/>
    <n v="4500"/>
    <n v="2475"/>
    <n v="742.5"/>
    <n v="0.3"/>
  </r>
  <r>
    <x v="1"/>
    <n v="1197831"/>
    <x v="175"/>
    <x v="1"/>
    <x v="23"/>
    <s v="New Orleans"/>
    <x v="5"/>
    <n v="0.60000000000000009"/>
    <n v="8250"/>
    <n v="4950.0000000000009"/>
    <n v="2475.0000000000005"/>
    <n v="0.5"/>
  </r>
  <r>
    <x v="1"/>
    <n v="1197831"/>
    <x v="176"/>
    <x v="1"/>
    <x v="23"/>
    <s v="New Orleans"/>
    <x v="0"/>
    <n v="0.5"/>
    <n v="7750"/>
    <n v="3875"/>
    <n v="1549.9999999999998"/>
    <n v="0.39999999999999997"/>
  </r>
  <r>
    <x v="1"/>
    <n v="1197831"/>
    <x v="176"/>
    <x v="1"/>
    <x v="23"/>
    <s v="New Orleans"/>
    <x v="1"/>
    <n v="0.55000000000000004"/>
    <n v="7750"/>
    <n v="4262.5"/>
    <n v="1704.9999999999998"/>
    <n v="0.39999999999999997"/>
  </r>
  <r>
    <x v="1"/>
    <n v="1197831"/>
    <x v="176"/>
    <x v="1"/>
    <x v="23"/>
    <s v="New Orleans"/>
    <x v="2"/>
    <n v="0.5"/>
    <n v="9250"/>
    <n v="4625"/>
    <n v="1849.9999999999998"/>
    <n v="0.39999999999999997"/>
  </r>
  <r>
    <x v="1"/>
    <n v="1197831"/>
    <x v="176"/>
    <x v="1"/>
    <x v="23"/>
    <s v="New Orleans"/>
    <x v="3"/>
    <n v="0.5"/>
    <n v="5250"/>
    <n v="2625"/>
    <n v="1312.5"/>
    <n v="0.5"/>
  </r>
  <r>
    <x v="1"/>
    <n v="1197831"/>
    <x v="176"/>
    <x v="1"/>
    <x v="23"/>
    <s v="New Orleans"/>
    <x v="4"/>
    <n v="0.55000000000000004"/>
    <n v="5250"/>
    <n v="2887.5000000000005"/>
    <n v="1010.6250000000001"/>
    <n v="0.35"/>
  </r>
  <r>
    <x v="1"/>
    <n v="1197831"/>
    <x v="176"/>
    <x v="1"/>
    <x v="23"/>
    <s v="New Orleans"/>
    <x v="5"/>
    <n v="0.65"/>
    <n v="8000"/>
    <n v="5200"/>
    <n v="2860.0000000000005"/>
    <n v="0.55000000000000004"/>
  </r>
  <r>
    <x v="1"/>
    <n v="1197831"/>
    <x v="177"/>
    <x v="1"/>
    <x v="23"/>
    <s v="New Orleans"/>
    <x v="0"/>
    <n v="0.5"/>
    <n v="7500"/>
    <n v="3750"/>
    <n v="1499.9999999999998"/>
    <n v="0.39999999999999997"/>
  </r>
  <r>
    <x v="1"/>
    <n v="1197831"/>
    <x v="177"/>
    <x v="1"/>
    <x v="23"/>
    <s v="New Orleans"/>
    <x v="1"/>
    <n v="0.55000000000000004"/>
    <n v="7500"/>
    <n v="4125"/>
    <n v="1649.9999999999998"/>
    <n v="0.39999999999999997"/>
  </r>
  <r>
    <x v="1"/>
    <n v="1197831"/>
    <x v="177"/>
    <x v="1"/>
    <x v="23"/>
    <s v="New Orleans"/>
    <x v="2"/>
    <n v="0.5"/>
    <n v="9250"/>
    <n v="4625"/>
    <n v="1849.9999999999998"/>
    <n v="0.39999999999999997"/>
  </r>
  <r>
    <x v="1"/>
    <n v="1197831"/>
    <x v="177"/>
    <x v="1"/>
    <x v="23"/>
    <s v="New Orleans"/>
    <x v="3"/>
    <n v="0.5"/>
    <n v="4750"/>
    <n v="2375"/>
    <n v="1187.5"/>
    <n v="0.5"/>
  </r>
  <r>
    <x v="1"/>
    <n v="1197831"/>
    <x v="177"/>
    <x v="1"/>
    <x v="23"/>
    <s v="New Orleans"/>
    <x v="4"/>
    <n v="0.55000000000000004"/>
    <n v="4750"/>
    <n v="2612.5"/>
    <n v="914.37499999999989"/>
    <n v="0.35"/>
  </r>
  <r>
    <x v="1"/>
    <n v="1197831"/>
    <x v="177"/>
    <x v="1"/>
    <x v="23"/>
    <s v="New Orleans"/>
    <x v="5"/>
    <n v="0.6"/>
    <n v="7250"/>
    <n v="4350"/>
    <n v="2392.5"/>
    <n v="0.55000000000000004"/>
  </r>
  <r>
    <x v="1"/>
    <n v="1197831"/>
    <x v="178"/>
    <x v="1"/>
    <x v="23"/>
    <s v="New Orleans"/>
    <x v="0"/>
    <n v="0.55000000000000004"/>
    <n v="6750"/>
    <n v="3712.5000000000005"/>
    <n v="1485"/>
    <n v="0.39999999999999997"/>
  </r>
  <r>
    <x v="1"/>
    <n v="1197831"/>
    <x v="178"/>
    <x v="1"/>
    <x v="23"/>
    <s v="New Orleans"/>
    <x v="1"/>
    <n v="0.55000000000000004"/>
    <n v="6250"/>
    <n v="3437.5000000000005"/>
    <n v="1375"/>
    <n v="0.39999999999999997"/>
  </r>
  <r>
    <x v="1"/>
    <n v="1197831"/>
    <x v="178"/>
    <x v="1"/>
    <x v="23"/>
    <s v="New Orleans"/>
    <x v="2"/>
    <n v="0.6"/>
    <n v="6750"/>
    <n v="4050"/>
    <n v="1619.9999999999998"/>
    <n v="0.39999999999999997"/>
  </r>
  <r>
    <x v="1"/>
    <n v="1197831"/>
    <x v="178"/>
    <x v="1"/>
    <x v="23"/>
    <s v="New Orleans"/>
    <x v="3"/>
    <n v="0.6"/>
    <n v="4000"/>
    <n v="2400"/>
    <n v="1200"/>
    <n v="0.5"/>
  </r>
  <r>
    <x v="1"/>
    <n v="1197831"/>
    <x v="178"/>
    <x v="1"/>
    <x v="23"/>
    <s v="New Orleans"/>
    <x v="4"/>
    <n v="0.55000000000000004"/>
    <n v="4000"/>
    <n v="2200"/>
    <n v="770"/>
    <n v="0.35"/>
  </r>
  <r>
    <x v="1"/>
    <n v="1197831"/>
    <x v="178"/>
    <x v="1"/>
    <x v="23"/>
    <s v="New Orleans"/>
    <x v="5"/>
    <n v="0.5"/>
    <n v="6250"/>
    <n v="3125"/>
    <n v="1718.7500000000002"/>
    <n v="0.55000000000000004"/>
  </r>
  <r>
    <x v="1"/>
    <n v="1197831"/>
    <x v="179"/>
    <x v="1"/>
    <x v="23"/>
    <s v="New Orleans"/>
    <x v="0"/>
    <n v="0.4"/>
    <n v="5750"/>
    <n v="2300"/>
    <n v="919.99999999999989"/>
    <n v="0.39999999999999997"/>
  </r>
  <r>
    <x v="1"/>
    <n v="1197831"/>
    <x v="179"/>
    <x v="1"/>
    <x v="23"/>
    <s v="New Orleans"/>
    <x v="1"/>
    <n v="0.4"/>
    <n v="5750"/>
    <n v="2300"/>
    <n v="919.99999999999989"/>
    <n v="0.39999999999999997"/>
  </r>
  <r>
    <x v="1"/>
    <n v="1197831"/>
    <x v="179"/>
    <x v="1"/>
    <x v="23"/>
    <s v="New Orleans"/>
    <x v="2"/>
    <n v="0.45"/>
    <n v="5250"/>
    <n v="2362.5"/>
    <n v="944.99999999999989"/>
    <n v="0.39999999999999997"/>
  </r>
  <r>
    <x v="1"/>
    <n v="1197831"/>
    <x v="179"/>
    <x v="1"/>
    <x v="23"/>
    <s v="New Orleans"/>
    <x v="3"/>
    <n v="0.45"/>
    <n v="3750"/>
    <n v="1687.5"/>
    <n v="843.75"/>
    <n v="0.5"/>
  </r>
  <r>
    <x v="1"/>
    <n v="1197831"/>
    <x v="179"/>
    <x v="1"/>
    <x v="23"/>
    <s v="New Orleans"/>
    <x v="4"/>
    <n v="0.35000000000000003"/>
    <n v="3500"/>
    <n v="1225.0000000000002"/>
    <n v="428.75000000000006"/>
    <n v="0.35"/>
  </r>
  <r>
    <x v="1"/>
    <n v="1197831"/>
    <x v="179"/>
    <x v="1"/>
    <x v="23"/>
    <s v="New Orleans"/>
    <x v="5"/>
    <n v="0.45"/>
    <n v="5250"/>
    <n v="2362.5"/>
    <n v="1299.375"/>
    <n v="0.55000000000000004"/>
  </r>
  <r>
    <x v="1"/>
    <n v="1197831"/>
    <x v="64"/>
    <x v="1"/>
    <x v="23"/>
    <s v="New Orleans"/>
    <x v="0"/>
    <n v="0.35000000000000003"/>
    <n v="6750"/>
    <n v="2362.5"/>
    <n v="944.99999999999989"/>
    <n v="0.39999999999999997"/>
  </r>
  <r>
    <x v="1"/>
    <n v="1197831"/>
    <x v="64"/>
    <x v="1"/>
    <x v="23"/>
    <s v="New Orleans"/>
    <x v="1"/>
    <n v="0.35000000000000003"/>
    <n v="6750"/>
    <n v="2362.5"/>
    <n v="944.99999999999989"/>
    <n v="0.39999999999999997"/>
  </r>
  <r>
    <x v="1"/>
    <n v="1197831"/>
    <x v="64"/>
    <x v="1"/>
    <x v="23"/>
    <s v="New Orleans"/>
    <x v="2"/>
    <n v="0.6"/>
    <n v="6000"/>
    <n v="3600"/>
    <n v="1439.9999999999998"/>
    <n v="0.39999999999999997"/>
  </r>
  <r>
    <x v="1"/>
    <n v="1197831"/>
    <x v="64"/>
    <x v="1"/>
    <x v="23"/>
    <s v="New Orleans"/>
    <x v="3"/>
    <n v="0.6"/>
    <n v="4500"/>
    <n v="2700"/>
    <n v="1350"/>
    <n v="0.5"/>
  </r>
  <r>
    <x v="1"/>
    <n v="1197831"/>
    <x v="64"/>
    <x v="1"/>
    <x v="23"/>
    <s v="New Orleans"/>
    <x v="4"/>
    <n v="0.54999999999999993"/>
    <n v="4250"/>
    <n v="2337.4999999999995"/>
    <n v="818.12499999999977"/>
    <n v="0.35"/>
  </r>
  <r>
    <x v="1"/>
    <n v="1197831"/>
    <x v="64"/>
    <x v="1"/>
    <x v="23"/>
    <s v="New Orleans"/>
    <x v="5"/>
    <n v="0.65"/>
    <n v="6250"/>
    <n v="4062.5"/>
    <n v="2234.375"/>
    <n v="0.55000000000000004"/>
  </r>
  <r>
    <x v="1"/>
    <n v="1197831"/>
    <x v="65"/>
    <x v="1"/>
    <x v="23"/>
    <s v="New Orleans"/>
    <x v="0"/>
    <n v="0.54999999999999993"/>
    <n v="7750"/>
    <n v="4262.4999999999991"/>
    <n v="1704.9999999999995"/>
    <n v="0.39999999999999997"/>
  </r>
  <r>
    <x v="1"/>
    <n v="1197831"/>
    <x v="65"/>
    <x v="1"/>
    <x v="23"/>
    <s v="New Orleans"/>
    <x v="1"/>
    <n v="0.54999999999999993"/>
    <n v="7750"/>
    <n v="4262.4999999999991"/>
    <n v="1704.9999999999995"/>
    <n v="0.39999999999999997"/>
  </r>
  <r>
    <x v="1"/>
    <n v="1197831"/>
    <x v="65"/>
    <x v="1"/>
    <x v="23"/>
    <s v="New Orleans"/>
    <x v="2"/>
    <n v="0.6"/>
    <n v="6750"/>
    <n v="4050"/>
    <n v="1619.9999999999998"/>
    <n v="0.39999999999999997"/>
  </r>
  <r>
    <x v="1"/>
    <n v="1197831"/>
    <x v="65"/>
    <x v="1"/>
    <x v="23"/>
    <s v="New Orleans"/>
    <x v="3"/>
    <n v="0.6"/>
    <n v="5250"/>
    <n v="3150"/>
    <n v="1575"/>
    <n v="0.5"/>
  </r>
  <r>
    <x v="1"/>
    <n v="1197831"/>
    <x v="65"/>
    <x v="1"/>
    <x v="23"/>
    <s v="New Orleans"/>
    <x v="4"/>
    <n v="0.54999999999999993"/>
    <n v="4750"/>
    <n v="2612.4999999999995"/>
    <n v="914.37499999999977"/>
    <n v="0.35"/>
  </r>
  <r>
    <x v="1"/>
    <n v="1197831"/>
    <x v="65"/>
    <x v="1"/>
    <x v="23"/>
    <s v="New Orleans"/>
    <x v="5"/>
    <n v="0.65"/>
    <n v="7250"/>
    <n v="4712.5"/>
    <n v="2591.875"/>
    <n v="0.55000000000000004"/>
  </r>
  <r>
    <x v="2"/>
    <n v="1128299"/>
    <x v="180"/>
    <x v="2"/>
    <x v="24"/>
    <s v="Boise"/>
    <x v="0"/>
    <n v="0.29999999999999993"/>
    <n v="4250"/>
    <n v="1274.9999999999998"/>
    <n v="446.24999999999989"/>
    <n v="0.35"/>
  </r>
  <r>
    <x v="2"/>
    <n v="1128299"/>
    <x v="180"/>
    <x v="2"/>
    <x v="24"/>
    <s v="Boise"/>
    <x v="1"/>
    <n v="0.4"/>
    <n v="4250"/>
    <n v="1700"/>
    <n v="680"/>
    <n v="0.4"/>
  </r>
  <r>
    <x v="2"/>
    <n v="1128299"/>
    <x v="180"/>
    <x v="2"/>
    <x v="24"/>
    <s v="Boise"/>
    <x v="2"/>
    <n v="0.4"/>
    <n v="4250"/>
    <n v="1700"/>
    <n v="595"/>
    <n v="0.35"/>
  </r>
  <r>
    <x v="2"/>
    <n v="1128299"/>
    <x v="180"/>
    <x v="2"/>
    <x v="24"/>
    <s v="Boise"/>
    <x v="3"/>
    <n v="0.4"/>
    <n v="2750"/>
    <n v="1100"/>
    <n v="385"/>
    <n v="0.35"/>
  </r>
  <r>
    <x v="2"/>
    <n v="1128299"/>
    <x v="180"/>
    <x v="2"/>
    <x v="24"/>
    <s v="Boise"/>
    <x v="4"/>
    <n v="0.45000000000000007"/>
    <n v="2250"/>
    <n v="1012.5000000000001"/>
    <n v="303.75"/>
    <n v="0.3"/>
  </r>
  <r>
    <x v="2"/>
    <n v="1128299"/>
    <x v="180"/>
    <x v="2"/>
    <x v="24"/>
    <s v="Boise"/>
    <x v="5"/>
    <n v="0.4"/>
    <n v="4250"/>
    <n v="1700"/>
    <n v="425"/>
    <n v="0.25"/>
  </r>
  <r>
    <x v="2"/>
    <n v="1128299"/>
    <x v="181"/>
    <x v="2"/>
    <x v="24"/>
    <s v="Boise"/>
    <x v="0"/>
    <n v="0.29999999999999993"/>
    <n v="4750"/>
    <n v="1424.9999999999998"/>
    <n v="498.74999999999989"/>
    <n v="0.35"/>
  </r>
  <r>
    <x v="2"/>
    <n v="1128299"/>
    <x v="181"/>
    <x v="2"/>
    <x v="24"/>
    <s v="Boise"/>
    <x v="1"/>
    <n v="0.4"/>
    <n v="3750"/>
    <n v="1500"/>
    <n v="600"/>
    <n v="0.4"/>
  </r>
  <r>
    <x v="2"/>
    <n v="1128299"/>
    <x v="181"/>
    <x v="2"/>
    <x v="24"/>
    <s v="Boise"/>
    <x v="2"/>
    <n v="0.4"/>
    <n v="3750"/>
    <n v="1500"/>
    <n v="525"/>
    <n v="0.35"/>
  </r>
  <r>
    <x v="2"/>
    <n v="1128299"/>
    <x v="181"/>
    <x v="2"/>
    <x v="24"/>
    <s v="Boise"/>
    <x v="3"/>
    <n v="0.4"/>
    <n v="2250"/>
    <n v="900"/>
    <n v="315"/>
    <n v="0.35"/>
  </r>
  <r>
    <x v="2"/>
    <n v="1128299"/>
    <x v="181"/>
    <x v="2"/>
    <x v="24"/>
    <s v="Boise"/>
    <x v="4"/>
    <n v="0.45000000000000007"/>
    <n v="1500"/>
    <n v="675.00000000000011"/>
    <n v="202.50000000000003"/>
    <n v="0.3"/>
  </r>
  <r>
    <x v="2"/>
    <n v="1128299"/>
    <x v="181"/>
    <x v="2"/>
    <x v="24"/>
    <s v="Boise"/>
    <x v="5"/>
    <n v="0.4"/>
    <n v="3500"/>
    <n v="1400"/>
    <n v="350"/>
    <n v="0.25"/>
  </r>
  <r>
    <x v="2"/>
    <n v="1128299"/>
    <x v="182"/>
    <x v="2"/>
    <x v="24"/>
    <s v="Boise"/>
    <x v="0"/>
    <n v="0.4"/>
    <n v="5000"/>
    <n v="2000"/>
    <n v="700"/>
    <n v="0.35"/>
  </r>
  <r>
    <x v="2"/>
    <n v="1128299"/>
    <x v="182"/>
    <x v="2"/>
    <x v="24"/>
    <s v="Boise"/>
    <x v="1"/>
    <n v="0.5"/>
    <n v="3500"/>
    <n v="1750"/>
    <n v="700"/>
    <n v="0.4"/>
  </r>
  <r>
    <x v="2"/>
    <n v="1128299"/>
    <x v="182"/>
    <x v="2"/>
    <x v="24"/>
    <s v="Boise"/>
    <x v="2"/>
    <n v="0.5"/>
    <n v="3500"/>
    <n v="1750"/>
    <n v="612.5"/>
    <n v="0.35"/>
  </r>
  <r>
    <x v="2"/>
    <n v="1128299"/>
    <x v="182"/>
    <x v="2"/>
    <x v="24"/>
    <s v="Boise"/>
    <x v="3"/>
    <n v="0.5"/>
    <n v="2250"/>
    <n v="1125"/>
    <n v="393.75"/>
    <n v="0.35"/>
  </r>
  <r>
    <x v="2"/>
    <n v="1128299"/>
    <x v="182"/>
    <x v="2"/>
    <x v="24"/>
    <s v="Boise"/>
    <x v="4"/>
    <n v="0.55000000000000004"/>
    <n v="1250"/>
    <n v="687.5"/>
    <n v="206.25"/>
    <n v="0.3"/>
  </r>
  <r>
    <x v="2"/>
    <n v="1128299"/>
    <x v="182"/>
    <x v="2"/>
    <x v="24"/>
    <s v="Boise"/>
    <x v="5"/>
    <n v="0.5"/>
    <n v="3250"/>
    <n v="1625"/>
    <n v="406.25"/>
    <n v="0.25"/>
  </r>
  <r>
    <x v="2"/>
    <n v="1128299"/>
    <x v="183"/>
    <x v="2"/>
    <x v="24"/>
    <s v="Boise"/>
    <x v="0"/>
    <n v="0.5"/>
    <n v="5000"/>
    <n v="2500"/>
    <n v="875"/>
    <n v="0.35"/>
  </r>
  <r>
    <x v="2"/>
    <n v="1128299"/>
    <x v="183"/>
    <x v="2"/>
    <x v="24"/>
    <s v="Boise"/>
    <x v="1"/>
    <n v="0.55000000000000004"/>
    <n v="3000"/>
    <n v="1650.0000000000002"/>
    <n v="660.00000000000011"/>
    <n v="0.4"/>
  </r>
  <r>
    <x v="2"/>
    <n v="1128299"/>
    <x v="183"/>
    <x v="2"/>
    <x v="24"/>
    <s v="Boise"/>
    <x v="2"/>
    <n v="0.55000000000000004"/>
    <n v="3500"/>
    <n v="1925.0000000000002"/>
    <n v="673.75"/>
    <n v="0.35"/>
  </r>
  <r>
    <x v="2"/>
    <n v="1128299"/>
    <x v="183"/>
    <x v="2"/>
    <x v="24"/>
    <s v="Boise"/>
    <x v="3"/>
    <n v="0.5"/>
    <n v="2500"/>
    <n v="1250"/>
    <n v="437.5"/>
    <n v="0.35"/>
  </r>
  <r>
    <x v="2"/>
    <n v="1128299"/>
    <x v="183"/>
    <x v="2"/>
    <x v="24"/>
    <s v="Boise"/>
    <x v="4"/>
    <n v="0.55000000000000004"/>
    <n v="1500"/>
    <n v="825.00000000000011"/>
    <n v="247.50000000000003"/>
    <n v="0.3"/>
  </r>
  <r>
    <x v="2"/>
    <n v="1128299"/>
    <x v="183"/>
    <x v="2"/>
    <x v="24"/>
    <s v="Boise"/>
    <x v="5"/>
    <n v="0.70000000000000007"/>
    <n v="3250"/>
    <n v="2275"/>
    <n v="568.75"/>
    <n v="0.25"/>
  </r>
  <r>
    <x v="2"/>
    <n v="1128299"/>
    <x v="184"/>
    <x v="2"/>
    <x v="24"/>
    <s v="Boise"/>
    <x v="0"/>
    <n v="0.5"/>
    <n v="5250"/>
    <n v="2625"/>
    <n v="918.74999999999989"/>
    <n v="0.35"/>
  </r>
  <r>
    <x v="2"/>
    <n v="1128299"/>
    <x v="184"/>
    <x v="2"/>
    <x v="24"/>
    <s v="Boise"/>
    <x v="1"/>
    <n v="0.55000000000000004"/>
    <n v="3750"/>
    <n v="2062.5"/>
    <n v="825"/>
    <n v="0.4"/>
  </r>
  <r>
    <x v="2"/>
    <n v="1128299"/>
    <x v="184"/>
    <x v="2"/>
    <x v="24"/>
    <s v="Boise"/>
    <x v="2"/>
    <n v="0.55000000000000004"/>
    <n v="4000"/>
    <n v="2200"/>
    <n v="770"/>
    <n v="0.35"/>
  </r>
  <r>
    <x v="2"/>
    <n v="1128299"/>
    <x v="184"/>
    <x v="2"/>
    <x v="24"/>
    <s v="Boise"/>
    <x v="3"/>
    <n v="0.5"/>
    <n v="3000"/>
    <n v="1500"/>
    <n v="525"/>
    <n v="0.35"/>
  </r>
  <r>
    <x v="2"/>
    <n v="1128299"/>
    <x v="184"/>
    <x v="2"/>
    <x v="24"/>
    <s v="Boise"/>
    <x v="4"/>
    <n v="0.55000000000000004"/>
    <n v="2000"/>
    <n v="1100"/>
    <n v="330"/>
    <n v="0.3"/>
  </r>
  <r>
    <x v="2"/>
    <n v="1128299"/>
    <x v="184"/>
    <x v="2"/>
    <x v="24"/>
    <s v="Boise"/>
    <x v="5"/>
    <n v="0.70000000000000007"/>
    <n v="3750"/>
    <n v="2625.0000000000005"/>
    <n v="656.25000000000011"/>
    <n v="0.25"/>
  </r>
  <r>
    <x v="2"/>
    <n v="1128299"/>
    <x v="185"/>
    <x v="2"/>
    <x v="24"/>
    <s v="Boise"/>
    <x v="0"/>
    <n v="0.5"/>
    <n v="6250"/>
    <n v="3125"/>
    <n v="1093.75"/>
    <n v="0.35"/>
  </r>
  <r>
    <x v="2"/>
    <n v="1128299"/>
    <x v="185"/>
    <x v="2"/>
    <x v="24"/>
    <s v="Boise"/>
    <x v="1"/>
    <n v="0.55000000000000004"/>
    <n v="4750"/>
    <n v="2612.5"/>
    <n v="1045"/>
    <n v="0.4"/>
  </r>
  <r>
    <x v="2"/>
    <n v="1128299"/>
    <x v="185"/>
    <x v="2"/>
    <x v="24"/>
    <s v="Boise"/>
    <x v="2"/>
    <n v="0.55000000000000004"/>
    <n v="4750"/>
    <n v="2612.5"/>
    <n v="914.37499999999989"/>
    <n v="0.35"/>
  </r>
  <r>
    <x v="2"/>
    <n v="1128299"/>
    <x v="185"/>
    <x v="2"/>
    <x v="24"/>
    <s v="Boise"/>
    <x v="3"/>
    <n v="0.5"/>
    <n v="3500"/>
    <n v="1750"/>
    <n v="612.5"/>
    <n v="0.35"/>
  </r>
  <r>
    <x v="2"/>
    <n v="1128299"/>
    <x v="185"/>
    <x v="2"/>
    <x v="24"/>
    <s v="Boise"/>
    <x v="4"/>
    <n v="0.55000000000000004"/>
    <n v="2250"/>
    <n v="1237.5"/>
    <n v="371.25"/>
    <n v="0.3"/>
  </r>
  <r>
    <x v="2"/>
    <n v="1128299"/>
    <x v="185"/>
    <x v="2"/>
    <x v="24"/>
    <s v="Boise"/>
    <x v="5"/>
    <n v="0.70000000000000007"/>
    <n v="5250"/>
    <n v="3675.0000000000005"/>
    <n v="918.75000000000011"/>
    <n v="0.25"/>
  </r>
  <r>
    <x v="2"/>
    <n v="1128299"/>
    <x v="186"/>
    <x v="2"/>
    <x v="24"/>
    <s v="Boise"/>
    <x v="0"/>
    <n v="0.5"/>
    <n v="6750"/>
    <n v="3375"/>
    <n v="1181.25"/>
    <n v="0.35"/>
  </r>
  <r>
    <x v="2"/>
    <n v="1128299"/>
    <x v="186"/>
    <x v="2"/>
    <x v="24"/>
    <s v="Boise"/>
    <x v="1"/>
    <n v="0.55000000000000004"/>
    <n v="5250"/>
    <n v="2887.5000000000005"/>
    <n v="1155.0000000000002"/>
    <n v="0.4"/>
  </r>
  <r>
    <x v="2"/>
    <n v="1128299"/>
    <x v="186"/>
    <x v="2"/>
    <x v="24"/>
    <s v="Boise"/>
    <x v="2"/>
    <n v="0.55000000000000004"/>
    <n v="4750"/>
    <n v="2612.5"/>
    <n v="914.37499999999989"/>
    <n v="0.35"/>
  </r>
  <r>
    <x v="2"/>
    <n v="1128299"/>
    <x v="186"/>
    <x v="2"/>
    <x v="24"/>
    <s v="Boise"/>
    <x v="3"/>
    <n v="0.5"/>
    <n v="3750"/>
    <n v="1875"/>
    <n v="656.25"/>
    <n v="0.35"/>
  </r>
  <r>
    <x v="2"/>
    <n v="1128299"/>
    <x v="186"/>
    <x v="2"/>
    <x v="24"/>
    <s v="Boise"/>
    <x v="4"/>
    <n v="0.55000000000000004"/>
    <n v="4250"/>
    <n v="2337.5"/>
    <n v="701.25"/>
    <n v="0.3"/>
  </r>
  <r>
    <x v="2"/>
    <n v="1128299"/>
    <x v="186"/>
    <x v="2"/>
    <x v="24"/>
    <s v="Boise"/>
    <x v="5"/>
    <n v="0.70000000000000007"/>
    <n v="4250"/>
    <n v="2975.0000000000005"/>
    <n v="743.75000000000011"/>
    <n v="0.25"/>
  </r>
  <r>
    <x v="2"/>
    <n v="1128299"/>
    <x v="187"/>
    <x v="2"/>
    <x v="24"/>
    <s v="Boise"/>
    <x v="0"/>
    <n v="0.55000000000000004"/>
    <n v="6250"/>
    <n v="3437.5000000000005"/>
    <n v="1203.125"/>
    <n v="0.35"/>
  </r>
  <r>
    <x v="2"/>
    <n v="1128299"/>
    <x v="187"/>
    <x v="2"/>
    <x v="24"/>
    <s v="Boise"/>
    <x v="1"/>
    <n v="0.60000000000000009"/>
    <n v="5750"/>
    <n v="3450.0000000000005"/>
    <n v="1380.0000000000002"/>
    <n v="0.4"/>
  </r>
  <r>
    <x v="2"/>
    <n v="1128299"/>
    <x v="187"/>
    <x v="2"/>
    <x v="24"/>
    <s v="Boise"/>
    <x v="2"/>
    <n v="0.55000000000000004"/>
    <n v="4500"/>
    <n v="2475"/>
    <n v="866.25"/>
    <n v="0.35"/>
  </r>
  <r>
    <x v="2"/>
    <n v="1128299"/>
    <x v="187"/>
    <x v="2"/>
    <x v="24"/>
    <s v="Boise"/>
    <x v="3"/>
    <n v="0.55000000000000004"/>
    <n v="4000"/>
    <n v="2200"/>
    <n v="770"/>
    <n v="0.35"/>
  </r>
  <r>
    <x v="2"/>
    <n v="1128299"/>
    <x v="187"/>
    <x v="2"/>
    <x v="24"/>
    <s v="Boise"/>
    <x v="4"/>
    <n v="0.65"/>
    <n v="4000"/>
    <n v="2600"/>
    <n v="780"/>
    <n v="0.3"/>
  </r>
  <r>
    <x v="2"/>
    <n v="1128299"/>
    <x v="187"/>
    <x v="2"/>
    <x v="24"/>
    <s v="Boise"/>
    <x v="5"/>
    <n v="0.70000000000000007"/>
    <n v="3750"/>
    <n v="2625.0000000000005"/>
    <n v="656.25000000000011"/>
    <n v="0.25"/>
  </r>
  <r>
    <x v="2"/>
    <n v="1128299"/>
    <x v="188"/>
    <x v="2"/>
    <x v="24"/>
    <s v="Boise"/>
    <x v="0"/>
    <n v="0.45000000000000007"/>
    <n v="5750"/>
    <n v="2587.5000000000005"/>
    <n v="905.62500000000011"/>
    <n v="0.35"/>
  </r>
  <r>
    <x v="2"/>
    <n v="1128299"/>
    <x v="188"/>
    <x v="2"/>
    <x v="24"/>
    <s v="Boise"/>
    <x v="1"/>
    <n v="0.50000000000000011"/>
    <n v="5750"/>
    <n v="2875.0000000000005"/>
    <n v="1150.0000000000002"/>
    <n v="0.4"/>
  </r>
  <r>
    <x v="2"/>
    <n v="1128299"/>
    <x v="188"/>
    <x v="2"/>
    <x v="24"/>
    <s v="Boise"/>
    <x v="2"/>
    <n v="0.45000000000000007"/>
    <n v="4250"/>
    <n v="1912.5000000000002"/>
    <n v="669.375"/>
    <n v="0.35"/>
  </r>
  <r>
    <x v="2"/>
    <n v="1128299"/>
    <x v="188"/>
    <x v="2"/>
    <x v="24"/>
    <s v="Boise"/>
    <x v="3"/>
    <n v="0.45000000000000007"/>
    <n v="3750"/>
    <n v="1687.5000000000002"/>
    <n v="590.625"/>
    <n v="0.35"/>
  </r>
  <r>
    <x v="2"/>
    <n v="1128299"/>
    <x v="188"/>
    <x v="2"/>
    <x v="24"/>
    <s v="Boise"/>
    <x v="4"/>
    <n v="0.55000000000000004"/>
    <n v="3750"/>
    <n v="2062.5"/>
    <n v="618.75"/>
    <n v="0.3"/>
  </r>
  <r>
    <x v="2"/>
    <n v="1128299"/>
    <x v="188"/>
    <x v="2"/>
    <x v="24"/>
    <s v="Boise"/>
    <x v="5"/>
    <n v="0.60000000000000009"/>
    <n v="4250"/>
    <n v="2550.0000000000005"/>
    <n v="637.50000000000011"/>
    <n v="0.25"/>
  </r>
  <r>
    <x v="2"/>
    <n v="1128299"/>
    <x v="189"/>
    <x v="2"/>
    <x v="24"/>
    <s v="Boise"/>
    <x v="0"/>
    <n v="0.45000000000000007"/>
    <n v="5000"/>
    <n v="2250.0000000000005"/>
    <n v="787.50000000000011"/>
    <n v="0.35"/>
  </r>
  <r>
    <x v="2"/>
    <n v="1128299"/>
    <x v="189"/>
    <x v="2"/>
    <x v="24"/>
    <s v="Boise"/>
    <x v="1"/>
    <n v="0.50000000000000011"/>
    <n v="5000"/>
    <n v="2500.0000000000005"/>
    <n v="1000.0000000000002"/>
    <n v="0.4"/>
  </r>
  <r>
    <x v="2"/>
    <n v="1128299"/>
    <x v="189"/>
    <x v="2"/>
    <x v="24"/>
    <s v="Boise"/>
    <x v="2"/>
    <n v="0.45000000000000007"/>
    <n v="3250"/>
    <n v="1462.5000000000002"/>
    <n v="511.87500000000006"/>
    <n v="0.35"/>
  </r>
  <r>
    <x v="2"/>
    <n v="1128299"/>
    <x v="189"/>
    <x v="2"/>
    <x v="24"/>
    <s v="Boise"/>
    <x v="3"/>
    <n v="0.45000000000000007"/>
    <n v="3000"/>
    <n v="1350.0000000000002"/>
    <n v="472.50000000000006"/>
    <n v="0.35"/>
  </r>
  <r>
    <x v="2"/>
    <n v="1128299"/>
    <x v="189"/>
    <x v="2"/>
    <x v="24"/>
    <s v="Boise"/>
    <x v="4"/>
    <n v="0.55000000000000004"/>
    <n v="2750"/>
    <n v="1512.5000000000002"/>
    <n v="453.75000000000006"/>
    <n v="0.3"/>
  </r>
  <r>
    <x v="2"/>
    <n v="1128299"/>
    <x v="189"/>
    <x v="2"/>
    <x v="24"/>
    <s v="Boise"/>
    <x v="5"/>
    <n v="0.60000000000000009"/>
    <n v="3250"/>
    <n v="1950.0000000000002"/>
    <n v="487.50000000000006"/>
    <n v="0.25"/>
  </r>
  <r>
    <x v="2"/>
    <n v="1128299"/>
    <x v="190"/>
    <x v="2"/>
    <x v="24"/>
    <s v="Boise"/>
    <x v="0"/>
    <n v="0.45000000000000007"/>
    <n v="5000"/>
    <n v="2250.0000000000005"/>
    <n v="787.50000000000011"/>
    <n v="0.35"/>
  </r>
  <r>
    <x v="2"/>
    <n v="1128299"/>
    <x v="190"/>
    <x v="2"/>
    <x v="24"/>
    <s v="Boise"/>
    <x v="1"/>
    <n v="0.50000000000000011"/>
    <n v="5250"/>
    <n v="2625.0000000000005"/>
    <n v="1050.0000000000002"/>
    <n v="0.4"/>
  </r>
  <r>
    <x v="2"/>
    <n v="1128299"/>
    <x v="190"/>
    <x v="2"/>
    <x v="24"/>
    <s v="Boise"/>
    <x v="2"/>
    <n v="0.45000000000000007"/>
    <n v="3750"/>
    <n v="1687.5000000000002"/>
    <n v="590.625"/>
    <n v="0.35"/>
  </r>
  <r>
    <x v="2"/>
    <n v="1128299"/>
    <x v="190"/>
    <x v="2"/>
    <x v="24"/>
    <s v="Boise"/>
    <x v="3"/>
    <n v="0.45000000000000007"/>
    <n v="3500"/>
    <n v="1575.0000000000002"/>
    <n v="551.25"/>
    <n v="0.35"/>
  </r>
  <r>
    <x v="2"/>
    <n v="1128299"/>
    <x v="190"/>
    <x v="2"/>
    <x v="24"/>
    <s v="Boise"/>
    <x v="4"/>
    <n v="0.55000000000000004"/>
    <n v="3000"/>
    <n v="1650.0000000000002"/>
    <n v="495.00000000000006"/>
    <n v="0.3"/>
  </r>
  <r>
    <x v="2"/>
    <n v="1128299"/>
    <x v="190"/>
    <x v="2"/>
    <x v="24"/>
    <s v="Boise"/>
    <x v="5"/>
    <n v="0.60000000000000009"/>
    <n v="4250"/>
    <n v="2550.0000000000005"/>
    <n v="637.50000000000011"/>
    <n v="0.25"/>
  </r>
  <r>
    <x v="2"/>
    <n v="1128299"/>
    <x v="191"/>
    <x v="2"/>
    <x v="24"/>
    <s v="Boise"/>
    <x v="0"/>
    <n v="0.45000000000000007"/>
    <n v="6250"/>
    <n v="2812.5000000000005"/>
    <n v="984.37500000000011"/>
    <n v="0.35"/>
  </r>
  <r>
    <x v="2"/>
    <n v="1128299"/>
    <x v="191"/>
    <x v="2"/>
    <x v="24"/>
    <s v="Boise"/>
    <x v="1"/>
    <n v="0.50000000000000011"/>
    <n v="6250"/>
    <n v="3125.0000000000009"/>
    <n v="1250.0000000000005"/>
    <n v="0.4"/>
  </r>
  <r>
    <x v="2"/>
    <n v="1128299"/>
    <x v="191"/>
    <x v="2"/>
    <x v="24"/>
    <s v="Boise"/>
    <x v="2"/>
    <n v="0.45000000000000007"/>
    <n v="4250"/>
    <n v="1912.5000000000002"/>
    <n v="669.375"/>
    <n v="0.35"/>
  </r>
  <r>
    <x v="2"/>
    <n v="1128299"/>
    <x v="191"/>
    <x v="2"/>
    <x v="24"/>
    <s v="Boise"/>
    <x v="3"/>
    <n v="0.45000000000000007"/>
    <n v="4250"/>
    <n v="1912.5000000000002"/>
    <n v="669.375"/>
    <n v="0.35"/>
  </r>
  <r>
    <x v="2"/>
    <n v="1128299"/>
    <x v="191"/>
    <x v="2"/>
    <x v="24"/>
    <s v="Boise"/>
    <x v="4"/>
    <n v="0.55000000000000004"/>
    <n v="3500"/>
    <n v="1925.0000000000002"/>
    <n v="577.5"/>
    <n v="0.3"/>
  </r>
  <r>
    <x v="2"/>
    <n v="1128299"/>
    <x v="191"/>
    <x v="2"/>
    <x v="24"/>
    <s v="Boise"/>
    <x v="5"/>
    <n v="0.60000000000000009"/>
    <n v="4500"/>
    <n v="2700.0000000000005"/>
    <n v="675.00000000000011"/>
    <n v="0.25"/>
  </r>
  <r>
    <x v="2"/>
    <n v="1128299"/>
    <x v="192"/>
    <x v="2"/>
    <x v="25"/>
    <s v="Phoenix"/>
    <x v="0"/>
    <n v="0.34999999999999992"/>
    <n v="4750"/>
    <n v="1662.4999999999995"/>
    <n v="581.87499999999977"/>
    <n v="0.35"/>
  </r>
  <r>
    <x v="2"/>
    <n v="1128299"/>
    <x v="192"/>
    <x v="2"/>
    <x v="25"/>
    <s v="Phoenix"/>
    <x v="1"/>
    <n v="0.45"/>
    <n v="4750"/>
    <n v="2137.5"/>
    <n v="855"/>
    <n v="0.4"/>
  </r>
  <r>
    <x v="2"/>
    <n v="1128299"/>
    <x v="192"/>
    <x v="2"/>
    <x v="25"/>
    <s v="Phoenix"/>
    <x v="2"/>
    <n v="0.45"/>
    <n v="4750"/>
    <n v="2137.5"/>
    <n v="748.125"/>
    <n v="0.35"/>
  </r>
  <r>
    <x v="2"/>
    <n v="1128299"/>
    <x v="192"/>
    <x v="2"/>
    <x v="25"/>
    <s v="Phoenix"/>
    <x v="3"/>
    <n v="0.45"/>
    <n v="3250"/>
    <n v="1462.5"/>
    <n v="511.87499999999994"/>
    <n v="0.35"/>
  </r>
  <r>
    <x v="2"/>
    <n v="1128299"/>
    <x v="192"/>
    <x v="2"/>
    <x v="25"/>
    <s v="Phoenix"/>
    <x v="4"/>
    <n v="0.50000000000000011"/>
    <n v="2750"/>
    <n v="1375.0000000000002"/>
    <n v="412.50000000000006"/>
    <n v="0.3"/>
  </r>
  <r>
    <x v="2"/>
    <n v="1128299"/>
    <x v="192"/>
    <x v="2"/>
    <x v="25"/>
    <s v="Phoenix"/>
    <x v="5"/>
    <n v="0.45"/>
    <n v="4750"/>
    <n v="2137.5"/>
    <n v="534.375"/>
    <n v="0.25"/>
  </r>
  <r>
    <x v="2"/>
    <n v="1128299"/>
    <x v="193"/>
    <x v="2"/>
    <x v="25"/>
    <s v="Phoenix"/>
    <x v="0"/>
    <n v="0.34999999999999992"/>
    <n v="5250"/>
    <n v="1837.4999999999995"/>
    <n v="643.12499999999977"/>
    <n v="0.35"/>
  </r>
  <r>
    <x v="2"/>
    <n v="1128299"/>
    <x v="193"/>
    <x v="2"/>
    <x v="25"/>
    <s v="Phoenix"/>
    <x v="1"/>
    <n v="0.45"/>
    <n v="4250"/>
    <n v="1912.5"/>
    <n v="765"/>
    <n v="0.4"/>
  </r>
  <r>
    <x v="2"/>
    <n v="1128299"/>
    <x v="193"/>
    <x v="2"/>
    <x v="25"/>
    <s v="Phoenix"/>
    <x v="2"/>
    <n v="0.45"/>
    <n v="4250"/>
    <n v="1912.5"/>
    <n v="669.375"/>
    <n v="0.35"/>
  </r>
  <r>
    <x v="2"/>
    <n v="1128299"/>
    <x v="193"/>
    <x v="2"/>
    <x v="25"/>
    <s v="Phoenix"/>
    <x v="3"/>
    <n v="0.45"/>
    <n v="2750"/>
    <n v="1237.5"/>
    <n v="433.125"/>
    <n v="0.35"/>
  </r>
  <r>
    <x v="2"/>
    <n v="1128299"/>
    <x v="193"/>
    <x v="2"/>
    <x v="25"/>
    <s v="Phoenix"/>
    <x v="4"/>
    <n v="0.50000000000000011"/>
    <n v="2000"/>
    <n v="1000.0000000000002"/>
    <n v="300.00000000000006"/>
    <n v="0.3"/>
  </r>
  <r>
    <x v="2"/>
    <n v="1128299"/>
    <x v="193"/>
    <x v="2"/>
    <x v="25"/>
    <s v="Phoenix"/>
    <x v="5"/>
    <n v="0.45"/>
    <n v="4000"/>
    <n v="1800"/>
    <n v="450"/>
    <n v="0.25"/>
  </r>
  <r>
    <x v="2"/>
    <n v="1128299"/>
    <x v="194"/>
    <x v="2"/>
    <x v="25"/>
    <s v="Phoenix"/>
    <x v="0"/>
    <n v="0.45"/>
    <n v="5500"/>
    <n v="2475"/>
    <n v="866.25"/>
    <n v="0.35"/>
  </r>
  <r>
    <x v="2"/>
    <n v="1128299"/>
    <x v="194"/>
    <x v="2"/>
    <x v="25"/>
    <s v="Phoenix"/>
    <x v="1"/>
    <n v="0.55000000000000004"/>
    <n v="4000"/>
    <n v="2200"/>
    <n v="880"/>
    <n v="0.4"/>
  </r>
  <r>
    <x v="2"/>
    <n v="1128299"/>
    <x v="194"/>
    <x v="2"/>
    <x v="25"/>
    <s v="Phoenix"/>
    <x v="2"/>
    <n v="0.55000000000000004"/>
    <n v="4000"/>
    <n v="2200"/>
    <n v="770"/>
    <n v="0.35"/>
  </r>
  <r>
    <x v="2"/>
    <n v="1128299"/>
    <x v="194"/>
    <x v="2"/>
    <x v="25"/>
    <s v="Phoenix"/>
    <x v="3"/>
    <n v="0.55000000000000004"/>
    <n v="2750"/>
    <n v="1512.5000000000002"/>
    <n v="529.375"/>
    <n v="0.35"/>
  </r>
  <r>
    <x v="2"/>
    <n v="1128299"/>
    <x v="194"/>
    <x v="2"/>
    <x v="25"/>
    <s v="Phoenix"/>
    <x v="4"/>
    <n v="0.60000000000000009"/>
    <n v="1750"/>
    <n v="1050.0000000000002"/>
    <n v="315.00000000000006"/>
    <n v="0.3"/>
  </r>
  <r>
    <x v="2"/>
    <n v="1128299"/>
    <x v="194"/>
    <x v="2"/>
    <x v="25"/>
    <s v="Phoenix"/>
    <x v="5"/>
    <n v="0.55000000000000004"/>
    <n v="3750"/>
    <n v="2062.5"/>
    <n v="515.625"/>
    <n v="0.25"/>
  </r>
  <r>
    <x v="2"/>
    <n v="1128299"/>
    <x v="195"/>
    <x v="2"/>
    <x v="25"/>
    <s v="Phoenix"/>
    <x v="0"/>
    <n v="0.55000000000000004"/>
    <n v="5500"/>
    <n v="3025.0000000000005"/>
    <n v="1058.75"/>
    <n v="0.35"/>
  </r>
  <r>
    <x v="2"/>
    <n v="1128299"/>
    <x v="195"/>
    <x v="2"/>
    <x v="25"/>
    <s v="Phoenix"/>
    <x v="1"/>
    <n v="0.60000000000000009"/>
    <n v="3500"/>
    <n v="2100.0000000000005"/>
    <n v="840.00000000000023"/>
    <n v="0.4"/>
  </r>
  <r>
    <x v="2"/>
    <n v="1128299"/>
    <x v="195"/>
    <x v="2"/>
    <x v="25"/>
    <s v="Phoenix"/>
    <x v="2"/>
    <n v="0.60000000000000009"/>
    <n v="4000"/>
    <n v="2400.0000000000005"/>
    <n v="840.00000000000011"/>
    <n v="0.35"/>
  </r>
  <r>
    <x v="2"/>
    <n v="1128299"/>
    <x v="195"/>
    <x v="2"/>
    <x v="25"/>
    <s v="Phoenix"/>
    <x v="3"/>
    <n v="0.55000000000000004"/>
    <n v="3000"/>
    <n v="1650.0000000000002"/>
    <n v="577.5"/>
    <n v="0.35"/>
  </r>
  <r>
    <x v="2"/>
    <n v="1128299"/>
    <x v="195"/>
    <x v="2"/>
    <x v="25"/>
    <s v="Phoenix"/>
    <x v="4"/>
    <n v="0.60000000000000009"/>
    <n v="2000"/>
    <n v="1200.0000000000002"/>
    <n v="360.00000000000006"/>
    <n v="0.3"/>
  </r>
  <r>
    <x v="2"/>
    <n v="1128299"/>
    <x v="195"/>
    <x v="2"/>
    <x v="25"/>
    <s v="Phoenix"/>
    <x v="5"/>
    <n v="0.75000000000000011"/>
    <n v="3750"/>
    <n v="2812.5000000000005"/>
    <n v="703.12500000000011"/>
    <n v="0.25"/>
  </r>
  <r>
    <x v="2"/>
    <n v="1128299"/>
    <x v="196"/>
    <x v="2"/>
    <x v="25"/>
    <s v="Phoenix"/>
    <x v="0"/>
    <n v="0.55000000000000004"/>
    <n v="5750"/>
    <n v="3162.5000000000005"/>
    <n v="1106.875"/>
    <n v="0.35"/>
  </r>
  <r>
    <x v="2"/>
    <n v="1128299"/>
    <x v="196"/>
    <x v="2"/>
    <x v="25"/>
    <s v="Phoenix"/>
    <x v="1"/>
    <n v="0.60000000000000009"/>
    <n v="4250"/>
    <n v="2550.0000000000005"/>
    <n v="1020.0000000000002"/>
    <n v="0.4"/>
  </r>
  <r>
    <x v="2"/>
    <n v="1128299"/>
    <x v="196"/>
    <x v="2"/>
    <x v="25"/>
    <s v="Phoenix"/>
    <x v="2"/>
    <n v="0.60000000000000009"/>
    <n v="4500"/>
    <n v="2700.0000000000005"/>
    <n v="945.00000000000011"/>
    <n v="0.35"/>
  </r>
  <r>
    <x v="2"/>
    <n v="1128299"/>
    <x v="196"/>
    <x v="2"/>
    <x v="25"/>
    <s v="Phoenix"/>
    <x v="3"/>
    <n v="0.55000000000000004"/>
    <n v="3500"/>
    <n v="1925.0000000000002"/>
    <n v="673.75"/>
    <n v="0.35"/>
  </r>
  <r>
    <x v="2"/>
    <n v="1128299"/>
    <x v="196"/>
    <x v="2"/>
    <x v="25"/>
    <s v="Phoenix"/>
    <x v="4"/>
    <n v="0.60000000000000009"/>
    <n v="2500"/>
    <n v="1500.0000000000002"/>
    <n v="450.00000000000006"/>
    <n v="0.3"/>
  </r>
  <r>
    <x v="2"/>
    <n v="1128299"/>
    <x v="196"/>
    <x v="2"/>
    <x v="25"/>
    <s v="Phoenix"/>
    <x v="5"/>
    <n v="0.75000000000000011"/>
    <n v="4250"/>
    <n v="3187.5000000000005"/>
    <n v="796.87500000000011"/>
    <n v="0.25"/>
  </r>
  <r>
    <x v="2"/>
    <n v="1128299"/>
    <x v="197"/>
    <x v="2"/>
    <x v="25"/>
    <s v="Phoenix"/>
    <x v="0"/>
    <n v="0.55000000000000004"/>
    <n v="7000"/>
    <n v="3850.0000000000005"/>
    <n v="1347.5"/>
    <n v="0.35"/>
  </r>
  <r>
    <x v="2"/>
    <n v="1128299"/>
    <x v="197"/>
    <x v="2"/>
    <x v="25"/>
    <s v="Phoenix"/>
    <x v="1"/>
    <n v="0.60000000000000009"/>
    <n v="5500"/>
    <n v="3300.0000000000005"/>
    <n v="1320.0000000000002"/>
    <n v="0.4"/>
  </r>
  <r>
    <x v="2"/>
    <n v="1128299"/>
    <x v="197"/>
    <x v="2"/>
    <x v="25"/>
    <s v="Phoenix"/>
    <x v="2"/>
    <n v="0.60000000000000009"/>
    <n v="5500"/>
    <n v="3300.0000000000005"/>
    <n v="1155"/>
    <n v="0.35"/>
  </r>
  <r>
    <x v="2"/>
    <n v="1128299"/>
    <x v="197"/>
    <x v="2"/>
    <x v="25"/>
    <s v="Phoenix"/>
    <x v="3"/>
    <n v="0.55000000000000004"/>
    <n v="4250"/>
    <n v="2337.5"/>
    <n v="818.125"/>
    <n v="0.35"/>
  </r>
  <r>
    <x v="2"/>
    <n v="1128299"/>
    <x v="197"/>
    <x v="2"/>
    <x v="25"/>
    <s v="Phoenix"/>
    <x v="4"/>
    <n v="0.60000000000000009"/>
    <n v="3000"/>
    <n v="1800.0000000000002"/>
    <n v="540"/>
    <n v="0.3"/>
  </r>
  <r>
    <x v="2"/>
    <n v="1128299"/>
    <x v="197"/>
    <x v="2"/>
    <x v="25"/>
    <s v="Phoenix"/>
    <x v="5"/>
    <n v="0.75000000000000011"/>
    <n v="6000"/>
    <n v="4500.0000000000009"/>
    <n v="1125.0000000000002"/>
    <n v="0.25"/>
  </r>
  <r>
    <x v="2"/>
    <n v="1128299"/>
    <x v="198"/>
    <x v="2"/>
    <x v="25"/>
    <s v="Phoenix"/>
    <x v="0"/>
    <n v="0.55000000000000004"/>
    <n v="7500"/>
    <n v="4125"/>
    <n v="1443.75"/>
    <n v="0.35"/>
  </r>
  <r>
    <x v="2"/>
    <n v="1128299"/>
    <x v="198"/>
    <x v="2"/>
    <x v="25"/>
    <s v="Phoenix"/>
    <x v="1"/>
    <n v="0.60000000000000009"/>
    <n v="6000"/>
    <n v="3600.0000000000005"/>
    <n v="1440.0000000000002"/>
    <n v="0.4"/>
  </r>
  <r>
    <x v="2"/>
    <n v="1128299"/>
    <x v="198"/>
    <x v="2"/>
    <x v="25"/>
    <s v="Phoenix"/>
    <x v="2"/>
    <n v="0.60000000000000009"/>
    <n v="5500"/>
    <n v="3300.0000000000005"/>
    <n v="1155"/>
    <n v="0.35"/>
  </r>
  <r>
    <x v="2"/>
    <n v="1128299"/>
    <x v="198"/>
    <x v="2"/>
    <x v="25"/>
    <s v="Phoenix"/>
    <x v="3"/>
    <n v="0.55000000000000004"/>
    <n v="4500"/>
    <n v="2475"/>
    <n v="866.25"/>
    <n v="0.35"/>
  </r>
  <r>
    <x v="2"/>
    <n v="1128299"/>
    <x v="198"/>
    <x v="2"/>
    <x v="25"/>
    <s v="Phoenix"/>
    <x v="4"/>
    <n v="0.60000000000000009"/>
    <n v="5000"/>
    <n v="3000.0000000000005"/>
    <n v="900.00000000000011"/>
    <n v="0.3"/>
  </r>
  <r>
    <x v="2"/>
    <n v="1128299"/>
    <x v="198"/>
    <x v="2"/>
    <x v="25"/>
    <s v="Phoenix"/>
    <x v="5"/>
    <n v="0.75000000000000011"/>
    <n v="5000"/>
    <n v="3750.0000000000005"/>
    <n v="937.50000000000011"/>
    <n v="0.25"/>
  </r>
  <r>
    <x v="2"/>
    <n v="1128299"/>
    <x v="199"/>
    <x v="2"/>
    <x v="25"/>
    <s v="Phoenix"/>
    <x v="0"/>
    <n v="0.60000000000000009"/>
    <n v="7000"/>
    <n v="4200.0000000000009"/>
    <n v="1470.0000000000002"/>
    <n v="0.35"/>
  </r>
  <r>
    <x v="2"/>
    <n v="1128299"/>
    <x v="199"/>
    <x v="2"/>
    <x v="25"/>
    <s v="Phoenix"/>
    <x v="1"/>
    <n v="0.65000000000000013"/>
    <n v="6500"/>
    <n v="4225.0000000000009"/>
    <n v="1690.0000000000005"/>
    <n v="0.4"/>
  </r>
  <r>
    <x v="2"/>
    <n v="1128299"/>
    <x v="199"/>
    <x v="2"/>
    <x v="25"/>
    <s v="Phoenix"/>
    <x v="2"/>
    <n v="0.60000000000000009"/>
    <n v="5250"/>
    <n v="3150.0000000000005"/>
    <n v="1102.5"/>
    <n v="0.35"/>
  </r>
  <r>
    <x v="2"/>
    <n v="1128299"/>
    <x v="199"/>
    <x v="2"/>
    <x v="25"/>
    <s v="Phoenix"/>
    <x v="3"/>
    <n v="0.60000000000000009"/>
    <n v="4750"/>
    <n v="2850.0000000000005"/>
    <n v="997.50000000000011"/>
    <n v="0.35"/>
  </r>
  <r>
    <x v="2"/>
    <n v="1128299"/>
    <x v="199"/>
    <x v="2"/>
    <x v="25"/>
    <s v="Phoenix"/>
    <x v="4"/>
    <n v="0.70000000000000007"/>
    <n v="4750"/>
    <n v="3325.0000000000005"/>
    <n v="997.50000000000011"/>
    <n v="0.3"/>
  </r>
  <r>
    <x v="2"/>
    <n v="1128299"/>
    <x v="199"/>
    <x v="2"/>
    <x v="25"/>
    <s v="Phoenix"/>
    <x v="5"/>
    <n v="0.75000000000000011"/>
    <n v="4500"/>
    <n v="3375.0000000000005"/>
    <n v="843.75000000000011"/>
    <n v="0.25"/>
  </r>
  <r>
    <x v="2"/>
    <n v="1128299"/>
    <x v="200"/>
    <x v="2"/>
    <x v="25"/>
    <s v="Phoenix"/>
    <x v="0"/>
    <n v="0.50000000000000011"/>
    <n v="6250"/>
    <n v="3125.0000000000009"/>
    <n v="1093.7500000000002"/>
    <n v="0.35"/>
  </r>
  <r>
    <x v="2"/>
    <n v="1128299"/>
    <x v="200"/>
    <x v="2"/>
    <x v="25"/>
    <s v="Phoenix"/>
    <x v="1"/>
    <n v="0.55000000000000016"/>
    <n v="6250"/>
    <n v="3437.5000000000009"/>
    <n v="1375.0000000000005"/>
    <n v="0.4"/>
  </r>
  <r>
    <x v="2"/>
    <n v="1128299"/>
    <x v="200"/>
    <x v="2"/>
    <x v="25"/>
    <s v="Phoenix"/>
    <x v="2"/>
    <n v="0.50000000000000011"/>
    <n v="4750"/>
    <n v="2375.0000000000005"/>
    <n v="831.25000000000011"/>
    <n v="0.35"/>
  </r>
  <r>
    <x v="2"/>
    <n v="1128299"/>
    <x v="200"/>
    <x v="2"/>
    <x v="25"/>
    <s v="Phoenix"/>
    <x v="3"/>
    <n v="0.50000000000000011"/>
    <n v="4250"/>
    <n v="2125.0000000000005"/>
    <n v="743.75000000000011"/>
    <n v="0.35"/>
  </r>
  <r>
    <x v="2"/>
    <n v="1128299"/>
    <x v="200"/>
    <x v="2"/>
    <x v="25"/>
    <s v="Phoenix"/>
    <x v="4"/>
    <n v="0.60000000000000009"/>
    <n v="4250"/>
    <n v="2550.0000000000005"/>
    <n v="765.00000000000011"/>
    <n v="0.3"/>
  </r>
  <r>
    <x v="2"/>
    <n v="1128299"/>
    <x v="200"/>
    <x v="2"/>
    <x v="25"/>
    <s v="Phoenix"/>
    <x v="5"/>
    <n v="0.65000000000000013"/>
    <n v="4750"/>
    <n v="3087.5000000000005"/>
    <n v="771.87500000000011"/>
    <n v="0.25"/>
  </r>
  <r>
    <x v="2"/>
    <n v="1128299"/>
    <x v="201"/>
    <x v="2"/>
    <x v="25"/>
    <s v="Phoenix"/>
    <x v="0"/>
    <n v="0.50000000000000011"/>
    <n v="5500"/>
    <n v="2750.0000000000005"/>
    <n v="962.50000000000011"/>
    <n v="0.35"/>
  </r>
  <r>
    <x v="2"/>
    <n v="1128299"/>
    <x v="201"/>
    <x v="2"/>
    <x v="25"/>
    <s v="Phoenix"/>
    <x v="1"/>
    <n v="0.55000000000000016"/>
    <n v="5500"/>
    <n v="3025.0000000000009"/>
    <n v="1210.0000000000005"/>
    <n v="0.4"/>
  </r>
  <r>
    <x v="2"/>
    <n v="1128299"/>
    <x v="201"/>
    <x v="2"/>
    <x v="25"/>
    <s v="Phoenix"/>
    <x v="2"/>
    <n v="0.50000000000000011"/>
    <n v="3750"/>
    <n v="1875.0000000000005"/>
    <n v="656.25000000000011"/>
    <n v="0.35"/>
  </r>
  <r>
    <x v="2"/>
    <n v="1128299"/>
    <x v="201"/>
    <x v="2"/>
    <x v="25"/>
    <s v="Phoenix"/>
    <x v="3"/>
    <n v="0.50000000000000011"/>
    <n v="3500"/>
    <n v="1750.0000000000005"/>
    <n v="612.50000000000011"/>
    <n v="0.35"/>
  </r>
  <r>
    <x v="2"/>
    <n v="1128299"/>
    <x v="201"/>
    <x v="2"/>
    <x v="25"/>
    <s v="Phoenix"/>
    <x v="4"/>
    <n v="0.60000000000000009"/>
    <n v="3250"/>
    <n v="1950.0000000000002"/>
    <n v="585"/>
    <n v="0.3"/>
  </r>
  <r>
    <x v="2"/>
    <n v="1128299"/>
    <x v="201"/>
    <x v="2"/>
    <x v="25"/>
    <s v="Phoenix"/>
    <x v="5"/>
    <n v="0.75000000000000011"/>
    <n v="3750"/>
    <n v="2812.5000000000005"/>
    <n v="703.12500000000011"/>
    <n v="0.25"/>
  </r>
  <r>
    <x v="2"/>
    <n v="1128299"/>
    <x v="202"/>
    <x v="2"/>
    <x v="25"/>
    <s v="Phoenix"/>
    <x v="0"/>
    <n v="0.60000000000000009"/>
    <n v="5500"/>
    <n v="3300.0000000000005"/>
    <n v="1155"/>
    <n v="0.35"/>
  </r>
  <r>
    <x v="2"/>
    <n v="1128299"/>
    <x v="202"/>
    <x v="2"/>
    <x v="25"/>
    <s v="Phoenix"/>
    <x v="1"/>
    <n v="0.65000000000000013"/>
    <n v="6000"/>
    <n v="3900.0000000000009"/>
    <n v="1560.0000000000005"/>
    <n v="0.4"/>
  </r>
  <r>
    <x v="2"/>
    <n v="1128299"/>
    <x v="202"/>
    <x v="2"/>
    <x v="25"/>
    <s v="Phoenix"/>
    <x v="2"/>
    <n v="0.60000000000000009"/>
    <n v="4500"/>
    <n v="2700.0000000000005"/>
    <n v="945.00000000000011"/>
    <n v="0.35"/>
  </r>
  <r>
    <x v="2"/>
    <n v="1128299"/>
    <x v="202"/>
    <x v="2"/>
    <x v="25"/>
    <s v="Phoenix"/>
    <x v="3"/>
    <n v="0.60000000000000009"/>
    <n v="4250"/>
    <n v="2550.0000000000005"/>
    <n v="892.50000000000011"/>
    <n v="0.35"/>
  </r>
  <r>
    <x v="2"/>
    <n v="1128299"/>
    <x v="202"/>
    <x v="2"/>
    <x v="25"/>
    <s v="Phoenix"/>
    <x v="4"/>
    <n v="0.70000000000000007"/>
    <n v="3750"/>
    <n v="2625.0000000000005"/>
    <n v="787.50000000000011"/>
    <n v="0.3"/>
  </r>
  <r>
    <x v="2"/>
    <n v="1128299"/>
    <x v="202"/>
    <x v="2"/>
    <x v="25"/>
    <s v="Phoenix"/>
    <x v="5"/>
    <n v="0.75000000000000011"/>
    <n v="5000"/>
    <n v="3750.0000000000005"/>
    <n v="937.50000000000011"/>
    <n v="0.25"/>
  </r>
  <r>
    <x v="2"/>
    <n v="1128299"/>
    <x v="203"/>
    <x v="2"/>
    <x v="25"/>
    <s v="Phoenix"/>
    <x v="0"/>
    <n v="0.60000000000000009"/>
    <n v="7000"/>
    <n v="4200.0000000000009"/>
    <n v="1470.0000000000002"/>
    <n v="0.35"/>
  </r>
  <r>
    <x v="2"/>
    <n v="1128299"/>
    <x v="203"/>
    <x v="2"/>
    <x v="25"/>
    <s v="Phoenix"/>
    <x v="1"/>
    <n v="0.65000000000000013"/>
    <n v="7000"/>
    <n v="4550.0000000000009"/>
    <n v="1820.0000000000005"/>
    <n v="0.4"/>
  </r>
  <r>
    <x v="2"/>
    <n v="1128299"/>
    <x v="203"/>
    <x v="2"/>
    <x v="25"/>
    <s v="Phoenix"/>
    <x v="2"/>
    <n v="0.60000000000000009"/>
    <n v="5000"/>
    <n v="3000.0000000000005"/>
    <n v="1050"/>
    <n v="0.35"/>
  </r>
  <r>
    <x v="2"/>
    <n v="1128299"/>
    <x v="203"/>
    <x v="2"/>
    <x v="25"/>
    <s v="Phoenix"/>
    <x v="3"/>
    <n v="0.60000000000000009"/>
    <n v="5000"/>
    <n v="3000.0000000000005"/>
    <n v="1050"/>
    <n v="0.35"/>
  </r>
  <r>
    <x v="2"/>
    <n v="1128299"/>
    <x v="203"/>
    <x v="2"/>
    <x v="25"/>
    <s v="Phoenix"/>
    <x v="4"/>
    <n v="0.70000000000000007"/>
    <n v="4250"/>
    <n v="2975.0000000000005"/>
    <n v="892.50000000000011"/>
    <n v="0.3"/>
  </r>
  <r>
    <x v="2"/>
    <n v="1128299"/>
    <x v="203"/>
    <x v="2"/>
    <x v="25"/>
    <s v="Phoenix"/>
    <x v="5"/>
    <n v="0.75000000000000011"/>
    <n v="5250"/>
    <n v="3937.5000000000005"/>
    <n v="984.37500000000011"/>
    <n v="0.25"/>
  </r>
  <r>
    <x v="2"/>
    <n v="1128299"/>
    <x v="90"/>
    <x v="2"/>
    <x v="26"/>
    <s v="Albuquerque"/>
    <x v="0"/>
    <n v="0.29999999999999993"/>
    <n v="4500"/>
    <n v="1349.9999999999998"/>
    <n v="539.99999999999989"/>
    <n v="0.4"/>
  </r>
  <r>
    <x v="2"/>
    <n v="1128299"/>
    <x v="90"/>
    <x v="2"/>
    <x v="26"/>
    <s v="Albuquerque"/>
    <x v="1"/>
    <n v="0.4"/>
    <n v="4500"/>
    <n v="1800"/>
    <n v="720"/>
    <n v="0.4"/>
  </r>
  <r>
    <x v="2"/>
    <n v="1128299"/>
    <x v="90"/>
    <x v="2"/>
    <x v="26"/>
    <s v="Albuquerque"/>
    <x v="2"/>
    <n v="0.4"/>
    <n v="4500"/>
    <n v="1800"/>
    <n v="630"/>
    <n v="0.35"/>
  </r>
  <r>
    <x v="2"/>
    <n v="1128299"/>
    <x v="90"/>
    <x v="2"/>
    <x v="26"/>
    <s v="Albuquerque"/>
    <x v="3"/>
    <n v="0.4"/>
    <n v="3000"/>
    <n v="1200"/>
    <n v="480"/>
    <n v="0.4"/>
  </r>
  <r>
    <x v="2"/>
    <n v="1128299"/>
    <x v="90"/>
    <x v="2"/>
    <x v="26"/>
    <s v="Albuquerque"/>
    <x v="4"/>
    <n v="0.45000000000000012"/>
    <n v="2500"/>
    <n v="1125.0000000000002"/>
    <n v="393.75000000000006"/>
    <n v="0.35"/>
  </r>
  <r>
    <x v="2"/>
    <n v="1128299"/>
    <x v="90"/>
    <x v="2"/>
    <x v="26"/>
    <s v="Albuquerque"/>
    <x v="5"/>
    <n v="0.4"/>
    <n v="4500"/>
    <n v="1800"/>
    <n v="450"/>
    <n v="0.25"/>
  </r>
  <r>
    <x v="2"/>
    <n v="1128299"/>
    <x v="91"/>
    <x v="2"/>
    <x v="26"/>
    <s v="Albuquerque"/>
    <x v="0"/>
    <n v="0.29999999999999993"/>
    <n v="5000"/>
    <n v="1499.9999999999998"/>
    <n v="599.99999999999989"/>
    <n v="0.4"/>
  </r>
  <r>
    <x v="2"/>
    <n v="1128299"/>
    <x v="91"/>
    <x v="2"/>
    <x v="26"/>
    <s v="Albuquerque"/>
    <x v="1"/>
    <n v="0.4"/>
    <n v="4000"/>
    <n v="1600"/>
    <n v="640"/>
    <n v="0.4"/>
  </r>
  <r>
    <x v="2"/>
    <n v="1128299"/>
    <x v="91"/>
    <x v="2"/>
    <x v="26"/>
    <s v="Albuquerque"/>
    <x v="2"/>
    <n v="0.4"/>
    <n v="4000"/>
    <n v="1600"/>
    <n v="560"/>
    <n v="0.35"/>
  </r>
  <r>
    <x v="2"/>
    <n v="1128299"/>
    <x v="91"/>
    <x v="2"/>
    <x v="26"/>
    <s v="Albuquerque"/>
    <x v="3"/>
    <n v="0.4"/>
    <n v="2500"/>
    <n v="1000"/>
    <n v="400"/>
    <n v="0.4"/>
  </r>
  <r>
    <x v="2"/>
    <n v="1128299"/>
    <x v="91"/>
    <x v="2"/>
    <x v="26"/>
    <s v="Albuquerque"/>
    <x v="4"/>
    <n v="0.45000000000000012"/>
    <n v="1750"/>
    <n v="787.50000000000023"/>
    <n v="275.62500000000006"/>
    <n v="0.35"/>
  </r>
  <r>
    <x v="2"/>
    <n v="1128299"/>
    <x v="91"/>
    <x v="2"/>
    <x v="26"/>
    <s v="Albuquerque"/>
    <x v="5"/>
    <n v="0.4"/>
    <n v="3750"/>
    <n v="1500"/>
    <n v="375"/>
    <n v="0.25"/>
  </r>
  <r>
    <x v="2"/>
    <n v="1128299"/>
    <x v="92"/>
    <x v="2"/>
    <x v="26"/>
    <s v="Albuquerque"/>
    <x v="0"/>
    <n v="0.4"/>
    <n v="5250"/>
    <n v="2100"/>
    <n v="840"/>
    <n v="0.4"/>
  </r>
  <r>
    <x v="2"/>
    <n v="1128299"/>
    <x v="92"/>
    <x v="2"/>
    <x v="26"/>
    <s v="Albuquerque"/>
    <x v="1"/>
    <n v="0.5"/>
    <n v="3750"/>
    <n v="1875"/>
    <n v="750"/>
    <n v="0.4"/>
  </r>
  <r>
    <x v="2"/>
    <n v="1128299"/>
    <x v="92"/>
    <x v="2"/>
    <x v="26"/>
    <s v="Albuquerque"/>
    <x v="2"/>
    <n v="0.5"/>
    <n v="3750"/>
    <n v="1875"/>
    <n v="656.25"/>
    <n v="0.35"/>
  </r>
  <r>
    <x v="2"/>
    <n v="1128299"/>
    <x v="92"/>
    <x v="2"/>
    <x v="26"/>
    <s v="Albuquerque"/>
    <x v="3"/>
    <n v="0.5"/>
    <n v="2500"/>
    <n v="1250"/>
    <n v="500"/>
    <n v="0.4"/>
  </r>
  <r>
    <x v="2"/>
    <n v="1128299"/>
    <x v="92"/>
    <x v="2"/>
    <x v="26"/>
    <s v="Albuquerque"/>
    <x v="4"/>
    <n v="0.55000000000000004"/>
    <n v="1500"/>
    <n v="825.00000000000011"/>
    <n v="288.75"/>
    <n v="0.35"/>
  </r>
  <r>
    <x v="2"/>
    <n v="1128299"/>
    <x v="92"/>
    <x v="2"/>
    <x v="26"/>
    <s v="Albuquerque"/>
    <x v="5"/>
    <n v="0.5"/>
    <n v="3500"/>
    <n v="1750"/>
    <n v="437.5"/>
    <n v="0.25"/>
  </r>
  <r>
    <x v="2"/>
    <n v="1128299"/>
    <x v="93"/>
    <x v="2"/>
    <x v="26"/>
    <s v="Albuquerque"/>
    <x v="0"/>
    <n v="0.5"/>
    <n v="5250"/>
    <n v="2625"/>
    <n v="1050"/>
    <n v="0.4"/>
  </r>
  <r>
    <x v="2"/>
    <n v="1128299"/>
    <x v="93"/>
    <x v="2"/>
    <x v="26"/>
    <s v="Albuquerque"/>
    <x v="1"/>
    <n v="0.55000000000000004"/>
    <n v="3250"/>
    <n v="1787.5000000000002"/>
    <n v="715.00000000000011"/>
    <n v="0.4"/>
  </r>
  <r>
    <x v="2"/>
    <n v="1128299"/>
    <x v="93"/>
    <x v="2"/>
    <x v="26"/>
    <s v="Albuquerque"/>
    <x v="2"/>
    <n v="0.55000000000000004"/>
    <n v="3750"/>
    <n v="2062.5"/>
    <n v="721.875"/>
    <n v="0.35"/>
  </r>
  <r>
    <x v="2"/>
    <n v="1128299"/>
    <x v="93"/>
    <x v="2"/>
    <x v="26"/>
    <s v="Albuquerque"/>
    <x v="3"/>
    <n v="0.5"/>
    <n v="2750"/>
    <n v="1375"/>
    <n v="550"/>
    <n v="0.4"/>
  </r>
  <r>
    <x v="2"/>
    <n v="1128299"/>
    <x v="93"/>
    <x v="2"/>
    <x v="26"/>
    <s v="Albuquerque"/>
    <x v="4"/>
    <n v="0.55000000000000004"/>
    <n v="1750"/>
    <n v="962.50000000000011"/>
    <n v="336.875"/>
    <n v="0.35"/>
  </r>
  <r>
    <x v="2"/>
    <n v="1128299"/>
    <x v="93"/>
    <x v="2"/>
    <x v="26"/>
    <s v="Albuquerque"/>
    <x v="5"/>
    <n v="0.70000000000000007"/>
    <n v="3500"/>
    <n v="2450.0000000000005"/>
    <n v="612.50000000000011"/>
    <n v="0.25"/>
  </r>
  <r>
    <x v="2"/>
    <n v="1128299"/>
    <x v="94"/>
    <x v="2"/>
    <x v="26"/>
    <s v="Albuquerque"/>
    <x v="0"/>
    <n v="0.5"/>
    <n v="5500"/>
    <n v="2750"/>
    <n v="1100"/>
    <n v="0.4"/>
  </r>
  <r>
    <x v="2"/>
    <n v="1128299"/>
    <x v="94"/>
    <x v="2"/>
    <x v="26"/>
    <s v="Albuquerque"/>
    <x v="1"/>
    <n v="0.55000000000000004"/>
    <n v="4000"/>
    <n v="2200"/>
    <n v="880"/>
    <n v="0.4"/>
  </r>
  <r>
    <x v="2"/>
    <n v="1128299"/>
    <x v="94"/>
    <x v="2"/>
    <x v="26"/>
    <s v="Albuquerque"/>
    <x v="2"/>
    <n v="0.55000000000000004"/>
    <n v="4250"/>
    <n v="2337.5"/>
    <n v="818.125"/>
    <n v="0.35"/>
  </r>
  <r>
    <x v="2"/>
    <n v="1128299"/>
    <x v="94"/>
    <x v="2"/>
    <x v="26"/>
    <s v="Albuquerque"/>
    <x v="3"/>
    <n v="0.5"/>
    <n v="3250"/>
    <n v="1625"/>
    <n v="650"/>
    <n v="0.4"/>
  </r>
  <r>
    <x v="2"/>
    <n v="1128299"/>
    <x v="94"/>
    <x v="2"/>
    <x v="26"/>
    <s v="Albuquerque"/>
    <x v="4"/>
    <n v="0.55000000000000004"/>
    <n v="2250"/>
    <n v="1237.5"/>
    <n v="433.125"/>
    <n v="0.35"/>
  </r>
  <r>
    <x v="2"/>
    <n v="1128299"/>
    <x v="94"/>
    <x v="2"/>
    <x v="26"/>
    <s v="Albuquerque"/>
    <x v="5"/>
    <n v="0.70000000000000007"/>
    <n v="4000"/>
    <n v="2800.0000000000005"/>
    <n v="700.00000000000011"/>
    <n v="0.25"/>
  </r>
  <r>
    <x v="2"/>
    <n v="1128299"/>
    <x v="95"/>
    <x v="2"/>
    <x v="26"/>
    <s v="Albuquerque"/>
    <x v="0"/>
    <n v="0.5"/>
    <n v="6750"/>
    <n v="3375"/>
    <n v="1350"/>
    <n v="0.4"/>
  </r>
  <r>
    <x v="2"/>
    <n v="1128299"/>
    <x v="95"/>
    <x v="2"/>
    <x v="26"/>
    <s v="Albuquerque"/>
    <x v="1"/>
    <n v="0.55000000000000004"/>
    <n v="5250"/>
    <n v="2887.5000000000005"/>
    <n v="1155.0000000000002"/>
    <n v="0.4"/>
  </r>
  <r>
    <x v="2"/>
    <n v="1128299"/>
    <x v="95"/>
    <x v="2"/>
    <x v="26"/>
    <s v="Albuquerque"/>
    <x v="2"/>
    <n v="0.55000000000000004"/>
    <n v="5250"/>
    <n v="2887.5000000000005"/>
    <n v="1010.6250000000001"/>
    <n v="0.35"/>
  </r>
  <r>
    <x v="2"/>
    <n v="1128299"/>
    <x v="95"/>
    <x v="2"/>
    <x v="26"/>
    <s v="Albuquerque"/>
    <x v="3"/>
    <n v="0.5"/>
    <n v="4000"/>
    <n v="2000"/>
    <n v="800"/>
    <n v="0.4"/>
  </r>
  <r>
    <x v="2"/>
    <n v="1128299"/>
    <x v="95"/>
    <x v="2"/>
    <x v="26"/>
    <s v="Albuquerque"/>
    <x v="4"/>
    <n v="0.55000000000000004"/>
    <n v="2750"/>
    <n v="1512.5000000000002"/>
    <n v="529.375"/>
    <n v="0.35"/>
  </r>
  <r>
    <x v="2"/>
    <n v="1128299"/>
    <x v="95"/>
    <x v="2"/>
    <x v="26"/>
    <s v="Albuquerque"/>
    <x v="5"/>
    <n v="0.70000000000000007"/>
    <n v="5750"/>
    <n v="4025.0000000000005"/>
    <n v="1006.2500000000001"/>
    <n v="0.25"/>
  </r>
  <r>
    <x v="2"/>
    <n v="1128299"/>
    <x v="96"/>
    <x v="2"/>
    <x v="26"/>
    <s v="Albuquerque"/>
    <x v="0"/>
    <n v="0.5"/>
    <n v="7250"/>
    <n v="3625"/>
    <n v="1450"/>
    <n v="0.4"/>
  </r>
  <r>
    <x v="2"/>
    <n v="1128299"/>
    <x v="96"/>
    <x v="2"/>
    <x v="26"/>
    <s v="Albuquerque"/>
    <x v="1"/>
    <n v="0.55000000000000004"/>
    <n v="5750"/>
    <n v="3162.5000000000005"/>
    <n v="1265.0000000000002"/>
    <n v="0.4"/>
  </r>
  <r>
    <x v="2"/>
    <n v="1128299"/>
    <x v="96"/>
    <x v="2"/>
    <x v="26"/>
    <s v="Albuquerque"/>
    <x v="2"/>
    <n v="0.55000000000000004"/>
    <n v="5250"/>
    <n v="2887.5000000000005"/>
    <n v="1010.6250000000001"/>
    <n v="0.35"/>
  </r>
  <r>
    <x v="2"/>
    <n v="1128299"/>
    <x v="96"/>
    <x v="2"/>
    <x v="26"/>
    <s v="Albuquerque"/>
    <x v="3"/>
    <n v="0.5"/>
    <n v="4250"/>
    <n v="2125"/>
    <n v="850"/>
    <n v="0.4"/>
  </r>
  <r>
    <x v="2"/>
    <n v="1128299"/>
    <x v="96"/>
    <x v="2"/>
    <x v="26"/>
    <s v="Albuquerque"/>
    <x v="4"/>
    <n v="0.55000000000000004"/>
    <n v="4750"/>
    <n v="2612.5"/>
    <n v="914.37499999999989"/>
    <n v="0.35"/>
  </r>
  <r>
    <x v="2"/>
    <n v="1128299"/>
    <x v="96"/>
    <x v="2"/>
    <x v="26"/>
    <s v="Albuquerque"/>
    <x v="5"/>
    <n v="0.70000000000000007"/>
    <n v="4750"/>
    <n v="3325.0000000000005"/>
    <n v="831.25000000000011"/>
    <n v="0.25"/>
  </r>
  <r>
    <x v="2"/>
    <n v="1128299"/>
    <x v="97"/>
    <x v="2"/>
    <x v="26"/>
    <s v="Albuquerque"/>
    <x v="0"/>
    <n v="0.55000000000000004"/>
    <n v="6750"/>
    <n v="3712.5000000000005"/>
    <n v="1485.0000000000002"/>
    <n v="0.4"/>
  </r>
  <r>
    <x v="2"/>
    <n v="1128299"/>
    <x v="97"/>
    <x v="2"/>
    <x v="26"/>
    <s v="Albuquerque"/>
    <x v="1"/>
    <n v="0.60000000000000009"/>
    <n v="6250"/>
    <n v="3750.0000000000005"/>
    <n v="1500.0000000000002"/>
    <n v="0.4"/>
  </r>
  <r>
    <x v="2"/>
    <n v="1128299"/>
    <x v="97"/>
    <x v="2"/>
    <x v="26"/>
    <s v="Albuquerque"/>
    <x v="2"/>
    <n v="0.55000000000000004"/>
    <n v="5000"/>
    <n v="2750"/>
    <n v="962.49999999999989"/>
    <n v="0.35"/>
  </r>
  <r>
    <x v="2"/>
    <n v="1128299"/>
    <x v="97"/>
    <x v="2"/>
    <x v="26"/>
    <s v="Albuquerque"/>
    <x v="3"/>
    <n v="0.55000000000000004"/>
    <n v="4500"/>
    <n v="2475"/>
    <n v="990"/>
    <n v="0.4"/>
  </r>
  <r>
    <x v="2"/>
    <n v="1128299"/>
    <x v="97"/>
    <x v="2"/>
    <x v="26"/>
    <s v="Albuquerque"/>
    <x v="4"/>
    <n v="0.65"/>
    <n v="4500"/>
    <n v="2925"/>
    <n v="1023.7499999999999"/>
    <n v="0.35"/>
  </r>
  <r>
    <x v="2"/>
    <n v="1128299"/>
    <x v="97"/>
    <x v="2"/>
    <x v="26"/>
    <s v="Albuquerque"/>
    <x v="5"/>
    <n v="0.70000000000000007"/>
    <n v="4250"/>
    <n v="2975.0000000000005"/>
    <n v="743.75000000000011"/>
    <n v="0.25"/>
  </r>
  <r>
    <x v="2"/>
    <n v="1128299"/>
    <x v="98"/>
    <x v="2"/>
    <x v="26"/>
    <s v="Albuquerque"/>
    <x v="0"/>
    <n v="0.45000000000000012"/>
    <n v="6000"/>
    <n v="2700.0000000000009"/>
    <n v="1080.0000000000005"/>
    <n v="0.4"/>
  </r>
  <r>
    <x v="2"/>
    <n v="1128299"/>
    <x v="98"/>
    <x v="2"/>
    <x v="26"/>
    <s v="Albuquerque"/>
    <x v="1"/>
    <n v="0.50000000000000011"/>
    <n v="6000"/>
    <n v="3000.0000000000005"/>
    <n v="1200.0000000000002"/>
    <n v="0.4"/>
  </r>
  <r>
    <x v="2"/>
    <n v="1128299"/>
    <x v="98"/>
    <x v="2"/>
    <x v="26"/>
    <s v="Albuquerque"/>
    <x v="2"/>
    <n v="0.45000000000000012"/>
    <n v="4500"/>
    <n v="2025.0000000000005"/>
    <n v="708.75000000000011"/>
    <n v="0.35"/>
  </r>
  <r>
    <x v="2"/>
    <n v="1128299"/>
    <x v="98"/>
    <x v="2"/>
    <x v="26"/>
    <s v="Albuquerque"/>
    <x v="3"/>
    <n v="0.45000000000000012"/>
    <n v="4000"/>
    <n v="1800.0000000000005"/>
    <n v="720.00000000000023"/>
    <n v="0.4"/>
  </r>
  <r>
    <x v="2"/>
    <n v="1128299"/>
    <x v="98"/>
    <x v="2"/>
    <x v="26"/>
    <s v="Albuquerque"/>
    <x v="4"/>
    <n v="0.55000000000000004"/>
    <n v="4000"/>
    <n v="2200"/>
    <n v="770"/>
    <n v="0.35"/>
  </r>
  <r>
    <x v="2"/>
    <n v="1128299"/>
    <x v="98"/>
    <x v="2"/>
    <x v="26"/>
    <s v="Albuquerque"/>
    <x v="5"/>
    <n v="0.60000000000000009"/>
    <n v="4500"/>
    <n v="2700.0000000000005"/>
    <n v="675.00000000000011"/>
    <n v="0.25"/>
  </r>
  <r>
    <x v="2"/>
    <n v="1128299"/>
    <x v="99"/>
    <x v="2"/>
    <x v="26"/>
    <s v="Albuquerque"/>
    <x v="0"/>
    <n v="0.45000000000000012"/>
    <n v="5250"/>
    <n v="2362.5000000000005"/>
    <n v="945.00000000000023"/>
    <n v="0.4"/>
  </r>
  <r>
    <x v="2"/>
    <n v="1128299"/>
    <x v="99"/>
    <x v="2"/>
    <x v="26"/>
    <s v="Albuquerque"/>
    <x v="1"/>
    <n v="0.50000000000000011"/>
    <n v="5250"/>
    <n v="2625.0000000000005"/>
    <n v="1050.0000000000002"/>
    <n v="0.4"/>
  </r>
  <r>
    <x v="2"/>
    <n v="1128299"/>
    <x v="99"/>
    <x v="2"/>
    <x v="26"/>
    <s v="Albuquerque"/>
    <x v="2"/>
    <n v="0.45000000000000012"/>
    <n v="3500"/>
    <n v="1575.0000000000005"/>
    <n v="551.25000000000011"/>
    <n v="0.35"/>
  </r>
  <r>
    <x v="2"/>
    <n v="1128299"/>
    <x v="99"/>
    <x v="2"/>
    <x v="26"/>
    <s v="Albuquerque"/>
    <x v="3"/>
    <n v="0.45000000000000012"/>
    <n v="3250"/>
    <n v="1462.5000000000005"/>
    <n v="585.00000000000023"/>
    <n v="0.4"/>
  </r>
  <r>
    <x v="2"/>
    <n v="1128299"/>
    <x v="99"/>
    <x v="2"/>
    <x v="26"/>
    <s v="Albuquerque"/>
    <x v="4"/>
    <n v="0.55000000000000004"/>
    <n v="3000"/>
    <n v="1650.0000000000002"/>
    <n v="577.5"/>
    <n v="0.35"/>
  </r>
  <r>
    <x v="2"/>
    <n v="1128299"/>
    <x v="99"/>
    <x v="2"/>
    <x v="26"/>
    <s v="Albuquerque"/>
    <x v="5"/>
    <n v="0.70000000000000007"/>
    <n v="3500"/>
    <n v="2450.0000000000005"/>
    <n v="612.50000000000011"/>
    <n v="0.25"/>
  </r>
  <r>
    <x v="2"/>
    <n v="1128299"/>
    <x v="100"/>
    <x v="2"/>
    <x v="26"/>
    <s v="Albuquerque"/>
    <x v="0"/>
    <n v="0.55000000000000004"/>
    <n v="5250"/>
    <n v="2887.5000000000005"/>
    <n v="1155.0000000000002"/>
    <n v="0.4"/>
  </r>
  <r>
    <x v="2"/>
    <n v="1128299"/>
    <x v="100"/>
    <x v="2"/>
    <x v="26"/>
    <s v="Albuquerque"/>
    <x v="1"/>
    <n v="0.60000000000000009"/>
    <n v="5750"/>
    <n v="3450.0000000000005"/>
    <n v="1380.0000000000002"/>
    <n v="0.4"/>
  </r>
  <r>
    <x v="2"/>
    <n v="1128299"/>
    <x v="100"/>
    <x v="2"/>
    <x v="26"/>
    <s v="Albuquerque"/>
    <x v="2"/>
    <n v="0.55000000000000004"/>
    <n v="4250"/>
    <n v="2337.5"/>
    <n v="818.125"/>
    <n v="0.35"/>
  </r>
  <r>
    <x v="2"/>
    <n v="1128299"/>
    <x v="100"/>
    <x v="2"/>
    <x v="26"/>
    <s v="Albuquerque"/>
    <x v="3"/>
    <n v="0.55000000000000004"/>
    <n v="4000"/>
    <n v="2200"/>
    <n v="880"/>
    <n v="0.4"/>
  </r>
  <r>
    <x v="2"/>
    <n v="1128299"/>
    <x v="100"/>
    <x v="2"/>
    <x v="26"/>
    <s v="Albuquerque"/>
    <x v="4"/>
    <n v="0.65"/>
    <n v="3500"/>
    <n v="2275"/>
    <n v="796.25"/>
    <n v="0.35"/>
  </r>
  <r>
    <x v="2"/>
    <n v="1128299"/>
    <x v="100"/>
    <x v="2"/>
    <x v="26"/>
    <s v="Albuquerque"/>
    <x v="5"/>
    <n v="0.70000000000000007"/>
    <n v="4750"/>
    <n v="3325.0000000000005"/>
    <n v="831.25000000000011"/>
    <n v="0.25"/>
  </r>
  <r>
    <x v="2"/>
    <n v="1128299"/>
    <x v="101"/>
    <x v="2"/>
    <x v="26"/>
    <s v="Albuquerque"/>
    <x v="0"/>
    <n v="0.55000000000000004"/>
    <n v="6750"/>
    <n v="3712.5000000000005"/>
    <n v="1485.0000000000002"/>
    <n v="0.4"/>
  </r>
  <r>
    <x v="2"/>
    <n v="1128299"/>
    <x v="101"/>
    <x v="2"/>
    <x v="26"/>
    <s v="Albuquerque"/>
    <x v="1"/>
    <n v="0.60000000000000009"/>
    <n v="6750"/>
    <n v="4050.0000000000005"/>
    <n v="1620.0000000000002"/>
    <n v="0.4"/>
  </r>
  <r>
    <x v="2"/>
    <n v="1128299"/>
    <x v="101"/>
    <x v="2"/>
    <x v="26"/>
    <s v="Albuquerque"/>
    <x v="2"/>
    <n v="0.55000000000000004"/>
    <n v="4750"/>
    <n v="2612.5"/>
    <n v="914.37499999999989"/>
    <n v="0.35"/>
  </r>
  <r>
    <x v="2"/>
    <n v="1128299"/>
    <x v="101"/>
    <x v="2"/>
    <x v="26"/>
    <s v="Albuquerque"/>
    <x v="3"/>
    <n v="0.55000000000000004"/>
    <n v="4750"/>
    <n v="2612.5"/>
    <n v="1045"/>
    <n v="0.4"/>
  </r>
  <r>
    <x v="2"/>
    <n v="1128299"/>
    <x v="101"/>
    <x v="2"/>
    <x v="26"/>
    <s v="Albuquerque"/>
    <x v="4"/>
    <n v="0.65"/>
    <n v="4000"/>
    <n v="2600"/>
    <n v="909.99999999999989"/>
    <n v="0.35"/>
  </r>
  <r>
    <x v="2"/>
    <n v="1128299"/>
    <x v="101"/>
    <x v="2"/>
    <x v="26"/>
    <s v="Albuquerque"/>
    <x v="5"/>
    <n v="0.70000000000000007"/>
    <n v="5000"/>
    <n v="3500.0000000000005"/>
    <n v="875.00000000000011"/>
    <n v="0.25"/>
  </r>
  <r>
    <x v="0"/>
    <n v="1185732"/>
    <x v="204"/>
    <x v="4"/>
    <x v="27"/>
    <s v="Atlanta"/>
    <x v="0"/>
    <n v="0.4"/>
    <n v="10250"/>
    <n v="4100"/>
    <n v="1845"/>
    <n v="0.45"/>
  </r>
  <r>
    <x v="0"/>
    <n v="1185732"/>
    <x v="204"/>
    <x v="4"/>
    <x v="27"/>
    <s v="Atlanta"/>
    <x v="1"/>
    <n v="0.4"/>
    <n v="8250"/>
    <n v="3300"/>
    <n v="1155"/>
    <n v="0.35"/>
  </r>
  <r>
    <x v="0"/>
    <n v="1185732"/>
    <x v="204"/>
    <x v="4"/>
    <x v="27"/>
    <s v="Atlanta"/>
    <x v="2"/>
    <n v="0.30000000000000004"/>
    <n v="8250"/>
    <n v="2475.0000000000005"/>
    <n v="618.75000000000011"/>
    <n v="0.25"/>
  </r>
  <r>
    <x v="0"/>
    <n v="1185732"/>
    <x v="204"/>
    <x v="4"/>
    <x v="27"/>
    <s v="Atlanta"/>
    <x v="3"/>
    <n v="0.35"/>
    <n v="6750"/>
    <n v="2362.5"/>
    <n v="708.75"/>
    <n v="0.3"/>
  </r>
  <r>
    <x v="0"/>
    <n v="1185732"/>
    <x v="204"/>
    <x v="4"/>
    <x v="27"/>
    <s v="Atlanta"/>
    <x v="4"/>
    <n v="0.5"/>
    <n v="7250"/>
    <n v="3625"/>
    <n v="1268.75"/>
    <n v="0.35"/>
  </r>
  <r>
    <x v="0"/>
    <n v="1185732"/>
    <x v="204"/>
    <x v="4"/>
    <x v="27"/>
    <s v="Atlanta"/>
    <x v="5"/>
    <n v="0.4"/>
    <n v="8250"/>
    <n v="3300"/>
    <n v="1650"/>
    <n v="0.5"/>
  </r>
  <r>
    <x v="0"/>
    <n v="1185732"/>
    <x v="205"/>
    <x v="4"/>
    <x v="27"/>
    <s v="Atlanta"/>
    <x v="0"/>
    <n v="0.4"/>
    <n v="10750"/>
    <n v="4300"/>
    <n v="1935"/>
    <n v="0.45"/>
  </r>
  <r>
    <x v="0"/>
    <n v="1185732"/>
    <x v="205"/>
    <x v="4"/>
    <x v="27"/>
    <s v="Atlanta"/>
    <x v="1"/>
    <n v="0.4"/>
    <n v="7250"/>
    <n v="2900"/>
    <n v="1014.9999999999999"/>
    <n v="0.35"/>
  </r>
  <r>
    <x v="0"/>
    <n v="1185732"/>
    <x v="205"/>
    <x v="4"/>
    <x v="27"/>
    <s v="Atlanta"/>
    <x v="2"/>
    <n v="0.30000000000000004"/>
    <n v="7750"/>
    <n v="2325.0000000000005"/>
    <n v="581.25000000000011"/>
    <n v="0.25"/>
  </r>
  <r>
    <x v="0"/>
    <n v="1185732"/>
    <x v="205"/>
    <x v="4"/>
    <x v="27"/>
    <s v="Atlanta"/>
    <x v="3"/>
    <n v="0.35"/>
    <n v="6250"/>
    <n v="2187.5"/>
    <n v="656.25"/>
    <n v="0.3"/>
  </r>
  <r>
    <x v="0"/>
    <n v="1185732"/>
    <x v="205"/>
    <x v="4"/>
    <x v="27"/>
    <s v="Atlanta"/>
    <x v="4"/>
    <n v="0.5"/>
    <n v="7000"/>
    <n v="3500"/>
    <n v="1225"/>
    <n v="0.35"/>
  </r>
  <r>
    <x v="0"/>
    <n v="1185732"/>
    <x v="205"/>
    <x v="4"/>
    <x v="27"/>
    <s v="Atlanta"/>
    <x v="5"/>
    <n v="0.35"/>
    <n v="8000"/>
    <n v="2800"/>
    <n v="1400"/>
    <n v="0.5"/>
  </r>
  <r>
    <x v="0"/>
    <n v="1185732"/>
    <x v="115"/>
    <x v="4"/>
    <x v="27"/>
    <s v="Atlanta"/>
    <x v="0"/>
    <n v="0.35"/>
    <n v="10200"/>
    <n v="3570"/>
    <n v="1606.5"/>
    <n v="0.45"/>
  </r>
  <r>
    <x v="0"/>
    <n v="1185732"/>
    <x v="115"/>
    <x v="4"/>
    <x v="27"/>
    <s v="Atlanta"/>
    <x v="1"/>
    <n v="0.35"/>
    <n v="7000"/>
    <n v="2450"/>
    <n v="857.5"/>
    <n v="0.35"/>
  </r>
  <r>
    <x v="0"/>
    <n v="1185732"/>
    <x v="115"/>
    <x v="4"/>
    <x v="27"/>
    <s v="Atlanta"/>
    <x v="2"/>
    <n v="0.25"/>
    <n v="7250"/>
    <n v="1812.5"/>
    <n v="453.125"/>
    <n v="0.25"/>
  </r>
  <r>
    <x v="0"/>
    <n v="1185732"/>
    <x v="115"/>
    <x v="4"/>
    <x v="27"/>
    <s v="Atlanta"/>
    <x v="3"/>
    <n v="0.29999999999999993"/>
    <n v="5750"/>
    <n v="1724.9999999999995"/>
    <n v="517.49999999999989"/>
    <n v="0.3"/>
  </r>
  <r>
    <x v="0"/>
    <n v="1185732"/>
    <x v="115"/>
    <x v="4"/>
    <x v="27"/>
    <s v="Atlanta"/>
    <x v="4"/>
    <n v="0.45000000000000007"/>
    <n v="6250"/>
    <n v="2812.5000000000005"/>
    <n v="984.37500000000011"/>
    <n v="0.35"/>
  </r>
  <r>
    <x v="0"/>
    <n v="1185732"/>
    <x v="115"/>
    <x v="4"/>
    <x v="27"/>
    <s v="Atlanta"/>
    <x v="5"/>
    <n v="0.35"/>
    <n v="7250"/>
    <n v="2537.5"/>
    <n v="1268.75"/>
    <n v="0.5"/>
  </r>
  <r>
    <x v="0"/>
    <n v="1185732"/>
    <x v="206"/>
    <x v="4"/>
    <x v="27"/>
    <s v="Atlanta"/>
    <x v="0"/>
    <n v="0.35"/>
    <n v="9750"/>
    <n v="3412.5"/>
    <n v="1535.625"/>
    <n v="0.45"/>
  </r>
  <r>
    <x v="0"/>
    <n v="1185732"/>
    <x v="206"/>
    <x v="4"/>
    <x v="27"/>
    <s v="Atlanta"/>
    <x v="1"/>
    <n v="0.35"/>
    <n v="6750"/>
    <n v="2362.5"/>
    <n v="826.875"/>
    <n v="0.35"/>
  </r>
  <r>
    <x v="0"/>
    <n v="1185732"/>
    <x v="206"/>
    <x v="4"/>
    <x v="27"/>
    <s v="Atlanta"/>
    <x v="2"/>
    <n v="0.25"/>
    <n v="6750"/>
    <n v="1687.5"/>
    <n v="421.875"/>
    <n v="0.25"/>
  </r>
  <r>
    <x v="0"/>
    <n v="1185732"/>
    <x v="206"/>
    <x v="4"/>
    <x v="27"/>
    <s v="Atlanta"/>
    <x v="3"/>
    <n v="0.29999999999999993"/>
    <n v="6000"/>
    <n v="1799.9999999999995"/>
    <n v="539.99999999999989"/>
    <n v="0.3"/>
  </r>
  <r>
    <x v="0"/>
    <n v="1185732"/>
    <x v="206"/>
    <x v="4"/>
    <x v="27"/>
    <s v="Atlanta"/>
    <x v="4"/>
    <n v="0.5"/>
    <n v="6250"/>
    <n v="3125"/>
    <n v="1093.75"/>
    <n v="0.35"/>
  </r>
  <r>
    <x v="0"/>
    <n v="1185732"/>
    <x v="206"/>
    <x v="4"/>
    <x v="27"/>
    <s v="Atlanta"/>
    <x v="5"/>
    <n v="0.4"/>
    <n v="7750"/>
    <n v="3100"/>
    <n v="1550"/>
    <n v="0.5"/>
  </r>
  <r>
    <x v="0"/>
    <n v="1185732"/>
    <x v="174"/>
    <x v="4"/>
    <x v="27"/>
    <s v="Atlanta"/>
    <x v="0"/>
    <n v="0.5"/>
    <n v="10450"/>
    <n v="5225"/>
    <n v="2351.25"/>
    <n v="0.45"/>
  </r>
  <r>
    <x v="0"/>
    <n v="1185732"/>
    <x v="174"/>
    <x v="4"/>
    <x v="27"/>
    <s v="Atlanta"/>
    <x v="1"/>
    <n v="0.5"/>
    <n v="7500"/>
    <n v="3750"/>
    <n v="1312.5"/>
    <n v="0.35"/>
  </r>
  <r>
    <x v="0"/>
    <n v="1185732"/>
    <x v="174"/>
    <x v="4"/>
    <x v="27"/>
    <s v="Atlanta"/>
    <x v="2"/>
    <n v="0.45"/>
    <n v="7250"/>
    <n v="3262.5"/>
    <n v="815.625"/>
    <n v="0.25"/>
  </r>
  <r>
    <x v="0"/>
    <n v="1185732"/>
    <x v="174"/>
    <x v="4"/>
    <x v="27"/>
    <s v="Atlanta"/>
    <x v="3"/>
    <n v="0.45"/>
    <n v="6750"/>
    <n v="3037.5"/>
    <n v="911.25"/>
    <n v="0.3"/>
  </r>
  <r>
    <x v="0"/>
    <n v="1185732"/>
    <x v="174"/>
    <x v="4"/>
    <x v="27"/>
    <s v="Atlanta"/>
    <x v="4"/>
    <n v="0.54999999999999993"/>
    <n v="7000"/>
    <n v="3849.9999999999995"/>
    <n v="1347.4999999999998"/>
    <n v="0.35"/>
  </r>
  <r>
    <x v="0"/>
    <n v="1185732"/>
    <x v="174"/>
    <x v="4"/>
    <x v="27"/>
    <s v="Atlanta"/>
    <x v="5"/>
    <n v="0.6"/>
    <n v="8000"/>
    <n v="4800"/>
    <n v="2400"/>
    <n v="0.5"/>
  </r>
  <r>
    <x v="0"/>
    <n v="1185732"/>
    <x v="207"/>
    <x v="4"/>
    <x v="27"/>
    <s v="Atlanta"/>
    <x v="0"/>
    <n v="0.54999999999999993"/>
    <n v="10500"/>
    <n v="5774.9999999999991"/>
    <n v="2598.7499999999995"/>
    <n v="0.45"/>
  </r>
  <r>
    <x v="0"/>
    <n v="1185732"/>
    <x v="207"/>
    <x v="4"/>
    <x v="27"/>
    <s v="Atlanta"/>
    <x v="1"/>
    <n v="0.5"/>
    <n v="8000"/>
    <n v="4000"/>
    <n v="1400"/>
    <n v="0.35"/>
  </r>
  <r>
    <x v="0"/>
    <n v="1185732"/>
    <x v="207"/>
    <x v="4"/>
    <x v="27"/>
    <s v="Atlanta"/>
    <x v="2"/>
    <n v="0.5"/>
    <n v="7750"/>
    <n v="3875"/>
    <n v="968.75"/>
    <n v="0.25"/>
  </r>
  <r>
    <x v="0"/>
    <n v="1185732"/>
    <x v="207"/>
    <x v="4"/>
    <x v="27"/>
    <s v="Atlanta"/>
    <x v="3"/>
    <n v="0.5"/>
    <n v="7500"/>
    <n v="3750"/>
    <n v="1125"/>
    <n v="0.3"/>
  </r>
  <r>
    <x v="0"/>
    <n v="1185732"/>
    <x v="207"/>
    <x v="4"/>
    <x v="27"/>
    <s v="Atlanta"/>
    <x v="4"/>
    <n v="0.65"/>
    <n v="7500"/>
    <n v="4875"/>
    <n v="1706.25"/>
    <n v="0.35"/>
  </r>
  <r>
    <x v="0"/>
    <n v="1185732"/>
    <x v="207"/>
    <x v="4"/>
    <x v="27"/>
    <s v="Atlanta"/>
    <x v="5"/>
    <n v="0.70000000000000007"/>
    <n v="9250"/>
    <n v="6475.0000000000009"/>
    <n v="3237.5000000000005"/>
    <n v="0.5"/>
  </r>
  <r>
    <x v="0"/>
    <n v="1185732"/>
    <x v="116"/>
    <x v="4"/>
    <x v="27"/>
    <s v="Atlanta"/>
    <x v="0"/>
    <n v="0.65"/>
    <n v="11500"/>
    <n v="7475"/>
    <n v="3363.75"/>
    <n v="0.45"/>
  </r>
  <r>
    <x v="0"/>
    <n v="1185732"/>
    <x v="116"/>
    <x v="4"/>
    <x v="27"/>
    <s v="Atlanta"/>
    <x v="1"/>
    <n v="0.60000000000000009"/>
    <n v="9000"/>
    <n v="5400.0000000000009"/>
    <n v="1890.0000000000002"/>
    <n v="0.35"/>
  </r>
  <r>
    <x v="0"/>
    <n v="1185732"/>
    <x v="116"/>
    <x v="4"/>
    <x v="27"/>
    <s v="Atlanta"/>
    <x v="2"/>
    <n v="0.55000000000000004"/>
    <n v="8250"/>
    <n v="4537.5"/>
    <n v="1134.375"/>
    <n v="0.25"/>
  </r>
  <r>
    <x v="0"/>
    <n v="1185732"/>
    <x v="116"/>
    <x v="4"/>
    <x v="27"/>
    <s v="Atlanta"/>
    <x v="3"/>
    <n v="0.55000000000000004"/>
    <n v="7750"/>
    <n v="4262.5"/>
    <n v="1278.75"/>
    <n v="0.3"/>
  </r>
  <r>
    <x v="0"/>
    <n v="1185732"/>
    <x v="116"/>
    <x v="4"/>
    <x v="27"/>
    <s v="Atlanta"/>
    <x v="4"/>
    <n v="0.65"/>
    <n v="8000"/>
    <n v="5200"/>
    <n v="1819.9999999999998"/>
    <n v="0.35"/>
  </r>
  <r>
    <x v="0"/>
    <n v="1185732"/>
    <x v="116"/>
    <x v="4"/>
    <x v="27"/>
    <s v="Atlanta"/>
    <x v="5"/>
    <n v="0.70000000000000007"/>
    <n v="9750"/>
    <n v="6825.0000000000009"/>
    <n v="3412.5000000000005"/>
    <n v="0.5"/>
  </r>
  <r>
    <x v="0"/>
    <n v="1185732"/>
    <x v="208"/>
    <x v="4"/>
    <x v="27"/>
    <s v="Atlanta"/>
    <x v="0"/>
    <n v="0.65"/>
    <n v="11250"/>
    <n v="7312.5"/>
    <n v="3290.625"/>
    <n v="0.45"/>
  </r>
  <r>
    <x v="0"/>
    <n v="1185732"/>
    <x v="208"/>
    <x v="4"/>
    <x v="27"/>
    <s v="Atlanta"/>
    <x v="1"/>
    <n v="0.60000000000000009"/>
    <n v="9000"/>
    <n v="5400.0000000000009"/>
    <n v="1890.0000000000002"/>
    <n v="0.35"/>
  </r>
  <r>
    <x v="0"/>
    <n v="1185732"/>
    <x v="208"/>
    <x v="4"/>
    <x v="27"/>
    <s v="Atlanta"/>
    <x v="2"/>
    <n v="0.55000000000000004"/>
    <n v="8250"/>
    <n v="4537.5"/>
    <n v="1134.375"/>
    <n v="0.25"/>
  </r>
  <r>
    <x v="0"/>
    <n v="1185732"/>
    <x v="208"/>
    <x v="4"/>
    <x v="27"/>
    <s v="Atlanta"/>
    <x v="3"/>
    <n v="0.45"/>
    <n v="7750"/>
    <n v="3487.5"/>
    <n v="1046.25"/>
    <n v="0.3"/>
  </r>
  <r>
    <x v="0"/>
    <n v="1185732"/>
    <x v="208"/>
    <x v="4"/>
    <x v="27"/>
    <s v="Atlanta"/>
    <x v="4"/>
    <n v="0.55000000000000004"/>
    <n v="7500"/>
    <n v="4125"/>
    <n v="1443.75"/>
    <n v="0.35"/>
  </r>
  <r>
    <x v="0"/>
    <n v="1185732"/>
    <x v="208"/>
    <x v="4"/>
    <x v="27"/>
    <s v="Atlanta"/>
    <x v="5"/>
    <n v="0.60000000000000009"/>
    <n v="9250"/>
    <n v="5550.0000000000009"/>
    <n v="2775.0000000000005"/>
    <n v="0.5"/>
  </r>
  <r>
    <x v="0"/>
    <n v="1185732"/>
    <x v="178"/>
    <x v="4"/>
    <x v="27"/>
    <s v="Atlanta"/>
    <x v="0"/>
    <n v="0.55000000000000004"/>
    <n v="10250"/>
    <n v="5637.5000000000009"/>
    <n v="2536.8750000000005"/>
    <n v="0.45"/>
  </r>
  <r>
    <x v="0"/>
    <n v="1185732"/>
    <x v="178"/>
    <x v="4"/>
    <x v="27"/>
    <s v="Atlanta"/>
    <x v="1"/>
    <n v="0.50000000000000011"/>
    <n v="8250"/>
    <n v="4125.0000000000009"/>
    <n v="1443.7500000000002"/>
    <n v="0.35"/>
  </r>
  <r>
    <x v="0"/>
    <n v="1185732"/>
    <x v="178"/>
    <x v="4"/>
    <x v="27"/>
    <s v="Atlanta"/>
    <x v="2"/>
    <n v="0.4"/>
    <n v="7250"/>
    <n v="2900"/>
    <n v="725"/>
    <n v="0.25"/>
  </r>
  <r>
    <x v="0"/>
    <n v="1185732"/>
    <x v="178"/>
    <x v="4"/>
    <x v="27"/>
    <s v="Atlanta"/>
    <x v="3"/>
    <n v="0.4"/>
    <n v="7000"/>
    <n v="2800"/>
    <n v="840"/>
    <n v="0.3"/>
  </r>
  <r>
    <x v="0"/>
    <n v="1185732"/>
    <x v="178"/>
    <x v="4"/>
    <x v="27"/>
    <s v="Atlanta"/>
    <x v="4"/>
    <n v="0.5"/>
    <n v="7000"/>
    <n v="3500"/>
    <n v="1225"/>
    <n v="0.35"/>
  </r>
  <r>
    <x v="0"/>
    <n v="1185732"/>
    <x v="178"/>
    <x v="4"/>
    <x v="27"/>
    <s v="Atlanta"/>
    <x v="5"/>
    <n v="0.55000000000000004"/>
    <n v="8000"/>
    <n v="4400"/>
    <n v="2200"/>
    <n v="0.5"/>
  </r>
  <r>
    <x v="0"/>
    <n v="1185732"/>
    <x v="209"/>
    <x v="4"/>
    <x v="27"/>
    <s v="Atlanta"/>
    <x v="0"/>
    <n v="0.55000000000000004"/>
    <n v="9750"/>
    <n v="5362.5"/>
    <n v="2413.125"/>
    <n v="0.45"/>
  </r>
  <r>
    <x v="0"/>
    <n v="1185732"/>
    <x v="209"/>
    <x v="4"/>
    <x v="27"/>
    <s v="Atlanta"/>
    <x v="1"/>
    <n v="0.45000000000000012"/>
    <n v="8000"/>
    <n v="3600.0000000000009"/>
    <n v="1260.0000000000002"/>
    <n v="0.35"/>
  </r>
  <r>
    <x v="0"/>
    <n v="1185732"/>
    <x v="209"/>
    <x v="4"/>
    <x v="27"/>
    <s v="Atlanta"/>
    <x v="2"/>
    <n v="0.45000000000000012"/>
    <n v="6750"/>
    <n v="3037.5000000000009"/>
    <n v="759.37500000000023"/>
    <n v="0.25"/>
  </r>
  <r>
    <x v="0"/>
    <n v="1185732"/>
    <x v="209"/>
    <x v="4"/>
    <x v="27"/>
    <s v="Atlanta"/>
    <x v="3"/>
    <n v="0.45000000000000012"/>
    <n v="6500"/>
    <n v="2925.0000000000009"/>
    <n v="877.50000000000023"/>
    <n v="0.3"/>
  </r>
  <r>
    <x v="0"/>
    <n v="1185732"/>
    <x v="209"/>
    <x v="4"/>
    <x v="27"/>
    <s v="Atlanta"/>
    <x v="4"/>
    <n v="0.55000000000000004"/>
    <n v="6500"/>
    <n v="3575.0000000000005"/>
    <n v="1251.25"/>
    <n v="0.35"/>
  </r>
  <r>
    <x v="0"/>
    <n v="1185732"/>
    <x v="209"/>
    <x v="4"/>
    <x v="27"/>
    <s v="Atlanta"/>
    <x v="5"/>
    <n v="0.6"/>
    <n v="7750"/>
    <n v="4650"/>
    <n v="2325"/>
    <n v="0.5"/>
  </r>
  <r>
    <x v="0"/>
    <n v="1185732"/>
    <x v="210"/>
    <x v="4"/>
    <x v="27"/>
    <s v="Atlanta"/>
    <x v="0"/>
    <n v="0.55000000000000004"/>
    <n v="9250"/>
    <n v="5087.5"/>
    <n v="2289.375"/>
    <n v="0.45"/>
  </r>
  <r>
    <x v="0"/>
    <n v="1185732"/>
    <x v="210"/>
    <x v="4"/>
    <x v="27"/>
    <s v="Atlanta"/>
    <x v="1"/>
    <n v="0.45000000000000012"/>
    <n v="7500"/>
    <n v="3375.0000000000009"/>
    <n v="1181.2500000000002"/>
    <n v="0.35"/>
  </r>
  <r>
    <x v="0"/>
    <n v="1185732"/>
    <x v="210"/>
    <x v="4"/>
    <x v="27"/>
    <s v="Atlanta"/>
    <x v="2"/>
    <n v="0.45000000000000012"/>
    <n v="6950"/>
    <n v="3127.5000000000009"/>
    <n v="781.87500000000023"/>
    <n v="0.25"/>
  </r>
  <r>
    <x v="0"/>
    <n v="1185732"/>
    <x v="210"/>
    <x v="4"/>
    <x v="27"/>
    <s v="Atlanta"/>
    <x v="3"/>
    <n v="0.55000000000000016"/>
    <n v="7500"/>
    <n v="4125.0000000000009"/>
    <n v="1237.5000000000002"/>
    <n v="0.3"/>
  </r>
  <r>
    <x v="0"/>
    <n v="1185732"/>
    <x v="210"/>
    <x v="4"/>
    <x v="27"/>
    <s v="Atlanta"/>
    <x v="4"/>
    <n v="0.70000000000000007"/>
    <n v="7250"/>
    <n v="5075.0000000000009"/>
    <n v="1776.2500000000002"/>
    <n v="0.35"/>
  </r>
  <r>
    <x v="0"/>
    <n v="1185732"/>
    <x v="210"/>
    <x v="4"/>
    <x v="27"/>
    <s v="Atlanta"/>
    <x v="5"/>
    <n v="0.75"/>
    <n v="8250"/>
    <n v="6187.5"/>
    <n v="3093.75"/>
    <n v="0.5"/>
  </r>
  <r>
    <x v="0"/>
    <n v="1185732"/>
    <x v="211"/>
    <x v="4"/>
    <x v="27"/>
    <s v="Atlanta"/>
    <x v="0"/>
    <n v="0.70000000000000007"/>
    <n v="10750"/>
    <n v="7525.0000000000009"/>
    <n v="3386.2500000000005"/>
    <n v="0.45"/>
  </r>
  <r>
    <x v="0"/>
    <n v="1185732"/>
    <x v="211"/>
    <x v="4"/>
    <x v="27"/>
    <s v="Atlanta"/>
    <x v="1"/>
    <n v="0.60000000000000009"/>
    <n v="8750"/>
    <n v="5250.0000000000009"/>
    <n v="1837.5000000000002"/>
    <n v="0.35"/>
  </r>
  <r>
    <x v="0"/>
    <n v="1185732"/>
    <x v="211"/>
    <x v="4"/>
    <x v="27"/>
    <s v="Atlanta"/>
    <x v="2"/>
    <n v="0.60000000000000009"/>
    <n v="8250"/>
    <n v="4950.0000000000009"/>
    <n v="1237.5000000000002"/>
    <n v="0.25"/>
  </r>
  <r>
    <x v="0"/>
    <n v="1185732"/>
    <x v="211"/>
    <x v="4"/>
    <x v="27"/>
    <s v="Atlanta"/>
    <x v="3"/>
    <n v="0.60000000000000009"/>
    <n v="7750"/>
    <n v="4650.0000000000009"/>
    <n v="1395.0000000000002"/>
    <n v="0.3"/>
  </r>
  <r>
    <x v="0"/>
    <n v="1185732"/>
    <x v="211"/>
    <x v="4"/>
    <x v="27"/>
    <s v="Atlanta"/>
    <x v="4"/>
    <n v="0.70000000000000007"/>
    <n v="7750"/>
    <n v="5425.0000000000009"/>
    <n v="1898.7500000000002"/>
    <n v="0.35"/>
  </r>
  <r>
    <x v="0"/>
    <n v="1185732"/>
    <x v="211"/>
    <x v="4"/>
    <x v="27"/>
    <s v="Atlanta"/>
    <x v="5"/>
    <n v="0.75"/>
    <n v="8750"/>
    <n v="6562.5"/>
    <n v="3281.25"/>
    <n v="0.5"/>
  </r>
  <r>
    <x v="0"/>
    <n v="1185732"/>
    <x v="212"/>
    <x v="4"/>
    <x v="28"/>
    <s v="Charleston"/>
    <x v="0"/>
    <n v="0.35000000000000003"/>
    <n v="9250"/>
    <n v="3237.5000000000005"/>
    <n v="1295.0000000000002"/>
    <n v="0.4"/>
  </r>
  <r>
    <x v="0"/>
    <n v="1185732"/>
    <x v="212"/>
    <x v="4"/>
    <x v="28"/>
    <s v="Charleston"/>
    <x v="1"/>
    <n v="0.35000000000000003"/>
    <n v="7250"/>
    <n v="2537.5000000000005"/>
    <n v="888.12500000000011"/>
    <n v="0.35"/>
  </r>
  <r>
    <x v="0"/>
    <n v="1185732"/>
    <x v="212"/>
    <x v="4"/>
    <x v="28"/>
    <s v="Charleston"/>
    <x v="2"/>
    <n v="0.25000000000000006"/>
    <n v="7250"/>
    <n v="1812.5000000000005"/>
    <n v="725.00000000000023"/>
    <n v="0.4"/>
  </r>
  <r>
    <x v="0"/>
    <n v="1185732"/>
    <x v="212"/>
    <x v="4"/>
    <x v="28"/>
    <s v="Charleston"/>
    <x v="3"/>
    <n v="0.3"/>
    <n v="5750"/>
    <n v="1725"/>
    <n v="690"/>
    <n v="0.4"/>
  </r>
  <r>
    <x v="0"/>
    <n v="1185732"/>
    <x v="212"/>
    <x v="4"/>
    <x v="28"/>
    <s v="Charleston"/>
    <x v="4"/>
    <n v="0.45"/>
    <n v="6250"/>
    <n v="2812.5"/>
    <n v="984.37499999999989"/>
    <n v="0.35"/>
  </r>
  <r>
    <x v="0"/>
    <n v="1185732"/>
    <x v="212"/>
    <x v="4"/>
    <x v="28"/>
    <s v="Charleston"/>
    <x v="5"/>
    <n v="0.35000000000000003"/>
    <n v="7250"/>
    <n v="2537.5000000000005"/>
    <n v="1268.7500000000002"/>
    <n v="0.5"/>
  </r>
  <r>
    <x v="0"/>
    <n v="1185732"/>
    <x v="172"/>
    <x v="4"/>
    <x v="28"/>
    <s v="Charleston"/>
    <x v="0"/>
    <n v="0.35000000000000003"/>
    <n v="9750"/>
    <n v="3412.5000000000005"/>
    <n v="1365.0000000000002"/>
    <n v="0.4"/>
  </r>
  <r>
    <x v="0"/>
    <n v="1185732"/>
    <x v="172"/>
    <x v="4"/>
    <x v="28"/>
    <s v="Charleston"/>
    <x v="1"/>
    <n v="0.35000000000000003"/>
    <n v="6250"/>
    <n v="2187.5"/>
    <n v="765.625"/>
    <n v="0.35"/>
  </r>
  <r>
    <x v="0"/>
    <n v="1185732"/>
    <x v="172"/>
    <x v="4"/>
    <x v="28"/>
    <s v="Charleston"/>
    <x v="2"/>
    <n v="0.25000000000000006"/>
    <n v="6750"/>
    <n v="1687.5000000000005"/>
    <n v="675.00000000000023"/>
    <n v="0.4"/>
  </r>
  <r>
    <x v="0"/>
    <n v="1185732"/>
    <x v="172"/>
    <x v="4"/>
    <x v="28"/>
    <s v="Charleston"/>
    <x v="3"/>
    <n v="0.3"/>
    <n v="5250"/>
    <n v="1575"/>
    <n v="630"/>
    <n v="0.4"/>
  </r>
  <r>
    <x v="0"/>
    <n v="1185732"/>
    <x v="172"/>
    <x v="4"/>
    <x v="28"/>
    <s v="Charleston"/>
    <x v="4"/>
    <n v="0.45"/>
    <n v="6000"/>
    <n v="2700"/>
    <n v="944.99999999999989"/>
    <n v="0.35"/>
  </r>
  <r>
    <x v="0"/>
    <n v="1185732"/>
    <x v="172"/>
    <x v="4"/>
    <x v="28"/>
    <s v="Charleston"/>
    <x v="5"/>
    <n v="0.3"/>
    <n v="7000"/>
    <n v="2100"/>
    <n v="1050"/>
    <n v="0.5"/>
  </r>
  <r>
    <x v="0"/>
    <n v="1185732"/>
    <x v="68"/>
    <x v="4"/>
    <x v="28"/>
    <s v="Charleston"/>
    <x v="0"/>
    <n v="0.3"/>
    <n v="9200"/>
    <n v="2760"/>
    <n v="1104"/>
    <n v="0.4"/>
  </r>
  <r>
    <x v="0"/>
    <n v="1185732"/>
    <x v="68"/>
    <x v="4"/>
    <x v="28"/>
    <s v="Charleston"/>
    <x v="1"/>
    <n v="0.3"/>
    <n v="6000"/>
    <n v="1800"/>
    <n v="630"/>
    <n v="0.35"/>
  </r>
  <r>
    <x v="0"/>
    <n v="1185732"/>
    <x v="68"/>
    <x v="4"/>
    <x v="28"/>
    <s v="Charleston"/>
    <x v="2"/>
    <n v="0.2"/>
    <n v="6250"/>
    <n v="1250"/>
    <n v="500"/>
    <n v="0.4"/>
  </r>
  <r>
    <x v="0"/>
    <n v="1185732"/>
    <x v="68"/>
    <x v="4"/>
    <x v="28"/>
    <s v="Charleston"/>
    <x v="3"/>
    <n v="0.24999999999999994"/>
    <n v="4750"/>
    <n v="1187.4999999999998"/>
    <n v="474.99999999999994"/>
    <n v="0.4"/>
  </r>
  <r>
    <x v="0"/>
    <n v="1185732"/>
    <x v="68"/>
    <x v="4"/>
    <x v="28"/>
    <s v="Charleston"/>
    <x v="4"/>
    <n v="0.40000000000000008"/>
    <n v="5250"/>
    <n v="2100.0000000000005"/>
    <n v="735.00000000000011"/>
    <n v="0.35"/>
  </r>
  <r>
    <x v="0"/>
    <n v="1185732"/>
    <x v="68"/>
    <x v="4"/>
    <x v="28"/>
    <s v="Charleston"/>
    <x v="5"/>
    <n v="0.3"/>
    <n v="6250"/>
    <n v="1875"/>
    <n v="937.5"/>
    <n v="0.5"/>
  </r>
  <r>
    <x v="0"/>
    <n v="1185732"/>
    <x v="69"/>
    <x v="4"/>
    <x v="28"/>
    <s v="Charleston"/>
    <x v="0"/>
    <n v="0.3"/>
    <n v="8750"/>
    <n v="2625"/>
    <n v="1050"/>
    <n v="0.4"/>
  </r>
  <r>
    <x v="0"/>
    <n v="1185732"/>
    <x v="69"/>
    <x v="4"/>
    <x v="28"/>
    <s v="Charleston"/>
    <x v="1"/>
    <n v="0.3"/>
    <n v="5750"/>
    <n v="1725"/>
    <n v="603.75"/>
    <n v="0.35"/>
  </r>
  <r>
    <x v="0"/>
    <n v="1185732"/>
    <x v="69"/>
    <x v="4"/>
    <x v="28"/>
    <s v="Charleston"/>
    <x v="2"/>
    <n v="0.2"/>
    <n v="5750"/>
    <n v="1150"/>
    <n v="460"/>
    <n v="0.4"/>
  </r>
  <r>
    <x v="0"/>
    <n v="1185732"/>
    <x v="69"/>
    <x v="4"/>
    <x v="28"/>
    <s v="Charleston"/>
    <x v="3"/>
    <n v="0.24999999999999994"/>
    <n v="5000"/>
    <n v="1249.9999999999998"/>
    <n v="499.99999999999994"/>
    <n v="0.4"/>
  </r>
  <r>
    <x v="0"/>
    <n v="1185732"/>
    <x v="69"/>
    <x v="4"/>
    <x v="28"/>
    <s v="Charleston"/>
    <x v="4"/>
    <n v="0.45"/>
    <n v="5250"/>
    <n v="2362.5"/>
    <n v="826.875"/>
    <n v="0.35"/>
  </r>
  <r>
    <x v="0"/>
    <n v="1185732"/>
    <x v="69"/>
    <x v="4"/>
    <x v="28"/>
    <s v="Charleston"/>
    <x v="5"/>
    <n v="0.35000000000000003"/>
    <n v="6750"/>
    <n v="2362.5"/>
    <n v="1181.25"/>
    <n v="0.5"/>
  </r>
  <r>
    <x v="0"/>
    <n v="1185732"/>
    <x v="16"/>
    <x v="4"/>
    <x v="28"/>
    <s v="Charleston"/>
    <x v="0"/>
    <n v="0.45"/>
    <n v="9450"/>
    <n v="4252.5"/>
    <n v="1701"/>
    <n v="0.4"/>
  </r>
  <r>
    <x v="0"/>
    <n v="1185732"/>
    <x v="16"/>
    <x v="4"/>
    <x v="28"/>
    <s v="Charleston"/>
    <x v="1"/>
    <n v="0.45"/>
    <n v="6500"/>
    <n v="2925"/>
    <n v="1023.7499999999999"/>
    <n v="0.35"/>
  </r>
  <r>
    <x v="0"/>
    <n v="1185732"/>
    <x v="16"/>
    <x v="4"/>
    <x v="28"/>
    <s v="Charleston"/>
    <x v="2"/>
    <n v="0.4"/>
    <n v="6250"/>
    <n v="2500"/>
    <n v="1000"/>
    <n v="0.4"/>
  </r>
  <r>
    <x v="0"/>
    <n v="1185732"/>
    <x v="16"/>
    <x v="4"/>
    <x v="28"/>
    <s v="Charleston"/>
    <x v="3"/>
    <n v="0.4"/>
    <n v="5750"/>
    <n v="2300"/>
    <n v="920"/>
    <n v="0.4"/>
  </r>
  <r>
    <x v="0"/>
    <n v="1185732"/>
    <x v="16"/>
    <x v="4"/>
    <x v="28"/>
    <s v="Charleston"/>
    <x v="4"/>
    <n v="0.49999999999999994"/>
    <n v="6000"/>
    <n v="2999.9999999999995"/>
    <n v="1049.9999999999998"/>
    <n v="0.35"/>
  </r>
  <r>
    <x v="0"/>
    <n v="1185732"/>
    <x v="16"/>
    <x v="4"/>
    <x v="28"/>
    <s v="Charleston"/>
    <x v="5"/>
    <n v="0.54999999999999993"/>
    <n v="7000"/>
    <n v="3849.9999999999995"/>
    <n v="1924.9999999999998"/>
    <n v="0.5"/>
  </r>
  <r>
    <x v="0"/>
    <n v="1185732"/>
    <x v="175"/>
    <x v="4"/>
    <x v="28"/>
    <s v="Charleston"/>
    <x v="0"/>
    <n v="0.49999999999999994"/>
    <n v="9500"/>
    <n v="4749.9999999999991"/>
    <n v="1899.9999999999998"/>
    <n v="0.4"/>
  </r>
  <r>
    <x v="0"/>
    <n v="1185732"/>
    <x v="175"/>
    <x v="4"/>
    <x v="28"/>
    <s v="Charleston"/>
    <x v="1"/>
    <n v="0.45"/>
    <n v="7000"/>
    <n v="3150"/>
    <n v="1102.5"/>
    <n v="0.35"/>
  </r>
  <r>
    <x v="0"/>
    <n v="1185732"/>
    <x v="175"/>
    <x v="4"/>
    <x v="28"/>
    <s v="Charleston"/>
    <x v="2"/>
    <n v="0.5"/>
    <n v="6750"/>
    <n v="3375"/>
    <n v="1350"/>
    <n v="0.4"/>
  </r>
  <r>
    <x v="0"/>
    <n v="1185732"/>
    <x v="175"/>
    <x v="4"/>
    <x v="28"/>
    <s v="Charleston"/>
    <x v="3"/>
    <n v="0.5"/>
    <n v="6500"/>
    <n v="3250"/>
    <n v="1300"/>
    <n v="0.4"/>
  </r>
  <r>
    <x v="0"/>
    <n v="1185732"/>
    <x v="175"/>
    <x v="4"/>
    <x v="28"/>
    <s v="Charleston"/>
    <x v="4"/>
    <n v="0.65"/>
    <n v="6500"/>
    <n v="4225"/>
    <n v="1478.75"/>
    <n v="0.35"/>
  </r>
  <r>
    <x v="0"/>
    <n v="1185732"/>
    <x v="175"/>
    <x v="4"/>
    <x v="28"/>
    <s v="Charleston"/>
    <x v="5"/>
    <n v="0.70000000000000007"/>
    <n v="8250"/>
    <n v="5775.0000000000009"/>
    <n v="2887.5000000000005"/>
    <n v="0.5"/>
  </r>
  <r>
    <x v="0"/>
    <n v="1185732"/>
    <x v="72"/>
    <x v="4"/>
    <x v="28"/>
    <s v="Charleston"/>
    <x v="0"/>
    <n v="0.65"/>
    <n v="10500"/>
    <n v="6825"/>
    <n v="2730"/>
    <n v="0.4"/>
  </r>
  <r>
    <x v="0"/>
    <n v="1185732"/>
    <x v="72"/>
    <x v="4"/>
    <x v="28"/>
    <s v="Charleston"/>
    <x v="1"/>
    <n v="0.60000000000000009"/>
    <n v="8000"/>
    <n v="4800.0000000000009"/>
    <n v="1680.0000000000002"/>
    <n v="0.35"/>
  </r>
  <r>
    <x v="0"/>
    <n v="1185732"/>
    <x v="72"/>
    <x v="4"/>
    <x v="28"/>
    <s v="Charleston"/>
    <x v="2"/>
    <n v="0.55000000000000004"/>
    <n v="7250"/>
    <n v="3987.5000000000005"/>
    <n v="1595.0000000000002"/>
    <n v="0.4"/>
  </r>
  <r>
    <x v="0"/>
    <n v="1185732"/>
    <x v="72"/>
    <x v="4"/>
    <x v="28"/>
    <s v="Charleston"/>
    <x v="3"/>
    <n v="0.55000000000000004"/>
    <n v="6750"/>
    <n v="3712.5000000000005"/>
    <n v="1485.0000000000002"/>
    <n v="0.4"/>
  </r>
  <r>
    <x v="0"/>
    <n v="1185732"/>
    <x v="72"/>
    <x v="4"/>
    <x v="28"/>
    <s v="Charleston"/>
    <x v="4"/>
    <n v="0.65"/>
    <n v="7000"/>
    <n v="4550"/>
    <n v="1592.5"/>
    <n v="0.35"/>
  </r>
  <r>
    <x v="0"/>
    <n v="1185732"/>
    <x v="72"/>
    <x v="4"/>
    <x v="28"/>
    <s v="Charleston"/>
    <x v="5"/>
    <n v="0.70000000000000007"/>
    <n v="8750"/>
    <n v="6125.0000000000009"/>
    <n v="3062.5000000000005"/>
    <n v="0.5"/>
  </r>
  <r>
    <x v="0"/>
    <n v="1185732"/>
    <x v="73"/>
    <x v="4"/>
    <x v="28"/>
    <s v="Charleston"/>
    <x v="0"/>
    <n v="0.65"/>
    <n v="10250"/>
    <n v="6662.5"/>
    <n v="2665"/>
    <n v="0.4"/>
  </r>
  <r>
    <x v="0"/>
    <n v="1185732"/>
    <x v="73"/>
    <x v="4"/>
    <x v="28"/>
    <s v="Charleston"/>
    <x v="1"/>
    <n v="0.60000000000000009"/>
    <n v="8000"/>
    <n v="4800.0000000000009"/>
    <n v="1680.0000000000002"/>
    <n v="0.35"/>
  </r>
  <r>
    <x v="0"/>
    <n v="1185732"/>
    <x v="73"/>
    <x v="4"/>
    <x v="28"/>
    <s v="Charleston"/>
    <x v="2"/>
    <n v="0.55000000000000004"/>
    <n v="7250"/>
    <n v="3987.5000000000005"/>
    <n v="1595.0000000000002"/>
    <n v="0.4"/>
  </r>
  <r>
    <x v="0"/>
    <n v="1185732"/>
    <x v="73"/>
    <x v="4"/>
    <x v="28"/>
    <s v="Charleston"/>
    <x v="3"/>
    <n v="0.45"/>
    <n v="6750"/>
    <n v="3037.5"/>
    <n v="1215"/>
    <n v="0.4"/>
  </r>
  <r>
    <x v="0"/>
    <n v="1185732"/>
    <x v="73"/>
    <x v="4"/>
    <x v="28"/>
    <s v="Charleston"/>
    <x v="4"/>
    <n v="0.55000000000000004"/>
    <n v="6500"/>
    <n v="3575.0000000000005"/>
    <n v="1251.25"/>
    <n v="0.35"/>
  </r>
  <r>
    <x v="0"/>
    <n v="1185732"/>
    <x v="73"/>
    <x v="4"/>
    <x v="28"/>
    <s v="Charleston"/>
    <x v="5"/>
    <n v="0.60000000000000009"/>
    <n v="8250"/>
    <n v="4950.0000000000009"/>
    <n v="2475.0000000000005"/>
    <n v="0.5"/>
  </r>
  <r>
    <x v="0"/>
    <n v="1185732"/>
    <x v="20"/>
    <x v="4"/>
    <x v="28"/>
    <s v="Charleston"/>
    <x v="0"/>
    <n v="0.55000000000000004"/>
    <n v="9250"/>
    <n v="5087.5"/>
    <n v="2035"/>
    <n v="0.4"/>
  </r>
  <r>
    <x v="0"/>
    <n v="1185732"/>
    <x v="20"/>
    <x v="4"/>
    <x v="28"/>
    <s v="Charleston"/>
    <x v="1"/>
    <n v="0.50000000000000011"/>
    <n v="7250"/>
    <n v="3625.0000000000009"/>
    <n v="1268.7500000000002"/>
    <n v="0.35"/>
  </r>
  <r>
    <x v="0"/>
    <n v="1185732"/>
    <x v="20"/>
    <x v="4"/>
    <x v="28"/>
    <s v="Charleston"/>
    <x v="2"/>
    <n v="0.30000000000000004"/>
    <n v="6250"/>
    <n v="1875.0000000000002"/>
    <n v="750.00000000000011"/>
    <n v="0.4"/>
  </r>
  <r>
    <x v="0"/>
    <n v="1185732"/>
    <x v="20"/>
    <x v="4"/>
    <x v="28"/>
    <s v="Charleston"/>
    <x v="3"/>
    <n v="0.30000000000000004"/>
    <n v="6000"/>
    <n v="1800.0000000000002"/>
    <n v="720.00000000000011"/>
    <n v="0.4"/>
  </r>
  <r>
    <x v="0"/>
    <n v="1185732"/>
    <x v="20"/>
    <x v="4"/>
    <x v="28"/>
    <s v="Charleston"/>
    <x v="4"/>
    <n v="0.4"/>
    <n v="6000"/>
    <n v="2400"/>
    <n v="840"/>
    <n v="0.35"/>
  </r>
  <r>
    <x v="0"/>
    <n v="1185732"/>
    <x v="20"/>
    <x v="4"/>
    <x v="28"/>
    <s v="Charleston"/>
    <x v="5"/>
    <n v="0.45000000000000007"/>
    <n v="7000"/>
    <n v="3150.0000000000005"/>
    <n v="1575.0000000000002"/>
    <n v="0.5"/>
  </r>
  <r>
    <x v="0"/>
    <n v="1185732"/>
    <x v="179"/>
    <x v="4"/>
    <x v="28"/>
    <s v="Charleston"/>
    <x v="0"/>
    <n v="0.45000000000000007"/>
    <n v="8750"/>
    <n v="3937.5000000000005"/>
    <n v="1575.0000000000002"/>
    <n v="0.4"/>
  </r>
  <r>
    <x v="0"/>
    <n v="1185732"/>
    <x v="179"/>
    <x v="4"/>
    <x v="28"/>
    <s v="Charleston"/>
    <x v="1"/>
    <n v="0.35000000000000009"/>
    <n v="7000"/>
    <n v="2450.0000000000005"/>
    <n v="857.50000000000011"/>
    <n v="0.35"/>
  </r>
  <r>
    <x v="0"/>
    <n v="1185732"/>
    <x v="179"/>
    <x v="4"/>
    <x v="28"/>
    <s v="Charleston"/>
    <x v="2"/>
    <n v="0.35000000000000009"/>
    <n v="5750"/>
    <n v="2012.5000000000005"/>
    <n v="805.00000000000023"/>
    <n v="0.4"/>
  </r>
  <r>
    <x v="0"/>
    <n v="1185732"/>
    <x v="179"/>
    <x v="4"/>
    <x v="28"/>
    <s v="Charleston"/>
    <x v="3"/>
    <n v="0.35000000000000009"/>
    <n v="5500"/>
    <n v="1925.0000000000005"/>
    <n v="770.00000000000023"/>
    <n v="0.4"/>
  </r>
  <r>
    <x v="0"/>
    <n v="1185732"/>
    <x v="179"/>
    <x v="4"/>
    <x v="28"/>
    <s v="Charleston"/>
    <x v="4"/>
    <n v="0.45000000000000007"/>
    <n v="5500"/>
    <n v="2475.0000000000005"/>
    <n v="866.25000000000011"/>
    <n v="0.35"/>
  </r>
  <r>
    <x v="0"/>
    <n v="1185732"/>
    <x v="179"/>
    <x v="4"/>
    <x v="28"/>
    <s v="Charleston"/>
    <x v="5"/>
    <n v="0.5"/>
    <n v="6750"/>
    <n v="3375"/>
    <n v="1687.5"/>
    <n v="0.5"/>
  </r>
  <r>
    <x v="0"/>
    <n v="1185732"/>
    <x v="76"/>
    <x v="4"/>
    <x v="28"/>
    <s v="Charleston"/>
    <x v="0"/>
    <n v="0.45000000000000007"/>
    <n v="8250"/>
    <n v="3712.5000000000005"/>
    <n v="1485.0000000000002"/>
    <n v="0.4"/>
  </r>
  <r>
    <x v="0"/>
    <n v="1185732"/>
    <x v="76"/>
    <x v="4"/>
    <x v="28"/>
    <s v="Charleston"/>
    <x v="1"/>
    <n v="0.35000000000000009"/>
    <n v="6500"/>
    <n v="2275.0000000000005"/>
    <n v="796.25000000000011"/>
    <n v="0.35"/>
  </r>
  <r>
    <x v="0"/>
    <n v="1185732"/>
    <x v="76"/>
    <x v="4"/>
    <x v="28"/>
    <s v="Charleston"/>
    <x v="2"/>
    <n v="0.40000000000000013"/>
    <n v="5950"/>
    <n v="2380.0000000000009"/>
    <n v="952.00000000000045"/>
    <n v="0.4"/>
  </r>
  <r>
    <x v="0"/>
    <n v="1185732"/>
    <x v="76"/>
    <x v="4"/>
    <x v="28"/>
    <s v="Charleston"/>
    <x v="3"/>
    <n v="0.6000000000000002"/>
    <n v="6500"/>
    <n v="3900.0000000000014"/>
    <n v="1560.0000000000007"/>
    <n v="0.4"/>
  </r>
  <r>
    <x v="0"/>
    <n v="1185732"/>
    <x v="76"/>
    <x v="4"/>
    <x v="28"/>
    <s v="Charleston"/>
    <x v="4"/>
    <n v="0.75000000000000011"/>
    <n v="6250"/>
    <n v="4687.5000000000009"/>
    <n v="1640.6250000000002"/>
    <n v="0.35"/>
  </r>
  <r>
    <x v="0"/>
    <n v="1185732"/>
    <x v="76"/>
    <x v="4"/>
    <x v="28"/>
    <s v="Charleston"/>
    <x v="5"/>
    <n v="0.75"/>
    <n v="7250"/>
    <n v="5437.5"/>
    <n v="2718.75"/>
    <n v="0.5"/>
  </r>
  <r>
    <x v="0"/>
    <n v="1185732"/>
    <x v="77"/>
    <x v="4"/>
    <x v="28"/>
    <s v="Charleston"/>
    <x v="0"/>
    <n v="0.70000000000000007"/>
    <n v="9750"/>
    <n v="6825.0000000000009"/>
    <n v="2730.0000000000005"/>
    <n v="0.4"/>
  </r>
  <r>
    <x v="0"/>
    <n v="1185732"/>
    <x v="77"/>
    <x v="4"/>
    <x v="28"/>
    <s v="Charleston"/>
    <x v="1"/>
    <n v="0.60000000000000009"/>
    <n v="7750"/>
    <n v="4650.0000000000009"/>
    <n v="1627.5000000000002"/>
    <n v="0.35"/>
  </r>
  <r>
    <x v="0"/>
    <n v="1185732"/>
    <x v="77"/>
    <x v="4"/>
    <x v="28"/>
    <s v="Charleston"/>
    <x v="2"/>
    <n v="0.60000000000000009"/>
    <n v="7250"/>
    <n v="4350.0000000000009"/>
    <n v="1740.0000000000005"/>
    <n v="0.4"/>
  </r>
  <r>
    <x v="0"/>
    <n v="1185732"/>
    <x v="77"/>
    <x v="4"/>
    <x v="28"/>
    <s v="Charleston"/>
    <x v="3"/>
    <n v="0.60000000000000009"/>
    <n v="6750"/>
    <n v="4050.0000000000005"/>
    <n v="1620.0000000000002"/>
    <n v="0.4"/>
  </r>
  <r>
    <x v="0"/>
    <n v="1185732"/>
    <x v="77"/>
    <x v="4"/>
    <x v="28"/>
    <s v="Charleston"/>
    <x v="4"/>
    <n v="0.70000000000000007"/>
    <n v="6750"/>
    <n v="4725"/>
    <n v="1653.75"/>
    <n v="0.35"/>
  </r>
  <r>
    <x v="0"/>
    <n v="1185732"/>
    <x v="77"/>
    <x v="4"/>
    <x v="28"/>
    <s v="Charleston"/>
    <x v="5"/>
    <n v="0.75"/>
    <n v="7750"/>
    <n v="5812.5"/>
    <n v="2906.25"/>
    <n v="0.5"/>
  </r>
  <r>
    <x v="0"/>
    <n v="1185732"/>
    <x v="90"/>
    <x v="4"/>
    <x v="29"/>
    <s v="Charlotte"/>
    <x v="0"/>
    <n v="0.35000000000000003"/>
    <n v="7750"/>
    <n v="2712.5000000000005"/>
    <n v="1085.0000000000002"/>
    <n v="0.4"/>
  </r>
  <r>
    <x v="0"/>
    <n v="1185732"/>
    <x v="90"/>
    <x v="4"/>
    <x v="29"/>
    <s v="Charlotte"/>
    <x v="1"/>
    <n v="0.35000000000000003"/>
    <n v="5750"/>
    <n v="2012.5000000000002"/>
    <n v="704.375"/>
    <n v="0.35"/>
  </r>
  <r>
    <x v="0"/>
    <n v="1185732"/>
    <x v="90"/>
    <x v="4"/>
    <x v="29"/>
    <s v="Charlotte"/>
    <x v="2"/>
    <n v="0.25000000000000006"/>
    <n v="5750"/>
    <n v="1437.5000000000002"/>
    <n v="575.00000000000011"/>
    <n v="0.4"/>
  </r>
  <r>
    <x v="0"/>
    <n v="1185732"/>
    <x v="90"/>
    <x v="4"/>
    <x v="29"/>
    <s v="Charlotte"/>
    <x v="3"/>
    <n v="0.3"/>
    <n v="4250"/>
    <n v="1275"/>
    <n v="510"/>
    <n v="0.4"/>
  </r>
  <r>
    <x v="0"/>
    <n v="1185732"/>
    <x v="90"/>
    <x v="4"/>
    <x v="29"/>
    <s v="Charlotte"/>
    <x v="4"/>
    <n v="0.45"/>
    <n v="4750"/>
    <n v="2137.5"/>
    <n v="748.125"/>
    <n v="0.35"/>
  </r>
  <r>
    <x v="0"/>
    <n v="1185732"/>
    <x v="90"/>
    <x v="4"/>
    <x v="29"/>
    <s v="Charlotte"/>
    <x v="5"/>
    <n v="0.35000000000000003"/>
    <n v="5750"/>
    <n v="2012.5000000000002"/>
    <n v="1006.2500000000001"/>
    <n v="0.5"/>
  </r>
  <r>
    <x v="0"/>
    <n v="1185732"/>
    <x v="119"/>
    <x v="4"/>
    <x v="29"/>
    <s v="Charlotte"/>
    <x v="0"/>
    <n v="0.35000000000000003"/>
    <n v="8250"/>
    <n v="2887.5000000000005"/>
    <n v="1155.0000000000002"/>
    <n v="0.4"/>
  </r>
  <r>
    <x v="0"/>
    <n v="1185732"/>
    <x v="119"/>
    <x v="4"/>
    <x v="29"/>
    <s v="Charlotte"/>
    <x v="1"/>
    <n v="0.35000000000000003"/>
    <n v="4750"/>
    <n v="1662.5000000000002"/>
    <n v="581.875"/>
    <n v="0.35"/>
  </r>
  <r>
    <x v="0"/>
    <n v="1185732"/>
    <x v="119"/>
    <x v="4"/>
    <x v="29"/>
    <s v="Charlotte"/>
    <x v="2"/>
    <n v="0.25000000000000006"/>
    <n v="5250"/>
    <n v="1312.5000000000002"/>
    <n v="525.00000000000011"/>
    <n v="0.4"/>
  </r>
  <r>
    <x v="0"/>
    <n v="1185732"/>
    <x v="119"/>
    <x v="4"/>
    <x v="29"/>
    <s v="Charlotte"/>
    <x v="3"/>
    <n v="0.3"/>
    <n v="3750"/>
    <n v="1125"/>
    <n v="450"/>
    <n v="0.4"/>
  </r>
  <r>
    <x v="0"/>
    <n v="1185732"/>
    <x v="119"/>
    <x v="4"/>
    <x v="29"/>
    <s v="Charlotte"/>
    <x v="4"/>
    <n v="0.45"/>
    <n v="4500"/>
    <n v="2025"/>
    <n v="708.75"/>
    <n v="0.35"/>
  </r>
  <r>
    <x v="0"/>
    <n v="1185732"/>
    <x v="119"/>
    <x v="4"/>
    <x v="29"/>
    <s v="Charlotte"/>
    <x v="5"/>
    <n v="0.3"/>
    <n v="5500"/>
    <n v="1650"/>
    <n v="825"/>
    <n v="0.5"/>
  </r>
  <r>
    <x v="0"/>
    <n v="1185732"/>
    <x v="137"/>
    <x v="4"/>
    <x v="29"/>
    <s v="Charlotte"/>
    <x v="0"/>
    <n v="0.3"/>
    <n v="7700"/>
    <n v="2310"/>
    <n v="924"/>
    <n v="0.4"/>
  </r>
  <r>
    <x v="0"/>
    <n v="1185732"/>
    <x v="137"/>
    <x v="4"/>
    <x v="29"/>
    <s v="Charlotte"/>
    <x v="1"/>
    <n v="0.3"/>
    <n v="4500"/>
    <n v="1350"/>
    <n v="472.49999999999994"/>
    <n v="0.35"/>
  </r>
  <r>
    <x v="0"/>
    <n v="1185732"/>
    <x v="137"/>
    <x v="4"/>
    <x v="29"/>
    <s v="Charlotte"/>
    <x v="2"/>
    <n v="0.2"/>
    <n v="4750"/>
    <n v="950"/>
    <n v="380"/>
    <n v="0.4"/>
  </r>
  <r>
    <x v="0"/>
    <n v="1185732"/>
    <x v="137"/>
    <x v="4"/>
    <x v="29"/>
    <s v="Charlotte"/>
    <x v="3"/>
    <n v="0.24999999999999994"/>
    <n v="3250"/>
    <n v="812.49999999999977"/>
    <n v="324.99999999999994"/>
    <n v="0.4"/>
  </r>
  <r>
    <x v="0"/>
    <n v="1185732"/>
    <x v="137"/>
    <x v="4"/>
    <x v="29"/>
    <s v="Charlotte"/>
    <x v="4"/>
    <n v="0.40000000000000008"/>
    <n v="3750"/>
    <n v="1500.0000000000002"/>
    <n v="525"/>
    <n v="0.35"/>
  </r>
  <r>
    <x v="0"/>
    <n v="1185732"/>
    <x v="137"/>
    <x v="4"/>
    <x v="29"/>
    <s v="Charlotte"/>
    <x v="5"/>
    <n v="0.3"/>
    <n v="4750"/>
    <n v="1425"/>
    <n v="712.5"/>
    <n v="0.5"/>
  </r>
  <r>
    <x v="0"/>
    <n v="1185732"/>
    <x v="138"/>
    <x v="4"/>
    <x v="29"/>
    <s v="Charlotte"/>
    <x v="0"/>
    <n v="0.3"/>
    <n v="7250"/>
    <n v="2175"/>
    <n v="870"/>
    <n v="0.4"/>
  </r>
  <r>
    <x v="0"/>
    <n v="1185732"/>
    <x v="138"/>
    <x v="4"/>
    <x v="29"/>
    <s v="Charlotte"/>
    <x v="1"/>
    <n v="0.3"/>
    <n v="4250"/>
    <n v="1275"/>
    <n v="446.25"/>
    <n v="0.35"/>
  </r>
  <r>
    <x v="0"/>
    <n v="1185732"/>
    <x v="138"/>
    <x v="4"/>
    <x v="29"/>
    <s v="Charlotte"/>
    <x v="2"/>
    <n v="0.2"/>
    <n v="4250"/>
    <n v="850"/>
    <n v="340"/>
    <n v="0.4"/>
  </r>
  <r>
    <x v="0"/>
    <n v="1185732"/>
    <x v="138"/>
    <x v="4"/>
    <x v="29"/>
    <s v="Charlotte"/>
    <x v="3"/>
    <n v="0.24999999999999994"/>
    <n v="3500"/>
    <n v="874.99999999999977"/>
    <n v="349.99999999999994"/>
    <n v="0.4"/>
  </r>
  <r>
    <x v="0"/>
    <n v="1185732"/>
    <x v="138"/>
    <x v="4"/>
    <x v="29"/>
    <s v="Charlotte"/>
    <x v="4"/>
    <n v="0.45"/>
    <n v="3750"/>
    <n v="1687.5"/>
    <n v="590.625"/>
    <n v="0.35"/>
  </r>
  <r>
    <x v="0"/>
    <n v="1185732"/>
    <x v="138"/>
    <x v="4"/>
    <x v="29"/>
    <s v="Charlotte"/>
    <x v="5"/>
    <n v="0.35000000000000003"/>
    <n v="5250"/>
    <n v="1837.5000000000002"/>
    <n v="918.75000000000011"/>
    <n v="0.5"/>
  </r>
  <r>
    <x v="0"/>
    <n v="1185732"/>
    <x v="213"/>
    <x v="4"/>
    <x v="29"/>
    <s v="Charlotte"/>
    <x v="0"/>
    <n v="0.45"/>
    <n v="7950"/>
    <n v="3577.5"/>
    <n v="1431"/>
    <n v="0.4"/>
  </r>
  <r>
    <x v="0"/>
    <n v="1185732"/>
    <x v="213"/>
    <x v="4"/>
    <x v="29"/>
    <s v="Charlotte"/>
    <x v="1"/>
    <n v="0.45"/>
    <n v="5000"/>
    <n v="2250"/>
    <n v="787.5"/>
    <n v="0.35"/>
  </r>
  <r>
    <x v="0"/>
    <n v="1185732"/>
    <x v="213"/>
    <x v="4"/>
    <x v="29"/>
    <s v="Charlotte"/>
    <x v="2"/>
    <n v="0.4"/>
    <n v="4750"/>
    <n v="1900"/>
    <n v="760"/>
    <n v="0.4"/>
  </r>
  <r>
    <x v="0"/>
    <n v="1185732"/>
    <x v="213"/>
    <x v="4"/>
    <x v="29"/>
    <s v="Charlotte"/>
    <x v="3"/>
    <n v="0.4"/>
    <n v="4250"/>
    <n v="1700"/>
    <n v="680"/>
    <n v="0.4"/>
  </r>
  <r>
    <x v="0"/>
    <n v="1185732"/>
    <x v="213"/>
    <x v="4"/>
    <x v="29"/>
    <s v="Charlotte"/>
    <x v="4"/>
    <n v="0.49999999999999994"/>
    <n v="4500"/>
    <n v="2249.9999999999995"/>
    <n v="787.49999999999977"/>
    <n v="0.35"/>
  </r>
  <r>
    <x v="0"/>
    <n v="1185732"/>
    <x v="213"/>
    <x v="4"/>
    <x v="29"/>
    <s v="Charlotte"/>
    <x v="5"/>
    <n v="0.54999999999999993"/>
    <n v="5500"/>
    <n v="3024.9999999999995"/>
    <n v="1512.4999999999998"/>
    <n v="0.5"/>
  </r>
  <r>
    <x v="0"/>
    <n v="1185732"/>
    <x v="121"/>
    <x v="4"/>
    <x v="29"/>
    <s v="Charlotte"/>
    <x v="0"/>
    <n v="0.49999999999999994"/>
    <n v="8000"/>
    <n v="3999.9999999999995"/>
    <n v="1600"/>
    <n v="0.4"/>
  </r>
  <r>
    <x v="0"/>
    <n v="1185732"/>
    <x v="121"/>
    <x v="4"/>
    <x v="29"/>
    <s v="Charlotte"/>
    <x v="1"/>
    <n v="0.45"/>
    <n v="5500"/>
    <n v="2475"/>
    <n v="866.25"/>
    <n v="0.35"/>
  </r>
  <r>
    <x v="0"/>
    <n v="1185732"/>
    <x v="121"/>
    <x v="4"/>
    <x v="29"/>
    <s v="Charlotte"/>
    <x v="2"/>
    <n v="0.5"/>
    <n v="5250"/>
    <n v="2625"/>
    <n v="1050"/>
    <n v="0.4"/>
  </r>
  <r>
    <x v="0"/>
    <n v="1185732"/>
    <x v="121"/>
    <x v="4"/>
    <x v="29"/>
    <s v="Charlotte"/>
    <x v="3"/>
    <n v="0.5"/>
    <n v="5000"/>
    <n v="2500"/>
    <n v="1000"/>
    <n v="0.4"/>
  </r>
  <r>
    <x v="0"/>
    <n v="1185732"/>
    <x v="121"/>
    <x v="4"/>
    <x v="29"/>
    <s v="Charlotte"/>
    <x v="4"/>
    <n v="0.65"/>
    <n v="5000"/>
    <n v="3250"/>
    <n v="1137.5"/>
    <n v="0.35"/>
  </r>
  <r>
    <x v="0"/>
    <n v="1185732"/>
    <x v="121"/>
    <x v="4"/>
    <x v="29"/>
    <s v="Charlotte"/>
    <x v="5"/>
    <n v="0.70000000000000007"/>
    <n v="6750"/>
    <n v="4725"/>
    <n v="2362.5"/>
    <n v="0.5"/>
  </r>
  <r>
    <x v="0"/>
    <n v="1185732"/>
    <x v="140"/>
    <x v="4"/>
    <x v="29"/>
    <s v="Charlotte"/>
    <x v="0"/>
    <n v="0.65"/>
    <n v="9000"/>
    <n v="5850"/>
    <n v="2340"/>
    <n v="0.4"/>
  </r>
  <r>
    <x v="0"/>
    <n v="1185732"/>
    <x v="140"/>
    <x v="4"/>
    <x v="29"/>
    <s v="Charlotte"/>
    <x v="1"/>
    <n v="0.60000000000000009"/>
    <n v="6500"/>
    <n v="3900.0000000000005"/>
    <n v="1365"/>
    <n v="0.35"/>
  </r>
  <r>
    <x v="0"/>
    <n v="1185732"/>
    <x v="140"/>
    <x v="4"/>
    <x v="29"/>
    <s v="Charlotte"/>
    <x v="2"/>
    <n v="0.55000000000000004"/>
    <n v="5750"/>
    <n v="3162.5000000000005"/>
    <n v="1265.0000000000002"/>
    <n v="0.4"/>
  </r>
  <r>
    <x v="0"/>
    <n v="1185732"/>
    <x v="140"/>
    <x v="4"/>
    <x v="29"/>
    <s v="Charlotte"/>
    <x v="3"/>
    <n v="0.55000000000000004"/>
    <n v="5250"/>
    <n v="2887.5000000000005"/>
    <n v="1155.0000000000002"/>
    <n v="0.4"/>
  </r>
  <r>
    <x v="0"/>
    <n v="1185732"/>
    <x v="140"/>
    <x v="4"/>
    <x v="29"/>
    <s v="Charlotte"/>
    <x v="4"/>
    <n v="0.65"/>
    <n v="5500"/>
    <n v="3575"/>
    <n v="1251.25"/>
    <n v="0.35"/>
  </r>
  <r>
    <x v="0"/>
    <n v="1185732"/>
    <x v="140"/>
    <x v="4"/>
    <x v="29"/>
    <s v="Charlotte"/>
    <x v="5"/>
    <n v="0.70000000000000007"/>
    <n v="7250"/>
    <n v="5075.0000000000009"/>
    <n v="2537.5000000000005"/>
    <n v="0.5"/>
  </r>
  <r>
    <x v="0"/>
    <n v="1185732"/>
    <x v="141"/>
    <x v="4"/>
    <x v="29"/>
    <s v="Charlotte"/>
    <x v="0"/>
    <n v="0.65"/>
    <n v="8750"/>
    <n v="5687.5"/>
    <n v="2275"/>
    <n v="0.4"/>
  </r>
  <r>
    <x v="0"/>
    <n v="1185732"/>
    <x v="141"/>
    <x v="4"/>
    <x v="29"/>
    <s v="Charlotte"/>
    <x v="1"/>
    <n v="0.60000000000000009"/>
    <n v="6500"/>
    <n v="3900.0000000000005"/>
    <n v="1365"/>
    <n v="0.35"/>
  </r>
  <r>
    <x v="0"/>
    <n v="1185732"/>
    <x v="141"/>
    <x v="4"/>
    <x v="29"/>
    <s v="Charlotte"/>
    <x v="2"/>
    <n v="0.55000000000000004"/>
    <n v="5750"/>
    <n v="3162.5000000000005"/>
    <n v="1265.0000000000002"/>
    <n v="0.4"/>
  </r>
  <r>
    <x v="0"/>
    <n v="1185732"/>
    <x v="141"/>
    <x v="4"/>
    <x v="29"/>
    <s v="Charlotte"/>
    <x v="3"/>
    <n v="0.45"/>
    <n v="5250"/>
    <n v="2362.5"/>
    <n v="945"/>
    <n v="0.4"/>
  </r>
  <r>
    <x v="0"/>
    <n v="1185732"/>
    <x v="141"/>
    <x v="4"/>
    <x v="29"/>
    <s v="Charlotte"/>
    <x v="4"/>
    <n v="0.55000000000000004"/>
    <n v="5000"/>
    <n v="2750"/>
    <n v="962.49999999999989"/>
    <n v="0.35"/>
  </r>
  <r>
    <x v="0"/>
    <n v="1185732"/>
    <x v="141"/>
    <x v="4"/>
    <x v="29"/>
    <s v="Charlotte"/>
    <x v="5"/>
    <n v="0.60000000000000009"/>
    <n v="6750"/>
    <n v="4050.0000000000005"/>
    <n v="2025.0000000000002"/>
    <n v="0.5"/>
  </r>
  <r>
    <x v="0"/>
    <n v="1185732"/>
    <x v="214"/>
    <x v="4"/>
    <x v="29"/>
    <s v="Charlotte"/>
    <x v="0"/>
    <n v="0.55000000000000004"/>
    <n v="7750"/>
    <n v="4262.5"/>
    <n v="1705"/>
    <n v="0.4"/>
  </r>
  <r>
    <x v="0"/>
    <n v="1185732"/>
    <x v="214"/>
    <x v="4"/>
    <x v="29"/>
    <s v="Charlotte"/>
    <x v="1"/>
    <n v="0.50000000000000011"/>
    <n v="5750"/>
    <n v="2875.0000000000005"/>
    <n v="1006.2500000000001"/>
    <n v="0.35"/>
  </r>
  <r>
    <x v="0"/>
    <n v="1185732"/>
    <x v="214"/>
    <x v="4"/>
    <x v="29"/>
    <s v="Charlotte"/>
    <x v="2"/>
    <n v="0.25000000000000006"/>
    <n v="4750"/>
    <n v="1187.5000000000002"/>
    <n v="475.00000000000011"/>
    <n v="0.4"/>
  </r>
  <r>
    <x v="0"/>
    <n v="1185732"/>
    <x v="214"/>
    <x v="4"/>
    <x v="29"/>
    <s v="Charlotte"/>
    <x v="3"/>
    <n v="0.25000000000000006"/>
    <n v="4500"/>
    <n v="1125.0000000000002"/>
    <n v="450.00000000000011"/>
    <n v="0.4"/>
  </r>
  <r>
    <x v="0"/>
    <n v="1185732"/>
    <x v="214"/>
    <x v="4"/>
    <x v="29"/>
    <s v="Charlotte"/>
    <x v="4"/>
    <n v="0.35000000000000003"/>
    <n v="4500"/>
    <n v="1575.0000000000002"/>
    <n v="551.25"/>
    <n v="0.35"/>
  </r>
  <r>
    <x v="0"/>
    <n v="1185732"/>
    <x v="214"/>
    <x v="4"/>
    <x v="29"/>
    <s v="Charlotte"/>
    <x v="5"/>
    <n v="0.40000000000000008"/>
    <n v="5500"/>
    <n v="2200.0000000000005"/>
    <n v="1100.0000000000002"/>
    <n v="0.5"/>
  </r>
  <r>
    <x v="0"/>
    <n v="1185732"/>
    <x v="123"/>
    <x v="4"/>
    <x v="29"/>
    <s v="Charlotte"/>
    <x v="0"/>
    <n v="0.40000000000000008"/>
    <n v="7250"/>
    <n v="2900.0000000000005"/>
    <n v="1160.0000000000002"/>
    <n v="0.4"/>
  </r>
  <r>
    <x v="0"/>
    <n v="1185732"/>
    <x v="123"/>
    <x v="4"/>
    <x v="29"/>
    <s v="Charlotte"/>
    <x v="1"/>
    <n v="0.3000000000000001"/>
    <n v="5500"/>
    <n v="1650.0000000000005"/>
    <n v="577.50000000000011"/>
    <n v="0.35"/>
  </r>
  <r>
    <x v="0"/>
    <n v="1185732"/>
    <x v="123"/>
    <x v="4"/>
    <x v="29"/>
    <s v="Charlotte"/>
    <x v="2"/>
    <n v="0.3000000000000001"/>
    <n v="4250"/>
    <n v="1275.0000000000005"/>
    <n v="510.00000000000023"/>
    <n v="0.4"/>
  </r>
  <r>
    <x v="0"/>
    <n v="1185732"/>
    <x v="123"/>
    <x v="4"/>
    <x v="29"/>
    <s v="Charlotte"/>
    <x v="3"/>
    <n v="0.3000000000000001"/>
    <n v="4000"/>
    <n v="1200.0000000000005"/>
    <n v="480.00000000000023"/>
    <n v="0.4"/>
  </r>
  <r>
    <x v="0"/>
    <n v="1185732"/>
    <x v="123"/>
    <x v="4"/>
    <x v="29"/>
    <s v="Charlotte"/>
    <x v="4"/>
    <n v="0.40000000000000008"/>
    <n v="4000"/>
    <n v="1600.0000000000002"/>
    <n v="560"/>
    <n v="0.35"/>
  </r>
  <r>
    <x v="0"/>
    <n v="1185732"/>
    <x v="123"/>
    <x v="4"/>
    <x v="29"/>
    <s v="Charlotte"/>
    <x v="5"/>
    <n v="0.4"/>
    <n v="5250"/>
    <n v="2100"/>
    <n v="1050"/>
    <n v="0.5"/>
  </r>
  <r>
    <x v="0"/>
    <n v="1185732"/>
    <x v="143"/>
    <x v="4"/>
    <x v="29"/>
    <s v="Charlotte"/>
    <x v="0"/>
    <n v="0.35000000000000009"/>
    <n v="6750"/>
    <n v="2362.5000000000005"/>
    <n v="945.00000000000023"/>
    <n v="0.4"/>
  </r>
  <r>
    <x v="0"/>
    <n v="1185732"/>
    <x v="143"/>
    <x v="4"/>
    <x v="29"/>
    <s v="Charlotte"/>
    <x v="1"/>
    <n v="0.25000000000000011"/>
    <n v="5000"/>
    <n v="1250.0000000000005"/>
    <n v="437.50000000000011"/>
    <n v="0.35"/>
  </r>
  <r>
    <x v="0"/>
    <n v="1185732"/>
    <x v="143"/>
    <x v="4"/>
    <x v="29"/>
    <s v="Charlotte"/>
    <x v="2"/>
    <n v="0.35000000000000014"/>
    <n v="4450"/>
    <n v="1557.5000000000007"/>
    <n v="623.00000000000034"/>
    <n v="0.4"/>
  </r>
  <r>
    <x v="0"/>
    <n v="1185732"/>
    <x v="143"/>
    <x v="4"/>
    <x v="29"/>
    <s v="Charlotte"/>
    <x v="3"/>
    <n v="0.65000000000000024"/>
    <n v="5000"/>
    <n v="3250.0000000000014"/>
    <n v="1300.0000000000007"/>
    <n v="0.4"/>
  </r>
  <r>
    <x v="0"/>
    <n v="1185732"/>
    <x v="143"/>
    <x v="4"/>
    <x v="29"/>
    <s v="Charlotte"/>
    <x v="4"/>
    <n v="0.80000000000000016"/>
    <n v="4750"/>
    <n v="3800.0000000000009"/>
    <n v="1330.0000000000002"/>
    <n v="0.35"/>
  </r>
  <r>
    <x v="0"/>
    <n v="1185732"/>
    <x v="143"/>
    <x v="4"/>
    <x v="29"/>
    <s v="Charlotte"/>
    <x v="5"/>
    <n v="0.8"/>
    <n v="5750"/>
    <n v="4600"/>
    <n v="2300"/>
    <n v="0.5"/>
  </r>
  <r>
    <x v="0"/>
    <n v="1185732"/>
    <x v="144"/>
    <x v="4"/>
    <x v="29"/>
    <s v="Charlotte"/>
    <x v="0"/>
    <n v="0.75000000000000011"/>
    <n v="8250"/>
    <n v="6187.5000000000009"/>
    <n v="2475.0000000000005"/>
    <n v="0.4"/>
  </r>
  <r>
    <x v="0"/>
    <n v="1185732"/>
    <x v="144"/>
    <x v="4"/>
    <x v="29"/>
    <s v="Charlotte"/>
    <x v="1"/>
    <n v="0.65000000000000013"/>
    <n v="6250"/>
    <n v="4062.5000000000009"/>
    <n v="1421.8750000000002"/>
    <n v="0.35"/>
  </r>
  <r>
    <x v="0"/>
    <n v="1185732"/>
    <x v="144"/>
    <x v="4"/>
    <x v="29"/>
    <s v="Charlotte"/>
    <x v="2"/>
    <n v="0.65000000000000013"/>
    <n v="5750"/>
    <n v="3737.5000000000009"/>
    <n v="1495.0000000000005"/>
    <n v="0.4"/>
  </r>
  <r>
    <x v="0"/>
    <n v="1185732"/>
    <x v="144"/>
    <x v="4"/>
    <x v="29"/>
    <s v="Charlotte"/>
    <x v="3"/>
    <n v="0.65000000000000013"/>
    <n v="5250"/>
    <n v="3412.5000000000009"/>
    <n v="1365.0000000000005"/>
    <n v="0.4"/>
  </r>
  <r>
    <x v="0"/>
    <n v="1185732"/>
    <x v="144"/>
    <x v="4"/>
    <x v="29"/>
    <s v="Charlotte"/>
    <x v="4"/>
    <n v="0.75000000000000011"/>
    <n v="5250"/>
    <n v="3937.5000000000005"/>
    <n v="1378.125"/>
    <n v="0.35"/>
  </r>
  <r>
    <x v="0"/>
    <n v="1185732"/>
    <x v="144"/>
    <x v="4"/>
    <x v="29"/>
    <s v="Charlotte"/>
    <x v="5"/>
    <n v="0.8"/>
    <n v="6250"/>
    <n v="5000"/>
    <n v="2500"/>
    <n v="0.5"/>
  </r>
  <r>
    <x v="0"/>
    <n v="1185732"/>
    <x v="215"/>
    <x v="3"/>
    <x v="30"/>
    <s v="Columbus"/>
    <x v="0"/>
    <n v="0.4"/>
    <n v="5000"/>
    <n v="2000"/>
    <n v="800"/>
    <n v="0.4"/>
  </r>
  <r>
    <x v="0"/>
    <n v="1185732"/>
    <x v="215"/>
    <x v="3"/>
    <x v="30"/>
    <s v="Columbus"/>
    <x v="1"/>
    <n v="0.4"/>
    <n v="3000"/>
    <n v="1200"/>
    <n v="420"/>
    <n v="0.35"/>
  </r>
  <r>
    <x v="0"/>
    <n v="1185732"/>
    <x v="215"/>
    <x v="3"/>
    <x v="30"/>
    <s v="Columbus"/>
    <x v="2"/>
    <n v="0.30000000000000004"/>
    <n v="3000"/>
    <n v="900.00000000000011"/>
    <n v="360.00000000000006"/>
    <n v="0.4"/>
  </r>
  <r>
    <x v="0"/>
    <n v="1185732"/>
    <x v="215"/>
    <x v="3"/>
    <x v="30"/>
    <s v="Columbus"/>
    <x v="3"/>
    <n v="0.35000000000000003"/>
    <n v="1500"/>
    <n v="525"/>
    <n v="210"/>
    <n v="0.4"/>
  </r>
  <r>
    <x v="0"/>
    <n v="1185732"/>
    <x v="215"/>
    <x v="3"/>
    <x v="30"/>
    <s v="Columbus"/>
    <x v="4"/>
    <n v="0.49999999999999994"/>
    <n v="2000"/>
    <n v="999.99999999999989"/>
    <n v="349.99999999999994"/>
    <n v="0.35"/>
  </r>
  <r>
    <x v="0"/>
    <n v="1185732"/>
    <x v="215"/>
    <x v="3"/>
    <x v="30"/>
    <s v="Columbus"/>
    <x v="5"/>
    <n v="0.4"/>
    <n v="3000"/>
    <n v="1200"/>
    <n v="480"/>
    <n v="0.4"/>
  </r>
  <r>
    <x v="0"/>
    <n v="1185732"/>
    <x v="216"/>
    <x v="3"/>
    <x v="30"/>
    <s v="Columbus"/>
    <x v="0"/>
    <n v="0.4"/>
    <n v="5500"/>
    <n v="2200"/>
    <n v="880"/>
    <n v="0.4"/>
  </r>
  <r>
    <x v="0"/>
    <n v="1185732"/>
    <x v="216"/>
    <x v="3"/>
    <x v="30"/>
    <s v="Columbus"/>
    <x v="1"/>
    <n v="0.4"/>
    <n v="2000"/>
    <n v="800"/>
    <n v="280"/>
    <n v="0.35"/>
  </r>
  <r>
    <x v="0"/>
    <n v="1185732"/>
    <x v="216"/>
    <x v="3"/>
    <x v="30"/>
    <s v="Columbus"/>
    <x v="2"/>
    <n v="0.30000000000000004"/>
    <n v="2500"/>
    <n v="750.00000000000011"/>
    <n v="300.00000000000006"/>
    <n v="0.4"/>
  </r>
  <r>
    <x v="0"/>
    <n v="1185732"/>
    <x v="216"/>
    <x v="3"/>
    <x v="30"/>
    <s v="Columbus"/>
    <x v="3"/>
    <n v="0.35000000000000003"/>
    <n v="1250"/>
    <n v="437.50000000000006"/>
    <n v="175.00000000000003"/>
    <n v="0.4"/>
  </r>
  <r>
    <x v="0"/>
    <n v="1185732"/>
    <x v="216"/>
    <x v="3"/>
    <x v="30"/>
    <s v="Columbus"/>
    <x v="4"/>
    <n v="0.49999999999999994"/>
    <n v="2000"/>
    <n v="999.99999999999989"/>
    <n v="349.99999999999994"/>
    <n v="0.35"/>
  </r>
  <r>
    <x v="0"/>
    <n v="1185732"/>
    <x v="216"/>
    <x v="3"/>
    <x v="30"/>
    <s v="Columbus"/>
    <x v="5"/>
    <n v="0.4"/>
    <n v="3000"/>
    <n v="1200"/>
    <n v="480"/>
    <n v="0.4"/>
  </r>
  <r>
    <x v="0"/>
    <n v="1185732"/>
    <x v="217"/>
    <x v="3"/>
    <x v="30"/>
    <s v="Columbus"/>
    <x v="0"/>
    <n v="0.45"/>
    <n v="5200"/>
    <n v="2340"/>
    <n v="936"/>
    <n v="0.4"/>
  </r>
  <r>
    <x v="0"/>
    <n v="1185732"/>
    <x v="217"/>
    <x v="3"/>
    <x v="30"/>
    <s v="Columbus"/>
    <x v="1"/>
    <n v="0.45"/>
    <n v="2250"/>
    <n v="1012.5"/>
    <n v="354.375"/>
    <n v="0.35"/>
  </r>
  <r>
    <x v="0"/>
    <n v="1185732"/>
    <x v="217"/>
    <x v="3"/>
    <x v="30"/>
    <s v="Columbus"/>
    <x v="2"/>
    <n v="0.35000000000000003"/>
    <n v="2500"/>
    <n v="875.00000000000011"/>
    <n v="350.00000000000006"/>
    <n v="0.4"/>
  </r>
  <r>
    <x v="0"/>
    <n v="1185732"/>
    <x v="217"/>
    <x v="3"/>
    <x v="30"/>
    <s v="Columbus"/>
    <x v="3"/>
    <n v="0.4"/>
    <n v="1000"/>
    <n v="400"/>
    <n v="160"/>
    <n v="0.4"/>
  </r>
  <r>
    <x v="0"/>
    <n v="1185732"/>
    <x v="217"/>
    <x v="3"/>
    <x v="30"/>
    <s v="Columbus"/>
    <x v="4"/>
    <n v="0.54999999999999993"/>
    <n v="1500"/>
    <n v="824.99999999999989"/>
    <n v="288.74999999999994"/>
    <n v="0.35"/>
  </r>
  <r>
    <x v="0"/>
    <n v="1185732"/>
    <x v="217"/>
    <x v="3"/>
    <x v="30"/>
    <s v="Columbus"/>
    <x v="5"/>
    <n v="0.45"/>
    <n v="2500"/>
    <n v="1125"/>
    <n v="450"/>
    <n v="0.4"/>
  </r>
  <r>
    <x v="0"/>
    <n v="1185732"/>
    <x v="218"/>
    <x v="3"/>
    <x v="30"/>
    <s v="Columbus"/>
    <x v="0"/>
    <n v="0.45"/>
    <n v="4750"/>
    <n v="2137.5"/>
    <n v="855"/>
    <n v="0.4"/>
  </r>
  <r>
    <x v="0"/>
    <n v="1185732"/>
    <x v="218"/>
    <x v="3"/>
    <x v="30"/>
    <s v="Columbus"/>
    <x v="1"/>
    <n v="0.45"/>
    <n v="1750"/>
    <n v="787.5"/>
    <n v="275.625"/>
    <n v="0.35"/>
  </r>
  <r>
    <x v="0"/>
    <n v="1185732"/>
    <x v="218"/>
    <x v="3"/>
    <x v="30"/>
    <s v="Columbus"/>
    <x v="2"/>
    <n v="0.4"/>
    <n v="1750"/>
    <n v="700"/>
    <n v="280"/>
    <n v="0.4"/>
  </r>
  <r>
    <x v="0"/>
    <n v="1185732"/>
    <x v="218"/>
    <x v="3"/>
    <x v="30"/>
    <s v="Columbus"/>
    <x v="3"/>
    <n v="0.45"/>
    <n v="1000"/>
    <n v="450"/>
    <n v="180"/>
    <n v="0.4"/>
  </r>
  <r>
    <x v="0"/>
    <n v="1185732"/>
    <x v="218"/>
    <x v="3"/>
    <x v="30"/>
    <s v="Columbus"/>
    <x v="4"/>
    <n v="0.5"/>
    <n v="1250"/>
    <n v="625"/>
    <n v="218.75"/>
    <n v="0.35"/>
  </r>
  <r>
    <x v="0"/>
    <n v="1185732"/>
    <x v="218"/>
    <x v="3"/>
    <x v="30"/>
    <s v="Columbus"/>
    <x v="5"/>
    <n v="0.4"/>
    <n v="2500"/>
    <n v="1000"/>
    <n v="400"/>
    <n v="0.4"/>
  </r>
  <r>
    <x v="0"/>
    <n v="1185732"/>
    <x v="219"/>
    <x v="3"/>
    <x v="30"/>
    <s v="Columbus"/>
    <x v="0"/>
    <n v="0.5"/>
    <n v="5200"/>
    <n v="2600"/>
    <n v="1040"/>
    <n v="0.4"/>
  </r>
  <r>
    <x v="0"/>
    <n v="1185732"/>
    <x v="219"/>
    <x v="3"/>
    <x v="30"/>
    <s v="Columbus"/>
    <x v="1"/>
    <n v="0.45000000000000007"/>
    <n v="2250"/>
    <n v="1012.5000000000001"/>
    <n v="354.375"/>
    <n v="0.35"/>
  </r>
  <r>
    <x v="0"/>
    <n v="1185732"/>
    <x v="219"/>
    <x v="3"/>
    <x v="30"/>
    <s v="Columbus"/>
    <x v="2"/>
    <n v="0.4"/>
    <n v="2000"/>
    <n v="800"/>
    <n v="320"/>
    <n v="0.4"/>
  </r>
  <r>
    <x v="0"/>
    <n v="1185732"/>
    <x v="219"/>
    <x v="3"/>
    <x v="30"/>
    <s v="Columbus"/>
    <x v="3"/>
    <n v="0.4"/>
    <n v="1250"/>
    <n v="500"/>
    <n v="200"/>
    <n v="0.4"/>
  </r>
  <r>
    <x v="0"/>
    <n v="1185732"/>
    <x v="219"/>
    <x v="3"/>
    <x v="30"/>
    <s v="Columbus"/>
    <x v="4"/>
    <n v="0.5"/>
    <n v="1500"/>
    <n v="750"/>
    <n v="262.5"/>
    <n v="0.35"/>
  </r>
  <r>
    <x v="0"/>
    <n v="1185732"/>
    <x v="219"/>
    <x v="3"/>
    <x v="30"/>
    <s v="Columbus"/>
    <x v="5"/>
    <n v="0.55000000000000004"/>
    <n v="2750"/>
    <n v="1512.5000000000002"/>
    <n v="605.00000000000011"/>
    <n v="0.4"/>
  </r>
  <r>
    <x v="0"/>
    <n v="1185732"/>
    <x v="220"/>
    <x v="3"/>
    <x v="30"/>
    <s v="Columbus"/>
    <x v="0"/>
    <n v="0.4"/>
    <n v="5250"/>
    <n v="2100"/>
    <n v="840"/>
    <n v="0.4"/>
  </r>
  <r>
    <x v="0"/>
    <n v="1185732"/>
    <x v="220"/>
    <x v="3"/>
    <x v="30"/>
    <s v="Columbus"/>
    <x v="1"/>
    <n v="0.35000000000000009"/>
    <n v="2750"/>
    <n v="962.50000000000023"/>
    <n v="336.87500000000006"/>
    <n v="0.35"/>
  </r>
  <r>
    <x v="0"/>
    <n v="1185732"/>
    <x v="220"/>
    <x v="3"/>
    <x v="30"/>
    <s v="Columbus"/>
    <x v="2"/>
    <n v="0.30000000000000004"/>
    <n v="2250"/>
    <n v="675.00000000000011"/>
    <n v="270.00000000000006"/>
    <n v="0.4"/>
  </r>
  <r>
    <x v="0"/>
    <n v="1185732"/>
    <x v="220"/>
    <x v="3"/>
    <x v="30"/>
    <s v="Columbus"/>
    <x v="3"/>
    <n v="0.30000000000000004"/>
    <n v="2000"/>
    <n v="600.00000000000011"/>
    <n v="240.00000000000006"/>
    <n v="0.4"/>
  </r>
  <r>
    <x v="0"/>
    <n v="1185732"/>
    <x v="220"/>
    <x v="3"/>
    <x v="30"/>
    <s v="Columbus"/>
    <x v="4"/>
    <n v="0.5"/>
    <n v="2000"/>
    <n v="1000"/>
    <n v="350"/>
    <n v="0.35"/>
  </r>
  <r>
    <x v="0"/>
    <n v="1185732"/>
    <x v="220"/>
    <x v="3"/>
    <x v="30"/>
    <s v="Columbus"/>
    <x v="5"/>
    <n v="0.55000000000000004"/>
    <n v="3750"/>
    <n v="2062.5"/>
    <n v="825"/>
    <n v="0.4"/>
  </r>
  <r>
    <x v="0"/>
    <n v="1185732"/>
    <x v="221"/>
    <x v="3"/>
    <x v="30"/>
    <s v="Columbus"/>
    <x v="0"/>
    <n v="0.5"/>
    <n v="6000"/>
    <n v="3000"/>
    <n v="1200"/>
    <n v="0.4"/>
  </r>
  <r>
    <x v="0"/>
    <n v="1185732"/>
    <x v="221"/>
    <x v="3"/>
    <x v="30"/>
    <s v="Columbus"/>
    <x v="1"/>
    <n v="0.45000000000000007"/>
    <n v="3500"/>
    <n v="1575.0000000000002"/>
    <n v="551.25"/>
    <n v="0.35"/>
  </r>
  <r>
    <x v="0"/>
    <n v="1185732"/>
    <x v="221"/>
    <x v="3"/>
    <x v="30"/>
    <s v="Columbus"/>
    <x v="2"/>
    <n v="0.4"/>
    <n v="2750"/>
    <n v="1100"/>
    <n v="440"/>
    <n v="0.4"/>
  </r>
  <r>
    <x v="0"/>
    <n v="1185732"/>
    <x v="221"/>
    <x v="3"/>
    <x v="30"/>
    <s v="Columbus"/>
    <x v="3"/>
    <n v="0.4"/>
    <n v="2250"/>
    <n v="900"/>
    <n v="360"/>
    <n v="0.4"/>
  </r>
  <r>
    <x v="0"/>
    <n v="1185732"/>
    <x v="221"/>
    <x v="3"/>
    <x v="30"/>
    <s v="Columbus"/>
    <x v="4"/>
    <n v="0.5"/>
    <n v="2500"/>
    <n v="1250"/>
    <n v="437.5"/>
    <n v="0.35"/>
  </r>
  <r>
    <x v="0"/>
    <n v="1185732"/>
    <x v="221"/>
    <x v="3"/>
    <x v="30"/>
    <s v="Columbus"/>
    <x v="5"/>
    <n v="0.55000000000000004"/>
    <n v="4250"/>
    <n v="2337.5"/>
    <n v="935"/>
    <n v="0.4"/>
  </r>
  <r>
    <x v="0"/>
    <n v="1185732"/>
    <x v="222"/>
    <x v="3"/>
    <x v="30"/>
    <s v="Columbus"/>
    <x v="0"/>
    <n v="0.5"/>
    <n v="5750"/>
    <n v="2875"/>
    <n v="1150"/>
    <n v="0.4"/>
  </r>
  <r>
    <x v="0"/>
    <n v="1185732"/>
    <x v="222"/>
    <x v="3"/>
    <x v="30"/>
    <s v="Columbus"/>
    <x v="1"/>
    <n v="0.45000000000000007"/>
    <n v="3500"/>
    <n v="1575.0000000000002"/>
    <n v="551.25"/>
    <n v="0.35"/>
  </r>
  <r>
    <x v="0"/>
    <n v="1185732"/>
    <x v="222"/>
    <x v="3"/>
    <x v="30"/>
    <s v="Columbus"/>
    <x v="2"/>
    <n v="0.4"/>
    <n v="2750"/>
    <n v="1100"/>
    <n v="440"/>
    <n v="0.4"/>
  </r>
  <r>
    <x v="0"/>
    <n v="1185732"/>
    <x v="222"/>
    <x v="3"/>
    <x v="30"/>
    <s v="Columbus"/>
    <x v="3"/>
    <n v="0.4"/>
    <n v="2500"/>
    <n v="1000"/>
    <n v="400"/>
    <n v="0.4"/>
  </r>
  <r>
    <x v="0"/>
    <n v="1185732"/>
    <x v="222"/>
    <x v="3"/>
    <x v="30"/>
    <s v="Columbus"/>
    <x v="4"/>
    <n v="0.5"/>
    <n v="2250"/>
    <n v="1125"/>
    <n v="393.75"/>
    <n v="0.35"/>
  </r>
  <r>
    <x v="0"/>
    <n v="1185732"/>
    <x v="222"/>
    <x v="3"/>
    <x v="30"/>
    <s v="Columbus"/>
    <x v="5"/>
    <n v="0.55000000000000004"/>
    <n v="4000"/>
    <n v="2200"/>
    <n v="880"/>
    <n v="0.4"/>
  </r>
  <r>
    <x v="0"/>
    <n v="1185732"/>
    <x v="223"/>
    <x v="3"/>
    <x v="30"/>
    <s v="Columbus"/>
    <x v="0"/>
    <n v="0.5"/>
    <n v="5250"/>
    <n v="2625"/>
    <n v="1050"/>
    <n v="0.4"/>
  </r>
  <r>
    <x v="0"/>
    <n v="1185732"/>
    <x v="223"/>
    <x v="3"/>
    <x v="30"/>
    <s v="Columbus"/>
    <x v="1"/>
    <n v="0.45000000000000007"/>
    <n v="3250"/>
    <n v="1462.5000000000002"/>
    <n v="511.87500000000006"/>
    <n v="0.35"/>
  </r>
  <r>
    <x v="0"/>
    <n v="1185732"/>
    <x v="223"/>
    <x v="3"/>
    <x v="30"/>
    <s v="Columbus"/>
    <x v="2"/>
    <n v="0.35000000000000003"/>
    <n v="2250"/>
    <n v="787.50000000000011"/>
    <n v="315.00000000000006"/>
    <n v="0.4"/>
  </r>
  <r>
    <x v="0"/>
    <n v="1185732"/>
    <x v="223"/>
    <x v="3"/>
    <x v="30"/>
    <s v="Columbus"/>
    <x v="3"/>
    <n v="0.35000000000000003"/>
    <n v="2000"/>
    <n v="700.00000000000011"/>
    <n v="280.00000000000006"/>
    <n v="0.4"/>
  </r>
  <r>
    <x v="0"/>
    <n v="1185732"/>
    <x v="223"/>
    <x v="3"/>
    <x v="30"/>
    <s v="Columbus"/>
    <x v="4"/>
    <n v="0.45"/>
    <n v="2000"/>
    <n v="900"/>
    <n v="315"/>
    <n v="0.35"/>
  </r>
  <r>
    <x v="0"/>
    <n v="1185732"/>
    <x v="223"/>
    <x v="3"/>
    <x v="30"/>
    <s v="Columbus"/>
    <x v="5"/>
    <n v="0.5"/>
    <n v="2750"/>
    <n v="1375"/>
    <n v="550"/>
    <n v="0.4"/>
  </r>
  <r>
    <x v="0"/>
    <n v="1185732"/>
    <x v="224"/>
    <x v="3"/>
    <x v="30"/>
    <s v="Columbus"/>
    <x v="0"/>
    <n v="0.54999999999999993"/>
    <n v="4500"/>
    <n v="2474.9999999999995"/>
    <n v="989.99999999999989"/>
    <n v="0.4"/>
  </r>
  <r>
    <x v="0"/>
    <n v="1185732"/>
    <x v="224"/>
    <x v="3"/>
    <x v="30"/>
    <s v="Columbus"/>
    <x v="1"/>
    <n v="0.45"/>
    <n v="2750"/>
    <n v="1237.5"/>
    <n v="433.125"/>
    <n v="0.35"/>
  </r>
  <r>
    <x v="0"/>
    <n v="1185732"/>
    <x v="224"/>
    <x v="3"/>
    <x v="30"/>
    <s v="Columbus"/>
    <x v="2"/>
    <n v="0.45"/>
    <n v="1750"/>
    <n v="787.5"/>
    <n v="315"/>
    <n v="0.4"/>
  </r>
  <r>
    <x v="0"/>
    <n v="1185732"/>
    <x v="224"/>
    <x v="3"/>
    <x v="30"/>
    <s v="Columbus"/>
    <x v="3"/>
    <n v="0.45"/>
    <n v="1500"/>
    <n v="675"/>
    <n v="270"/>
    <n v="0.4"/>
  </r>
  <r>
    <x v="0"/>
    <n v="1185732"/>
    <x v="224"/>
    <x v="3"/>
    <x v="30"/>
    <s v="Columbus"/>
    <x v="4"/>
    <n v="0.54999999999999993"/>
    <n v="1500"/>
    <n v="824.99999999999989"/>
    <n v="288.74999999999994"/>
    <n v="0.35"/>
  </r>
  <r>
    <x v="0"/>
    <n v="1185732"/>
    <x v="224"/>
    <x v="3"/>
    <x v="30"/>
    <s v="Columbus"/>
    <x v="5"/>
    <n v="0.54999999999999993"/>
    <n v="2750"/>
    <n v="1512.4999999999998"/>
    <n v="604.99999999999989"/>
    <n v="0.4"/>
  </r>
  <r>
    <x v="0"/>
    <n v="1185732"/>
    <x v="225"/>
    <x v="3"/>
    <x v="30"/>
    <s v="Columbus"/>
    <x v="0"/>
    <n v="0.5"/>
    <n v="4250"/>
    <n v="2125"/>
    <n v="850"/>
    <n v="0.4"/>
  </r>
  <r>
    <x v="0"/>
    <n v="1185732"/>
    <x v="225"/>
    <x v="3"/>
    <x v="30"/>
    <s v="Columbus"/>
    <x v="1"/>
    <n v="0.4"/>
    <n v="2750"/>
    <n v="1100"/>
    <n v="385"/>
    <n v="0.35"/>
  </r>
  <r>
    <x v="0"/>
    <n v="1185732"/>
    <x v="225"/>
    <x v="3"/>
    <x v="30"/>
    <s v="Columbus"/>
    <x v="2"/>
    <n v="0.45"/>
    <n v="2200"/>
    <n v="990"/>
    <n v="396"/>
    <n v="0.4"/>
  </r>
  <r>
    <x v="0"/>
    <n v="1185732"/>
    <x v="225"/>
    <x v="3"/>
    <x v="30"/>
    <s v="Columbus"/>
    <x v="3"/>
    <n v="0.55000000000000004"/>
    <n v="2000"/>
    <n v="1100"/>
    <n v="440"/>
    <n v="0.4"/>
  </r>
  <r>
    <x v="0"/>
    <n v="1185732"/>
    <x v="225"/>
    <x v="3"/>
    <x v="30"/>
    <s v="Columbus"/>
    <x v="4"/>
    <n v="0.65"/>
    <n v="1750"/>
    <n v="1137.5"/>
    <n v="398.125"/>
    <n v="0.35"/>
  </r>
  <r>
    <x v="0"/>
    <n v="1185732"/>
    <x v="225"/>
    <x v="3"/>
    <x v="30"/>
    <s v="Columbus"/>
    <x v="5"/>
    <n v="0.7"/>
    <n v="2750"/>
    <n v="1924.9999999999998"/>
    <n v="770"/>
    <n v="0.4"/>
  </r>
  <r>
    <x v="0"/>
    <n v="1185732"/>
    <x v="226"/>
    <x v="3"/>
    <x v="30"/>
    <s v="Columbus"/>
    <x v="0"/>
    <n v="0.65"/>
    <n v="5250"/>
    <n v="3412.5"/>
    <n v="1365"/>
    <n v="0.4"/>
  </r>
  <r>
    <x v="0"/>
    <n v="1185732"/>
    <x v="226"/>
    <x v="3"/>
    <x v="30"/>
    <s v="Columbus"/>
    <x v="1"/>
    <n v="0.55000000000000004"/>
    <n v="3250"/>
    <n v="1787.5000000000002"/>
    <n v="625.625"/>
    <n v="0.35"/>
  </r>
  <r>
    <x v="0"/>
    <n v="1185732"/>
    <x v="226"/>
    <x v="3"/>
    <x v="30"/>
    <s v="Columbus"/>
    <x v="2"/>
    <n v="0.55000000000000004"/>
    <n v="2750"/>
    <n v="1512.5000000000002"/>
    <n v="605.00000000000011"/>
    <n v="0.4"/>
  </r>
  <r>
    <x v="0"/>
    <n v="1185732"/>
    <x v="226"/>
    <x v="3"/>
    <x v="30"/>
    <s v="Columbus"/>
    <x v="3"/>
    <n v="0.5"/>
    <n v="2250"/>
    <n v="1125"/>
    <n v="450"/>
    <n v="0.4"/>
  </r>
  <r>
    <x v="0"/>
    <n v="1185732"/>
    <x v="226"/>
    <x v="3"/>
    <x v="30"/>
    <s v="Columbus"/>
    <x v="4"/>
    <n v="0.6"/>
    <n v="2250"/>
    <n v="1350"/>
    <n v="472.49999999999994"/>
    <n v="0.35"/>
  </r>
  <r>
    <x v="0"/>
    <n v="1185732"/>
    <x v="226"/>
    <x v="3"/>
    <x v="30"/>
    <s v="Columbus"/>
    <x v="5"/>
    <n v="0.64999999999999991"/>
    <n v="3250"/>
    <n v="2112.4999999999995"/>
    <n v="844.99999999999989"/>
    <n v="0.4"/>
  </r>
  <r>
    <x v="0"/>
    <n v="1185732"/>
    <x v="24"/>
    <x v="4"/>
    <x v="31"/>
    <s v="Louisville"/>
    <x v="0"/>
    <n v="0.30000000000000004"/>
    <n v="7250"/>
    <n v="2175.0000000000005"/>
    <n v="870.00000000000023"/>
    <n v="0.4"/>
  </r>
  <r>
    <x v="0"/>
    <n v="1185732"/>
    <x v="24"/>
    <x v="4"/>
    <x v="31"/>
    <s v="Louisville"/>
    <x v="1"/>
    <n v="0.30000000000000004"/>
    <n v="5250"/>
    <n v="1575.0000000000002"/>
    <n v="551.25"/>
    <n v="0.35"/>
  </r>
  <r>
    <x v="0"/>
    <n v="1185732"/>
    <x v="24"/>
    <x v="4"/>
    <x v="31"/>
    <s v="Louisville"/>
    <x v="2"/>
    <n v="0.20000000000000007"/>
    <n v="5250"/>
    <n v="1050.0000000000005"/>
    <n v="420.00000000000023"/>
    <n v="0.4"/>
  </r>
  <r>
    <x v="0"/>
    <n v="1185732"/>
    <x v="24"/>
    <x v="4"/>
    <x v="31"/>
    <s v="Louisville"/>
    <x v="3"/>
    <n v="0.25"/>
    <n v="3750"/>
    <n v="937.5"/>
    <n v="375"/>
    <n v="0.4"/>
  </r>
  <r>
    <x v="0"/>
    <n v="1185732"/>
    <x v="24"/>
    <x v="4"/>
    <x v="31"/>
    <s v="Louisville"/>
    <x v="4"/>
    <n v="0.4"/>
    <n v="4250"/>
    <n v="1700"/>
    <n v="595"/>
    <n v="0.35"/>
  </r>
  <r>
    <x v="0"/>
    <n v="1185732"/>
    <x v="24"/>
    <x v="4"/>
    <x v="31"/>
    <s v="Louisville"/>
    <x v="5"/>
    <n v="0.30000000000000004"/>
    <n v="5250"/>
    <n v="1575.0000000000002"/>
    <n v="787.50000000000011"/>
    <n v="0.5"/>
  </r>
  <r>
    <x v="0"/>
    <n v="1185732"/>
    <x v="167"/>
    <x v="4"/>
    <x v="31"/>
    <s v="Louisville"/>
    <x v="0"/>
    <n v="0.30000000000000004"/>
    <n v="7750"/>
    <n v="2325.0000000000005"/>
    <n v="930.00000000000023"/>
    <n v="0.4"/>
  </r>
  <r>
    <x v="0"/>
    <n v="1185732"/>
    <x v="167"/>
    <x v="4"/>
    <x v="31"/>
    <s v="Louisville"/>
    <x v="1"/>
    <n v="0.30000000000000004"/>
    <n v="4250"/>
    <n v="1275.0000000000002"/>
    <n v="446.25000000000006"/>
    <n v="0.35"/>
  </r>
  <r>
    <x v="0"/>
    <n v="1185732"/>
    <x v="167"/>
    <x v="4"/>
    <x v="31"/>
    <s v="Louisville"/>
    <x v="2"/>
    <n v="0.20000000000000007"/>
    <n v="4750"/>
    <n v="950.00000000000034"/>
    <n v="380.00000000000017"/>
    <n v="0.4"/>
  </r>
  <r>
    <x v="0"/>
    <n v="1185732"/>
    <x v="167"/>
    <x v="4"/>
    <x v="31"/>
    <s v="Louisville"/>
    <x v="3"/>
    <n v="0.25"/>
    <n v="3250"/>
    <n v="812.5"/>
    <n v="325"/>
    <n v="0.4"/>
  </r>
  <r>
    <x v="0"/>
    <n v="1185732"/>
    <x v="167"/>
    <x v="4"/>
    <x v="31"/>
    <s v="Louisville"/>
    <x v="4"/>
    <n v="0.4"/>
    <n v="4000"/>
    <n v="1600"/>
    <n v="560"/>
    <n v="0.35"/>
  </r>
  <r>
    <x v="0"/>
    <n v="1185732"/>
    <x v="167"/>
    <x v="4"/>
    <x v="31"/>
    <s v="Louisville"/>
    <x v="5"/>
    <n v="0.25"/>
    <n v="5000"/>
    <n v="1250"/>
    <n v="625"/>
    <n v="0.5"/>
  </r>
  <r>
    <x v="0"/>
    <n v="1185732"/>
    <x v="104"/>
    <x v="4"/>
    <x v="31"/>
    <s v="Louisville"/>
    <x v="0"/>
    <n v="0.25"/>
    <n v="7200"/>
    <n v="1800"/>
    <n v="720"/>
    <n v="0.4"/>
  </r>
  <r>
    <x v="0"/>
    <n v="1185732"/>
    <x v="104"/>
    <x v="4"/>
    <x v="31"/>
    <s v="Louisville"/>
    <x v="1"/>
    <n v="0.25"/>
    <n v="4000"/>
    <n v="1000"/>
    <n v="350"/>
    <n v="0.35"/>
  </r>
  <r>
    <x v="0"/>
    <n v="1185732"/>
    <x v="104"/>
    <x v="4"/>
    <x v="31"/>
    <s v="Louisville"/>
    <x v="2"/>
    <n v="0.15000000000000002"/>
    <n v="4250"/>
    <n v="637.50000000000011"/>
    <n v="255.00000000000006"/>
    <n v="0.4"/>
  </r>
  <r>
    <x v="0"/>
    <n v="1185732"/>
    <x v="104"/>
    <x v="4"/>
    <x v="31"/>
    <s v="Louisville"/>
    <x v="3"/>
    <n v="0.19999999999999996"/>
    <n v="2750"/>
    <n v="549.99999999999989"/>
    <n v="219.99999999999997"/>
    <n v="0.4"/>
  </r>
  <r>
    <x v="0"/>
    <n v="1185732"/>
    <x v="104"/>
    <x v="4"/>
    <x v="31"/>
    <s v="Louisville"/>
    <x v="4"/>
    <n v="0.35000000000000009"/>
    <n v="3250"/>
    <n v="1137.5000000000002"/>
    <n v="398.12500000000006"/>
    <n v="0.35"/>
  </r>
  <r>
    <x v="0"/>
    <n v="1185732"/>
    <x v="104"/>
    <x v="4"/>
    <x v="31"/>
    <s v="Louisville"/>
    <x v="5"/>
    <n v="0.25"/>
    <n v="4250"/>
    <n v="1062.5"/>
    <n v="531.25"/>
    <n v="0.5"/>
  </r>
  <r>
    <x v="0"/>
    <n v="1185732"/>
    <x v="105"/>
    <x v="4"/>
    <x v="31"/>
    <s v="Louisville"/>
    <x v="0"/>
    <n v="0.25"/>
    <n v="6750"/>
    <n v="1687.5"/>
    <n v="675"/>
    <n v="0.4"/>
  </r>
  <r>
    <x v="0"/>
    <n v="1185732"/>
    <x v="105"/>
    <x v="4"/>
    <x v="31"/>
    <s v="Louisville"/>
    <x v="1"/>
    <n v="0.25"/>
    <n v="3750"/>
    <n v="937.5"/>
    <n v="328.125"/>
    <n v="0.35"/>
  </r>
  <r>
    <x v="0"/>
    <n v="1185732"/>
    <x v="105"/>
    <x v="4"/>
    <x v="31"/>
    <s v="Louisville"/>
    <x v="2"/>
    <n v="0.15000000000000002"/>
    <n v="3750"/>
    <n v="562.50000000000011"/>
    <n v="225.00000000000006"/>
    <n v="0.4"/>
  </r>
  <r>
    <x v="0"/>
    <n v="1185732"/>
    <x v="105"/>
    <x v="4"/>
    <x v="31"/>
    <s v="Louisville"/>
    <x v="3"/>
    <n v="0.19999999999999996"/>
    <n v="3000"/>
    <n v="599.99999999999989"/>
    <n v="239.99999999999997"/>
    <n v="0.4"/>
  </r>
  <r>
    <x v="0"/>
    <n v="1185732"/>
    <x v="105"/>
    <x v="4"/>
    <x v="31"/>
    <s v="Louisville"/>
    <x v="4"/>
    <n v="0.4"/>
    <n v="3250"/>
    <n v="1300"/>
    <n v="454.99999999999994"/>
    <n v="0.35"/>
  </r>
  <r>
    <x v="0"/>
    <n v="1185732"/>
    <x v="105"/>
    <x v="4"/>
    <x v="31"/>
    <s v="Louisville"/>
    <x v="5"/>
    <n v="0.30000000000000004"/>
    <n v="4750"/>
    <n v="1425.0000000000002"/>
    <n v="712.50000000000011"/>
    <n v="0.5"/>
  </r>
  <r>
    <x v="0"/>
    <n v="1185732"/>
    <x v="40"/>
    <x v="4"/>
    <x v="31"/>
    <s v="Louisville"/>
    <x v="0"/>
    <n v="0.4"/>
    <n v="7450"/>
    <n v="2980"/>
    <n v="1192"/>
    <n v="0.4"/>
  </r>
  <r>
    <x v="0"/>
    <n v="1185732"/>
    <x v="40"/>
    <x v="4"/>
    <x v="31"/>
    <s v="Louisville"/>
    <x v="1"/>
    <n v="0.4"/>
    <n v="4500"/>
    <n v="1800"/>
    <n v="630"/>
    <n v="0.35"/>
  </r>
  <r>
    <x v="0"/>
    <n v="1185732"/>
    <x v="40"/>
    <x v="4"/>
    <x v="31"/>
    <s v="Louisville"/>
    <x v="2"/>
    <n v="0.35000000000000003"/>
    <n v="4250"/>
    <n v="1487.5000000000002"/>
    <n v="595.00000000000011"/>
    <n v="0.4"/>
  </r>
  <r>
    <x v="0"/>
    <n v="1185732"/>
    <x v="40"/>
    <x v="4"/>
    <x v="31"/>
    <s v="Louisville"/>
    <x v="3"/>
    <n v="0.35000000000000003"/>
    <n v="3750"/>
    <n v="1312.5000000000002"/>
    <n v="525.00000000000011"/>
    <n v="0.4"/>
  </r>
  <r>
    <x v="0"/>
    <n v="1185732"/>
    <x v="40"/>
    <x v="4"/>
    <x v="31"/>
    <s v="Louisville"/>
    <x v="4"/>
    <n v="0.44999999999999996"/>
    <n v="4000"/>
    <n v="1799.9999999999998"/>
    <n v="629.99999999999989"/>
    <n v="0.35"/>
  </r>
  <r>
    <x v="0"/>
    <n v="1185732"/>
    <x v="40"/>
    <x v="4"/>
    <x v="31"/>
    <s v="Louisville"/>
    <x v="5"/>
    <n v="0.49999999999999994"/>
    <n v="5000"/>
    <n v="2499.9999999999995"/>
    <n v="1249.9999999999998"/>
    <n v="0.5"/>
  </r>
  <r>
    <x v="0"/>
    <n v="1185732"/>
    <x v="169"/>
    <x v="4"/>
    <x v="31"/>
    <s v="Louisville"/>
    <x v="0"/>
    <n v="0.44999999999999996"/>
    <n v="7500"/>
    <n v="3374.9999999999995"/>
    <n v="1350"/>
    <n v="0.4"/>
  </r>
  <r>
    <x v="0"/>
    <n v="1185732"/>
    <x v="169"/>
    <x v="4"/>
    <x v="31"/>
    <s v="Louisville"/>
    <x v="1"/>
    <n v="0.4"/>
    <n v="5000"/>
    <n v="2000"/>
    <n v="700"/>
    <n v="0.35"/>
  </r>
  <r>
    <x v="0"/>
    <n v="1185732"/>
    <x v="169"/>
    <x v="4"/>
    <x v="31"/>
    <s v="Louisville"/>
    <x v="2"/>
    <n v="0.45"/>
    <n v="4750"/>
    <n v="2137.5"/>
    <n v="855"/>
    <n v="0.4"/>
  </r>
  <r>
    <x v="0"/>
    <n v="1185732"/>
    <x v="169"/>
    <x v="4"/>
    <x v="31"/>
    <s v="Louisville"/>
    <x v="3"/>
    <n v="0.45"/>
    <n v="4500"/>
    <n v="2025"/>
    <n v="810"/>
    <n v="0.4"/>
  </r>
  <r>
    <x v="0"/>
    <n v="1185732"/>
    <x v="169"/>
    <x v="4"/>
    <x v="31"/>
    <s v="Louisville"/>
    <x v="4"/>
    <n v="0.6"/>
    <n v="4500"/>
    <n v="2700"/>
    <n v="944.99999999999989"/>
    <n v="0.35"/>
  </r>
  <r>
    <x v="0"/>
    <n v="1185732"/>
    <x v="169"/>
    <x v="4"/>
    <x v="31"/>
    <s v="Louisville"/>
    <x v="5"/>
    <n v="0.65"/>
    <n v="6250"/>
    <n v="4062.5"/>
    <n v="2031.25"/>
    <n v="0.5"/>
  </r>
  <r>
    <x v="0"/>
    <n v="1185732"/>
    <x v="108"/>
    <x v="4"/>
    <x v="31"/>
    <s v="Louisville"/>
    <x v="0"/>
    <n v="0.6"/>
    <n v="8500"/>
    <n v="5100"/>
    <n v="2040"/>
    <n v="0.4"/>
  </r>
  <r>
    <x v="0"/>
    <n v="1185732"/>
    <x v="108"/>
    <x v="4"/>
    <x v="31"/>
    <s v="Louisville"/>
    <x v="1"/>
    <n v="0.55000000000000004"/>
    <n v="6000"/>
    <n v="3300.0000000000005"/>
    <n v="1155"/>
    <n v="0.35"/>
  </r>
  <r>
    <x v="0"/>
    <n v="1185732"/>
    <x v="108"/>
    <x v="4"/>
    <x v="31"/>
    <s v="Louisville"/>
    <x v="2"/>
    <n v="0.5"/>
    <n v="5250"/>
    <n v="2625"/>
    <n v="1050"/>
    <n v="0.4"/>
  </r>
  <r>
    <x v="0"/>
    <n v="1185732"/>
    <x v="108"/>
    <x v="4"/>
    <x v="31"/>
    <s v="Louisville"/>
    <x v="3"/>
    <n v="0.5"/>
    <n v="4750"/>
    <n v="2375"/>
    <n v="950"/>
    <n v="0.4"/>
  </r>
  <r>
    <x v="0"/>
    <n v="1185732"/>
    <x v="108"/>
    <x v="4"/>
    <x v="31"/>
    <s v="Louisville"/>
    <x v="4"/>
    <n v="0.6"/>
    <n v="5000"/>
    <n v="3000"/>
    <n v="1050"/>
    <n v="0.35"/>
  </r>
  <r>
    <x v="0"/>
    <n v="1185732"/>
    <x v="108"/>
    <x v="4"/>
    <x v="31"/>
    <s v="Louisville"/>
    <x v="5"/>
    <n v="0.65"/>
    <n v="6750"/>
    <n v="4387.5"/>
    <n v="2193.75"/>
    <n v="0.5"/>
  </r>
  <r>
    <x v="0"/>
    <n v="1185732"/>
    <x v="109"/>
    <x v="4"/>
    <x v="31"/>
    <s v="Louisville"/>
    <x v="0"/>
    <n v="0.6"/>
    <n v="8250"/>
    <n v="4950"/>
    <n v="1980"/>
    <n v="0.4"/>
  </r>
  <r>
    <x v="0"/>
    <n v="1185732"/>
    <x v="109"/>
    <x v="4"/>
    <x v="31"/>
    <s v="Louisville"/>
    <x v="1"/>
    <n v="0.55000000000000004"/>
    <n v="6000"/>
    <n v="3300.0000000000005"/>
    <n v="1155"/>
    <n v="0.35"/>
  </r>
  <r>
    <x v="0"/>
    <n v="1185732"/>
    <x v="109"/>
    <x v="4"/>
    <x v="31"/>
    <s v="Louisville"/>
    <x v="2"/>
    <n v="0.5"/>
    <n v="5250"/>
    <n v="2625"/>
    <n v="1050"/>
    <n v="0.4"/>
  </r>
  <r>
    <x v="0"/>
    <n v="1185732"/>
    <x v="109"/>
    <x v="4"/>
    <x v="31"/>
    <s v="Louisville"/>
    <x v="3"/>
    <n v="0.4"/>
    <n v="4750"/>
    <n v="1900"/>
    <n v="760"/>
    <n v="0.4"/>
  </r>
  <r>
    <x v="0"/>
    <n v="1185732"/>
    <x v="109"/>
    <x v="4"/>
    <x v="31"/>
    <s v="Louisville"/>
    <x v="4"/>
    <n v="0.5"/>
    <n v="4500"/>
    <n v="2250"/>
    <n v="787.5"/>
    <n v="0.35"/>
  </r>
  <r>
    <x v="0"/>
    <n v="1185732"/>
    <x v="109"/>
    <x v="4"/>
    <x v="31"/>
    <s v="Louisville"/>
    <x v="5"/>
    <n v="0.55000000000000004"/>
    <n v="6250"/>
    <n v="3437.5000000000005"/>
    <n v="1718.7500000000002"/>
    <n v="0.5"/>
  </r>
  <r>
    <x v="0"/>
    <n v="1185732"/>
    <x v="44"/>
    <x v="4"/>
    <x v="31"/>
    <s v="Louisville"/>
    <x v="0"/>
    <n v="0.5"/>
    <n v="7250"/>
    <n v="3625"/>
    <n v="1450"/>
    <n v="0.4"/>
  </r>
  <r>
    <x v="0"/>
    <n v="1185732"/>
    <x v="44"/>
    <x v="4"/>
    <x v="31"/>
    <s v="Louisville"/>
    <x v="1"/>
    <n v="0.45000000000000012"/>
    <n v="5250"/>
    <n v="2362.5000000000005"/>
    <n v="826.87500000000011"/>
    <n v="0.35"/>
  </r>
  <r>
    <x v="0"/>
    <n v="1185732"/>
    <x v="44"/>
    <x v="4"/>
    <x v="31"/>
    <s v="Louisville"/>
    <x v="2"/>
    <n v="0.20000000000000007"/>
    <n v="4250"/>
    <n v="850.00000000000023"/>
    <n v="340.00000000000011"/>
    <n v="0.4"/>
  </r>
  <r>
    <x v="0"/>
    <n v="1185732"/>
    <x v="44"/>
    <x v="4"/>
    <x v="31"/>
    <s v="Louisville"/>
    <x v="3"/>
    <n v="0.20000000000000007"/>
    <n v="4000"/>
    <n v="800.00000000000023"/>
    <n v="320.00000000000011"/>
    <n v="0.4"/>
  </r>
  <r>
    <x v="0"/>
    <n v="1185732"/>
    <x v="44"/>
    <x v="4"/>
    <x v="31"/>
    <s v="Louisville"/>
    <x v="4"/>
    <n v="0.30000000000000004"/>
    <n v="4000"/>
    <n v="1200.0000000000002"/>
    <n v="420.00000000000006"/>
    <n v="0.35"/>
  </r>
  <r>
    <x v="0"/>
    <n v="1185732"/>
    <x v="44"/>
    <x v="4"/>
    <x v="31"/>
    <s v="Louisville"/>
    <x v="5"/>
    <n v="0.35000000000000009"/>
    <n v="5000"/>
    <n v="1750.0000000000005"/>
    <n v="875.00000000000023"/>
    <n v="0.5"/>
  </r>
  <r>
    <x v="0"/>
    <n v="1185732"/>
    <x v="171"/>
    <x v="4"/>
    <x v="31"/>
    <s v="Louisville"/>
    <x v="0"/>
    <n v="0.35000000000000009"/>
    <n v="6750"/>
    <n v="2362.5000000000005"/>
    <n v="945.00000000000023"/>
    <n v="0.4"/>
  </r>
  <r>
    <x v="0"/>
    <n v="1185732"/>
    <x v="171"/>
    <x v="4"/>
    <x v="31"/>
    <s v="Louisville"/>
    <x v="1"/>
    <n v="0.25000000000000011"/>
    <n v="5000"/>
    <n v="1250.0000000000005"/>
    <n v="437.50000000000011"/>
    <n v="0.35"/>
  </r>
  <r>
    <x v="0"/>
    <n v="1185732"/>
    <x v="171"/>
    <x v="4"/>
    <x v="31"/>
    <s v="Louisville"/>
    <x v="2"/>
    <n v="0.25000000000000011"/>
    <n v="3750"/>
    <n v="937.50000000000045"/>
    <n v="375.00000000000023"/>
    <n v="0.4"/>
  </r>
  <r>
    <x v="0"/>
    <n v="1185732"/>
    <x v="171"/>
    <x v="4"/>
    <x v="31"/>
    <s v="Louisville"/>
    <x v="3"/>
    <n v="0.25000000000000011"/>
    <n v="3500"/>
    <n v="875.00000000000034"/>
    <n v="350.00000000000017"/>
    <n v="0.4"/>
  </r>
  <r>
    <x v="0"/>
    <n v="1185732"/>
    <x v="171"/>
    <x v="4"/>
    <x v="31"/>
    <s v="Louisville"/>
    <x v="4"/>
    <n v="0.35000000000000009"/>
    <n v="3500"/>
    <n v="1225.0000000000002"/>
    <n v="428.75000000000006"/>
    <n v="0.35"/>
  </r>
  <r>
    <x v="0"/>
    <n v="1185732"/>
    <x v="171"/>
    <x v="4"/>
    <x v="31"/>
    <s v="Louisville"/>
    <x v="5"/>
    <n v="0.35000000000000003"/>
    <n v="4750"/>
    <n v="1662.5000000000002"/>
    <n v="831.25000000000011"/>
    <n v="0.5"/>
  </r>
  <r>
    <x v="0"/>
    <n v="1185732"/>
    <x v="112"/>
    <x v="4"/>
    <x v="31"/>
    <s v="Louisville"/>
    <x v="0"/>
    <n v="0.3000000000000001"/>
    <n v="6250"/>
    <n v="1875.0000000000007"/>
    <n v="750.00000000000034"/>
    <n v="0.4"/>
  </r>
  <r>
    <x v="0"/>
    <n v="1185732"/>
    <x v="112"/>
    <x v="4"/>
    <x v="31"/>
    <s v="Louisville"/>
    <x v="1"/>
    <n v="0.20000000000000012"/>
    <n v="4500"/>
    <n v="900.00000000000057"/>
    <n v="315.00000000000017"/>
    <n v="0.35"/>
  </r>
  <r>
    <x v="0"/>
    <n v="1185732"/>
    <x v="112"/>
    <x v="4"/>
    <x v="31"/>
    <s v="Louisville"/>
    <x v="2"/>
    <n v="0.30000000000000016"/>
    <n v="3950"/>
    <n v="1185.0000000000007"/>
    <n v="474.00000000000028"/>
    <n v="0.4"/>
  </r>
  <r>
    <x v="0"/>
    <n v="1185732"/>
    <x v="112"/>
    <x v="4"/>
    <x v="31"/>
    <s v="Louisville"/>
    <x v="3"/>
    <n v="0.6000000000000002"/>
    <n v="4500"/>
    <n v="2700.0000000000009"/>
    <n v="1080.0000000000005"/>
    <n v="0.4"/>
  </r>
  <r>
    <x v="0"/>
    <n v="1185732"/>
    <x v="112"/>
    <x v="4"/>
    <x v="31"/>
    <s v="Louisville"/>
    <x v="4"/>
    <n v="0.75000000000000011"/>
    <n v="4250"/>
    <n v="3187.5000000000005"/>
    <n v="1115.625"/>
    <n v="0.35"/>
  </r>
  <r>
    <x v="0"/>
    <n v="1185732"/>
    <x v="112"/>
    <x v="4"/>
    <x v="31"/>
    <s v="Louisville"/>
    <x v="5"/>
    <n v="0.75"/>
    <n v="5250"/>
    <n v="3937.5"/>
    <n v="1968.75"/>
    <n v="0.5"/>
  </r>
  <r>
    <x v="0"/>
    <n v="1185732"/>
    <x v="113"/>
    <x v="4"/>
    <x v="31"/>
    <s v="Louisville"/>
    <x v="0"/>
    <n v="0.70000000000000007"/>
    <n v="7750"/>
    <n v="5425.0000000000009"/>
    <n v="2170.0000000000005"/>
    <n v="0.4"/>
  </r>
  <r>
    <x v="0"/>
    <n v="1185732"/>
    <x v="113"/>
    <x v="4"/>
    <x v="31"/>
    <s v="Louisville"/>
    <x v="1"/>
    <n v="0.60000000000000009"/>
    <n v="5750"/>
    <n v="3450.0000000000005"/>
    <n v="1207.5"/>
    <n v="0.35"/>
  </r>
  <r>
    <x v="0"/>
    <n v="1185732"/>
    <x v="113"/>
    <x v="4"/>
    <x v="31"/>
    <s v="Louisville"/>
    <x v="2"/>
    <n v="0.60000000000000009"/>
    <n v="5250"/>
    <n v="3150.0000000000005"/>
    <n v="1260.0000000000002"/>
    <n v="0.4"/>
  </r>
  <r>
    <x v="0"/>
    <n v="1185732"/>
    <x v="113"/>
    <x v="4"/>
    <x v="31"/>
    <s v="Louisville"/>
    <x v="3"/>
    <n v="0.60000000000000009"/>
    <n v="4750"/>
    <n v="2850.0000000000005"/>
    <n v="1140.0000000000002"/>
    <n v="0.4"/>
  </r>
  <r>
    <x v="0"/>
    <n v="1185732"/>
    <x v="113"/>
    <x v="4"/>
    <x v="31"/>
    <s v="Louisville"/>
    <x v="4"/>
    <n v="0.70000000000000007"/>
    <n v="4750"/>
    <n v="3325.0000000000005"/>
    <n v="1163.75"/>
    <n v="0.35"/>
  </r>
  <r>
    <x v="0"/>
    <n v="1185732"/>
    <x v="113"/>
    <x v="4"/>
    <x v="31"/>
    <s v="Louisville"/>
    <x v="5"/>
    <n v="0.75"/>
    <n v="5750"/>
    <n v="4312.5"/>
    <n v="2156.25"/>
    <n v="0.5"/>
  </r>
  <r>
    <x v="1"/>
    <n v="1197831"/>
    <x v="180"/>
    <x v="1"/>
    <x v="32"/>
    <s v="Jackson"/>
    <x v="0"/>
    <n v="0.25000000000000006"/>
    <n v="6500"/>
    <n v="1625.0000000000005"/>
    <n v="650.00000000000023"/>
    <n v="0.4"/>
  </r>
  <r>
    <x v="1"/>
    <n v="1197831"/>
    <x v="180"/>
    <x v="1"/>
    <x v="32"/>
    <s v="Jackson"/>
    <x v="1"/>
    <n v="0.25000000000000006"/>
    <n v="4500"/>
    <n v="1125.0000000000002"/>
    <n v="393.75000000000006"/>
    <n v="0.35"/>
  </r>
  <r>
    <x v="1"/>
    <n v="1197831"/>
    <x v="180"/>
    <x v="1"/>
    <x v="32"/>
    <s v="Jackson"/>
    <x v="2"/>
    <n v="0.15000000000000008"/>
    <n v="4500"/>
    <n v="675.00000000000034"/>
    <n v="270.00000000000017"/>
    <n v="0.4"/>
  </r>
  <r>
    <x v="1"/>
    <n v="1197831"/>
    <x v="180"/>
    <x v="1"/>
    <x v="32"/>
    <s v="Jackson"/>
    <x v="3"/>
    <n v="0.2"/>
    <n v="3000"/>
    <n v="600"/>
    <n v="240"/>
    <n v="0.4"/>
  </r>
  <r>
    <x v="1"/>
    <n v="1197831"/>
    <x v="180"/>
    <x v="1"/>
    <x v="32"/>
    <s v="Jackson"/>
    <x v="4"/>
    <n v="0.35000000000000003"/>
    <n v="3500"/>
    <n v="1225.0000000000002"/>
    <n v="428.75000000000006"/>
    <n v="0.35"/>
  </r>
  <r>
    <x v="1"/>
    <n v="1197831"/>
    <x v="180"/>
    <x v="1"/>
    <x v="32"/>
    <s v="Jackson"/>
    <x v="5"/>
    <n v="0.25000000000000006"/>
    <n v="4500"/>
    <n v="1125.0000000000002"/>
    <n v="450.00000000000011"/>
    <n v="0.4"/>
  </r>
  <r>
    <x v="1"/>
    <n v="1197831"/>
    <x v="227"/>
    <x v="1"/>
    <x v="32"/>
    <s v="Jackson"/>
    <x v="0"/>
    <n v="0.25000000000000006"/>
    <n v="7000"/>
    <n v="1750.0000000000005"/>
    <n v="700.00000000000023"/>
    <n v="0.4"/>
  </r>
  <r>
    <x v="1"/>
    <n v="1197831"/>
    <x v="227"/>
    <x v="1"/>
    <x v="32"/>
    <s v="Jackson"/>
    <x v="1"/>
    <n v="0.25000000000000006"/>
    <n v="3500"/>
    <n v="875.00000000000023"/>
    <n v="306.25000000000006"/>
    <n v="0.35"/>
  </r>
  <r>
    <x v="1"/>
    <n v="1197831"/>
    <x v="227"/>
    <x v="1"/>
    <x v="32"/>
    <s v="Jackson"/>
    <x v="2"/>
    <n v="0.15000000000000008"/>
    <n v="4000"/>
    <n v="600.00000000000034"/>
    <n v="240.00000000000014"/>
    <n v="0.4"/>
  </r>
  <r>
    <x v="1"/>
    <n v="1197831"/>
    <x v="227"/>
    <x v="1"/>
    <x v="32"/>
    <s v="Jackson"/>
    <x v="3"/>
    <n v="0.2"/>
    <n v="2500"/>
    <n v="500"/>
    <n v="200"/>
    <n v="0.4"/>
  </r>
  <r>
    <x v="1"/>
    <n v="1197831"/>
    <x v="227"/>
    <x v="1"/>
    <x v="32"/>
    <s v="Jackson"/>
    <x v="4"/>
    <n v="0.35000000000000003"/>
    <n v="3250"/>
    <n v="1137.5"/>
    <n v="398.125"/>
    <n v="0.35"/>
  </r>
  <r>
    <x v="1"/>
    <n v="1197831"/>
    <x v="227"/>
    <x v="1"/>
    <x v="32"/>
    <s v="Jackson"/>
    <x v="5"/>
    <n v="0.2"/>
    <n v="4250"/>
    <n v="850"/>
    <n v="340"/>
    <n v="0.4"/>
  </r>
  <r>
    <x v="1"/>
    <n v="1197831"/>
    <x v="26"/>
    <x v="1"/>
    <x v="32"/>
    <s v="Jackson"/>
    <x v="0"/>
    <n v="0.2"/>
    <n v="6450"/>
    <n v="1290"/>
    <n v="516"/>
    <n v="0.4"/>
  </r>
  <r>
    <x v="1"/>
    <n v="1197831"/>
    <x v="26"/>
    <x v="1"/>
    <x v="32"/>
    <s v="Jackson"/>
    <x v="1"/>
    <n v="0.2"/>
    <n v="3250"/>
    <n v="650"/>
    <n v="227.49999999999997"/>
    <n v="0.35"/>
  </r>
  <r>
    <x v="1"/>
    <n v="1197831"/>
    <x v="26"/>
    <x v="1"/>
    <x v="32"/>
    <s v="Jackson"/>
    <x v="2"/>
    <n v="0.10000000000000002"/>
    <n v="3500"/>
    <n v="350.00000000000006"/>
    <n v="140.00000000000003"/>
    <n v="0.4"/>
  </r>
  <r>
    <x v="1"/>
    <n v="1197831"/>
    <x v="26"/>
    <x v="1"/>
    <x v="32"/>
    <s v="Jackson"/>
    <x v="3"/>
    <n v="0.19999999999999996"/>
    <n v="2000"/>
    <n v="399.99999999999989"/>
    <n v="159.99999999999997"/>
    <n v="0.4"/>
  </r>
  <r>
    <x v="1"/>
    <n v="1197831"/>
    <x v="26"/>
    <x v="1"/>
    <x v="32"/>
    <s v="Jackson"/>
    <x v="4"/>
    <n v="0.35000000000000009"/>
    <n v="2500"/>
    <n v="875.00000000000023"/>
    <n v="306.25000000000006"/>
    <n v="0.35"/>
  </r>
  <r>
    <x v="1"/>
    <n v="1197831"/>
    <x v="26"/>
    <x v="1"/>
    <x v="32"/>
    <s v="Jackson"/>
    <x v="5"/>
    <n v="0.25"/>
    <n v="3500"/>
    <n v="875"/>
    <n v="350"/>
    <n v="0.4"/>
  </r>
  <r>
    <x v="1"/>
    <n v="1197831"/>
    <x v="27"/>
    <x v="1"/>
    <x v="32"/>
    <s v="Jackson"/>
    <x v="0"/>
    <n v="0.25"/>
    <n v="6000"/>
    <n v="1500"/>
    <n v="600"/>
    <n v="0.4"/>
  </r>
  <r>
    <x v="1"/>
    <n v="1197831"/>
    <x v="27"/>
    <x v="1"/>
    <x v="32"/>
    <s v="Jackson"/>
    <x v="1"/>
    <n v="0.25"/>
    <n v="3000"/>
    <n v="750"/>
    <n v="262.5"/>
    <n v="0.35"/>
  </r>
  <r>
    <x v="1"/>
    <n v="1197831"/>
    <x v="27"/>
    <x v="1"/>
    <x v="32"/>
    <s v="Jackson"/>
    <x v="2"/>
    <n v="0.15000000000000002"/>
    <n v="3000"/>
    <n v="450.00000000000006"/>
    <n v="180.00000000000003"/>
    <n v="0.4"/>
  </r>
  <r>
    <x v="1"/>
    <n v="1197831"/>
    <x v="27"/>
    <x v="1"/>
    <x v="32"/>
    <s v="Jackson"/>
    <x v="3"/>
    <n v="0.19999999999999996"/>
    <n v="2250"/>
    <n v="449.99999999999989"/>
    <n v="179.99999999999997"/>
    <n v="0.4"/>
  </r>
  <r>
    <x v="1"/>
    <n v="1197831"/>
    <x v="27"/>
    <x v="1"/>
    <x v="32"/>
    <s v="Jackson"/>
    <x v="4"/>
    <n v="0.4"/>
    <n v="2500"/>
    <n v="1000"/>
    <n v="350"/>
    <n v="0.35"/>
  </r>
  <r>
    <x v="1"/>
    <n v="1197831"/>
    <x v="27"/>
    <x v="1"/>
    <x v="32"/>
    <s v="Jackson"/>
    <x v="5"/>
    <n v="0.30000000000000004"/>
    <n v="4000"/>
    <n v="1200.0000000000002"/>
    <n v="480.00000000000011"/>
    <n v="0.4"/>
  </r>
  <r>
    <x v="1"/>
    <n v="1197831"/>
    <x v="168"/>
    <x v="1"/>
    <x v="32"/>
    <s v="Jackson"/>
    <x v="0"/>
    <n v="0.4"/>
    <n v="6700"/>
    <n v="2680"/>
    <n v="1072"/>
    <n v="0.4"/>
  </r>
  <r>
    <x v="1"/>
    <n v="1197831"/>
    <x v="168"/>
    <x v="1"/>
    <x v="32"/>
    <s v="Jackson"/>
    <x v="1"/>
    <n v="0.4"/>
    <n v="3750"/>
    <n v="1500"/>
    <n v="525"/>
    <n v="0.35"/>
  </r>
  <r>
    <x v="1"/>
    <n v="1197831"/>
    <x v="168"/>
    <x v="1"/>
    <x v="32"/>
    <s v="Jackson"/>
    <x v="2"/>
    <n v="0.35000000000000003"/>
    <n v="3500"/>
    <n v="1225.0000000000002"/>
    <n v="490.00000000000011"/>
    <n v="0.4"/>
  </r>
  <r>
    <x v="1"/>
    <n v="1197831"/>
    <x v="168"/>
    <x v="1"/>
    <x v="32"/>
    <s v="Jackson"/>
    <x v="3"/>
    <n v="0.35000000000000003"/>
    <n v="3000"/>
    <n v="1050"/>
    <n v="420"/>
    <n v="0.4"/>
  </r>
  <r>
    <x v="1"/>
    <n v="1197831"/>
    <x v="168"/>
    <x v="1"/>
    <x v="32"/>
    <s v="Jackson"/>
    <x v="4"/>
    <n v="0.44999999999999996"/>
    <n v="3250"/>
    <n v="1462.4999999999998"/>
    <n v="511.87499999999989"/>
    <n v="0.35"/>
  </r>
  <r>
    <x v="1"/>
    <n v="1197831"/>
    <x v="168"/>
    <x v="1"/>
    <x v="32"/>
    <s v="Jackson"/>
    <x v="5"/>
    <n v="0.44999999999999996"/>
    <n v="4250"/>
    <n v="1912.4999999999998"/>
    <n v="765"/>
    <n v="0.4"/>
  </r>
  <r>
    <x v="1"/>
    <n v="1197831"/>
    <x v="228"/>
    <x v="1"/>
    <x v="32"/>
    <s v="Jackson"/>
    <x v="0"/>
    <n v="0.39999999999999997"/>
    <n v="6750"/>
    <n v="2700"/>
    <n v="1080"/>
    <n v="0.4"/>
  </r>
  <r>
    <x v="1"/>
    <n v="1197831"/>
    <x v="228"/>
    <x v="1"/>
    <x v="32"/>
    <s v="Jackson"/>
    <x v="1"/>
    <n v="0.35000000000000003"/>
    <n v="4250"/>
    <n v="1487.5000000000002"/>
    <n v="520.625"/>
    <n v="0.35"/>
  </r>
  <r>
    <x v="1"/>
    <n v="1197831"/>
    <x v="228"/>
    <x v="1"/>
    <x v="32"/>
    <s v="Jackson"/>
    <x v="2"/>
    <n v="0.4"/>
    <n v="4000"/>
    <n v="1600"/>
    <n v="640"/>
    <n v="0.4"/>
  </r>
  <r>
    <x v="1"/>
    <n v="1197831"/>
    <x v="228"/>
    <x v="1"/>
    <x v="32"/>
    <s v="Jackson"/>
    <x v="3"/>
    <n v="0.4"/>
    <n v="3750"/>
    <n v="1500"/>
    <n v="600"/>
    <n v="0.4"/>
  </r>
  <r>
    <x v="1"/>
    <n v="1197831"/>
    <x v="228"/>
    <x v="1"/>
    <x v="32"/>
    <s v="Jackson"/>
    <x v="4"/>
    <n v="0.54999999999999993"/>
    <n v="3750"/>
    <n v="2062.4999999999995"/>
    <n v="721.87499999999977"/>
    <n v="0.35"/>
  </r>
  <r>
    <x v="1"/>
    <n v="1197831"/>
    <x v="228"/>
    <x v="1"/>
    <x v="32"/>
    <s v="Jackson"/>
    <x v="5"/>
    <n v="0.6"/>
    <n v="5500"/>
    <n v="3300"/>
    <n v="1320"/>
    <n v="0.4"/>
  </r>
  <r>
    <x v="1"/>
    <n v="1197831"/>
    <x v="30"/>
    <x v="1"/>
    <x v="32"/>
    <s v="Jackson"/>
    <x v="0"/>
    <n v="0.54999999999999993"/>
    <n v="7750"/>
    <n v="4262.4999999999991"/>
    <n v="1704.9999999999998"/>
    <n v="0.4"/>
  </r>
  <r>
    <x v="1"/>
    <n v="1197831"/>
    <x v="30"/>
    <x v="1"/>
    <x v="32"/>
    <s v="Jackson"/>
    <x v="1"/>
    <n v="0.5"/>
    <n v="5250"/>
    <n v="2625"/>
    <n v="918.74999999999989"/>
    <n v="0.35"/>
  </r>
  <r>
    <x v="1"/>
    <n v="1197831"/>
    <x v="30"/>
    <x v="1"/>
    <x v="32"/>
    <s v="Jackson"/>
    <x v="2"/>
    <n v="0.45"/>
    <n v="4500"/>
    <n v="2025"/>
    <n v="810"/>
    <n v="0.4"/>
  </r>
  <r>
    <x v="1"/>
    <n v="1197831"/>
    <x v="30"/>
    <x v="1"/>
    <x v="32"/>
    <s v="Jackson"/>
    <x v="3"/>
    <n v="0.45"/>
    <n v="4000"/>
    <n v="1800"/>
    <n v="720"/>
    <n v="0.4"/>
  </r>
  <r>
    <x v="1"/>
    <n v="1197831"/>
    <x v="30"/>
    <x v="1"/>
    <x v="32"/>
    <s v="Jackson"/>
    <x v="4"/>
    <n v="0.6"/>
    <n v="4250"/>
    <n v="2550"/>
    <n v="892.5"/>
    <n v="0.35"/>
  </r>
  <r>
    <x v="1"/>
    <n v="1197831"/>
    <x v="30"/>
    <x v="1"/>
    <x v="32"/>
    <s v="Jackson"/>
    <x v="5"/>
    <n v="0.65"/>
    <n v="6000"/>
    <n v="3900"/>
    <n v="1560"/>
    <n v="0.4"/>
  </r>
  <r>
    <x v="1"/>
    <n v="1197831"/>
    <x v="31"/>
    <x v="1"/>
    <x v="32"/>
    <s v="Jackson"/>
    <x v="0"/>
    <n v="0.6"/>
    <n v="7500"/>
    <n v="4500"/>
    <n v="1800"/>
    <n v="0.4"/>
  </r>
  <r>
    <x v="1"/>
    <n v="1197831"/>
    <x v="31"/>
    <x v="1"/>
    <x v="32"/>
    <s v="Jackson"/>
    <x v="1"/>
    <n v="0.55000000000000004"/>
    <n v="5250"/>
    <n v="2887.5000000000005"/>
    <n v="1010.6250000000001"/>
    <n v="0.35"/>
  </r>
  <r>
    <x v="1"/>
    <n v="1197831"/>
    <x v="31"/>
    <x v="1"/>
    <x v="32"/>
    <s v="Jackson"/>
    <x v="2"/>
    <n v="0.5"/>
    <n v="4500"/>
    <n v="2250"/>
    <n v="900"/>
    <n v="0.4"/>
  </r>
  <r>
    <x v="1"/>
    <n v="1197831"/>
    <x v="31"/>
    <x v="1"/>
    <x v="32"/>
    <s v="Jackson"/>
    <x v="3"/>
    <n v="0.4"/>
    <n v="4000"/>
    <n v="1600"/>
    <n v="640"/>
    <n v="0.4"/>
  </r>
  <r>
    <x v="1"/>
    <n v="1197831"/>
    <x v="31"/>
    <x v="1"/>
    <x v="32"/>
    <s v="Jackson"/>
    <x v="4"/>
    <n v="0.5"/>
    <n v="3750"/>
    <n v="1875"/>
    <n v="656.25"/>
    <n v="0.35"/>
  </r>
  <r>
    <x v="1"/>
    <n v="1197831"/>
    <x v="31"/>
    <x v="1"/>
    <x v="32"/>
    <s v="Jackson"/>
    <x v="5"/>
    <n v="0.55000000000000004"/>
    <n v="5500"/>
    <n v="3025.0000000000005"/>
    <n v="1210.0000000000002"/>
    <n v="0.4"/>
  </r>
  <r>
    <x v="1"/>
    <n v="1197831"/>
    <x v="170"/>
    <x v="1"/>
    <x v="32"/>
    <s v="Jackson"/>
    <x v="0"/>
    <n v="0.5"/>
    <n v="6500"/>
    <n v="3250"/>
    <n v="1300"/>
    <n v="0.4"/>
  </r>
  <r>
    <x v="1"/>
    <n v="1197831"/>
    <x v="170"/>
    <x v="1"/>
    <x v="32"/>
    <s v="Jackson"/>
    <x v="1"/>
    <n v="0.40000000000000013"/>
    <n v="4500"/>
    <n v="1800.0000000000007"/>
    <n v="630.00000000000023"/>
    <n v="0.35"/>
  </r>
  <r>
    <x v="1"/>
    <n v="1197831"/>
    <x v="170"/>
    <x v="1"/>
    <x v="32"/>
    <s v="Jackson"/>
    <x v="2"/>
    <n v="0.15000000000000008"/>
    <n v="3500"/>
    <n v="525.00000000000023"/>
    <n v="210.00000000000011"/>
    <n v="0.4"/>
  </r>
  <r>
    <x v="1"/>
    <n v="1197831"/>
    <x v="170"/>
    <x v="1"/>
    <x v="32"/>
    <s v="Jackson"/>
    <x v="3"/>
    <n v="0.15000000000000008"/>
    <n v="3250"/>
    <n v="487.50000000000023"/>
    <n v="195.00000000000011"/>
    <n v="0.4"/>
  </r>
  <r>
    <x v="1"/>
    <n v="1197831"/>
    <x v="170"/>
    <x v="1"/>
    <x v="32"/>
    <s v="Jackson"/>
    <x v="4"/>
    <n v="0.25000000000000006"/>
    <n v="3250"/>
    <n v="812.50000000000023"/>
    <n v="284.37500000000006"/>
    <n v="0.35"/>
  </r>
  <r>
    <x v="1"/>
    <n v="1197831"/>
    <x v="170"/>
    <x v="1"/>
    <x v="32"/>
    <s v="Jackson"/>
    <x v="5"/>
    <n v="0.3000000000000001"/>
    <n v="4250"/>
    <n v="1275.0000000000005"/>
    <n v="510.00000000000023"/>
    <n v="0.4"/>
  </r>
  <r>
    <x v="1"/>
    <n v="1197831"/>
    <x v="229"/>
    <x v="1"/>
    <x v="32"/>
    <s v="Jackson"/>
    <x v="0"/>
    <n v="0.3000000000000001"/>
    <n v="6000"/>
    <n v="1800.0000000000007"/>
    <n v="720.00000000000034"/>
    <n v="0.4"/>
  </r>
  <r>
    <x v="1"/>
    <n v="1197831"/>
    <x v="229"/>
    <x v="1"/>
    <x v="32"/>
    <s v="Jackson"/>
    <x v="1"/>
    <n v="0.20000000000000012"/>
    <n v="4250"/>
    <n v="850.00000000000057"/>
    <n v="297.50000000000017"/>
    <n v="0.35"/>
  </r>
  <r>
    <x v="1"/>
    <n v="1197831"/>
    <x v="229"/>
    <x v="1"/>
    <x v="32"/>
    <s v="Jackson"/>
    <x v="2"/>
    <n v="0.20000000000000012"/>
    <n v="3000"/>
    <n v="600.00000000000034"/>
    <n v="240.00000000000014"/>
    <n v="0.4"/>
  </r>
  <r>
    <x v="1"/>
    <n v="1197831"/>
    <x v="229"/>
    <x v="1"/>
    <x v="32"/>
    <s v="Jackson"/>
    <x v="3"/>
    <n v="0.20000000000000012"/>
    <n v="2750"/>
    <n v="550.00000000000034"/>
    <n v="220.00000000000014"/>
    <n v="0.4"/>
  </r>
  <r>
    <x v="1"/>
    <n v="1197831"/>
    <x v="229"/>
    <x v="1"/>
    <x v="32"/>
    <s v="Jackson"/>
    <x v="4"/>
    <n v="0.3000000000000001"/>
    <n v="2750"/>
    <n v="825.00000000000023"/>
    <n v="288.75000000000006"/>
    <n v="0.35"/>
  </r>
  <r>
    <x v="1"/>
    <n v="1197831"/>
    <x v="229"/>
    <x v="1"/>
    <x v="32"/>
    <s v="Jackson"/>
    <x v="5"/>
    <n v="0.30000000000000004"/>
    <n v="4000"/>
    <n v="1200.0000000000002"/>
    <n v="480.00000000000011"/>
    <n v="0.4"/>
  </r>
  <r>
    <x v="1"/>
    <n v="1197831"/>
    <x v="34"/>
    <x v="1"/>
    <x v="32"/>
    <s v="Jackson"/>
    <x v="0"/>
    <n v="0.25000000000000011"/>
    <n v="5500"/>
    <n v="1375.0000000000007"/>
    <n v="550.00000000000034"/>
    <n v="0.4"/>
  </r>
  <r>
    <x v="1"/>
    <n v="1197831"/>
    <x v="34"/>
    <x v="1"/>
    <x v="32"/>
    <s v="Jackson"/>
    <x v="1"/>
    <n v="0.15000000000000013"/>
    <n v="3750"/>
    <n v="562.50000000000045"/>
    <n v="196.87500000000014"/>
    <n v="0.35"/>
  </r>
  <r>
    <x v="1"/>
    <n v="1197831"/>
    <x v="34"/>
    <x v="1"/>
    <x v="32"/>
    <s v="Jackson"/>
    <x v="2"/>
    <n v="0.25000000000000017"/>
    <n v="3200"/>
    <n v="800.00000000000057"/>
    <n v="320.00000000000023"/>
    <n v="0.4"/>
  </r>
  <r>
    <x v="1"/>
    <n v="1197831"/>
    <x v="34"/>
    <x v="1"/>
    <x v="32"/>
    <s v="Jackson"/>
    <x v="3"/>
    <n v="0.55000000000000016"/>
    <n v="3750"/>
    <n v="2062.5000000000005"/>
    <n v="825.00000000000023"/>
    <n v="0.4"/>
  </r>
  <r>
    <x v="1"/>
    <n v="1197831"/>
    <x v="34"/>
    <x v="1"/>
    <x v="32"/>
    <s v="Jackson"/>
    <x v="4"/>
    <n v="0.75000000000000011"/>
    <n v="3500"/>
    <n v="2625.0000000000005"/>
    <n v="918.75000000000011"/>
    <n v="0.35"/>
  </r>
  <r>
    <x v="1"/>
    <n v="1197831"/>
    <x v="34"/>
    <x v="1"/>
    <x v="32"/>
    <s v="Jackson"/>
    <x v="5"/>
    <n v="0.75"/>
    <n v="4500"/>
    <n v="3375"/>
    <n v="1350"/>
    <n v="0.4"/>
  </r>
  <r>
    <x v="1"/>
    <n v="1197831"/>
    <x v="35"/>
    <x v="1"/>
    <x v="32"/>
    <s v="Jackson"/>
    <x v="0"/>
    <n v="0.70000000000000007"/>
    <n v="7000"/>
    <n v="4900.0000000000009"/>
    <n v="1960.0000000000005"/>
    <n v="0.4"/>
  </r>
  <r>
    <x v="1"/>
    <n v="1197831"/>
    <x v="35"/>
    <x v="1"/>
    <x v="32"/>
    <s v="Jackson"/>
    <x v="1"/>
    <n v="0.60000000000000009"/>
    <n v="5000"/>
    <n v="3000.0000000000005"/>
    <n v="1050"/>
    <n v="0.35"/>
  </r>
  <r>
    <x v="1"/>
    <n v="1197831"/>
    <x v="35"/>
    <x v="1"/>
    <x v="32"/>
    <s v="Jackson"/>
    <x v="2"/>
    <n v="0.60000000000000009"/>
    <n v="4500"/>
    <n v="2700.0000000000005"/>
    <n v="1080.0000000000002"/>
    <n v="0.4"/>
  </r>
  <r>
    <x v="1"/>
    <n v="1197831"/>
    <x v="35"/>
    <x v="1"/>
    <x v="32"/>
    <s v="Jackson"/>
    <x v="3"/>
    <n v="0.60000000000000009"/>
    <n v="4000"/>
    <n v="2400.0000000000005"/>
    <n v="960.00000000000023"/>
    <n v="0.4"/>
  </r>
  <r>
    <x v="1"/>
    <n v="1197831"/>
    <x v="35"/>
    <x v="1"/>
    <x v="32"/>
    <s v="Jackson"/>
    <x v="4"/>
    <n v="0.70000000000000007"/>
    <n v="4000"/>
    <n v="2800.0000000000005"/>
    <n v="980.00000000000011"/>
    <n v="0.35"/>
  </r>
  <r>
    <x v="1"/>
    <n v="1197831"/>
    <x v="35"/>
    <x v="1"/>
    <x v="32"/>
    <s v="Jackson"/>
    <x v="5"/>
    <n v="0.75"/>
    <n v="5000"/>
    <n v="3750"/>
    <n v="1500"/>
    <n v="0.4"/>
  </r>
  <r>
    <x v="1"/>
    <n v="1197831"/>
    <x v="180"/>
    <x v="1"/>
    <x v="33"/>
    <s v="Little Rock"/>
    <x v="0"/>
    <n v="0.25000000000000006"/>
    <n v="5750"/>
    <n v="1437.5000000000002"/>
    <n v="575.00000000000011"/>
    <n v="0.4"/>
  </r>
  <r>
    <x v="1"/>
    <n v="1197831"/>
    <x v="180"/>
    <x v="1"/>
    <x v="33"/>
    <s v="Little Rock"/>
    <x v="1"/>
    <n v="0.25000000000000006"/>
    <n v="3750"/>
    <n v="937.50000000000023"/>
    <n v="328.12500000000006"/>
    <n v="0.35"/>
  </r>
  <r>
    <x v="1"/>
    <n v="1197831"/>
    <x v="180"/>
    <x v="1"/>
    <x v="33"/>
    <s v="Little Rock"/>
    <x v="2"/>
    <n v="0.15000000000000008"/>
    <n v="3750"/>
    <n v="562.50000000000034"/>
    <n v="225.00000000000014"/>
    <n v="0.4"/>
  </r>
  <r>
    <x v="1"/>
    <n v="1197831"/>
    <x v="180"/>
    <x v="1"/>
    <x v="33"/>
    <s v="Little Rock"/>
    <x v="3"/>
    <n v="0.2"/>
    <n v="2250"/>
    <n v="450"/>
    <n v="180"/>
    <n v="0.4"/>
  </r>
  <r>
    <x v="1"/>
    <n v="1197831"/>
    <x v="180"/>
    <x v="1"/>
    <x v="33"/>
    <s v="Little Rock"/>
    <x v="4"/>
    <n v="0.35000000000000003"/>
    <n v="2750"/>
    <n v="962.50000000000011"/>
    <n v="336.875"/>
    <n v="0.35"/>
  </r>
  <r>
    <x v="1"/>
    <n v="1197831"/>
    <x v="180"/>
    <x v="1"/>
    <x v="33"/>
    <s v="Little Rock"/>
    <x v="5"/>
    <n v="0.25000000000000006"/>
    <n v="3750"/>
    <n v="937.50000000000023"/>
    <n v="375.00000000000011"/>
    <n v="0.4"/>
  </r>
  <r>
    <x v="1"/>
    <n v="1197831"/>
    <x v="227"/>
    <x v="1"/>
    <x v="33"/>
    <s v="Little Rock"/>
    <x v="0"/>
    <n v="0.25000000000000006"/>
    <n v="6250"/>
    <n v="1562.5000000000005"/>
    <n v="625.00000000000023"/>
    <n v="0.4"/>
  </r>
  <r>
    <x v="1"/>
    <n v="1197831"/>
    <x v="227"/>
    <x v="1"/>
    <x v="33"/>
    <s v="Little Rock"/>
    <x v="1"/>
    <n v="0.25000000000000006"/>
    <n v="2750"/>
    <n v="687.50000000000011"/>
    <n v="240.62500000000003"/>
    <n v="0.35"/>
  </r>
  <r>
    <x v="1"/>
    <n v="1197831"/>
    <x v="227"/>
    <x v="1"/>
    <x v="33"/>
    <s v="Little Rock"/>
    <x v="2"/>
    <n v="0.15000000000000008"/>
    <n v="3250"/>
    <n v="487.50000000000023"/>
    <n v="195.00000000000011"/>
    <n v="0.4"/>
  </r>
  <r>
    <x v="1"/>
    <n v="1197831"/>
    <x v="227"/>
    <x v="1"/>
    <x v="33"/>
    <s v="Little Rock"/>
    <x v="3"/>
    <n v="0.2"/>
    <n v="1750"/>
    <n v="350"/>
    <n v="140"/>
    <n v="0.4"/>
  </r>
  <r>
    <x v="1"/>
    <n v="1197831"/>
    <x v="227"/>
    <x v="1"/>
    <x v="33"/>
    <s v="Little Rock"/>
    <x v="4"/>
    <n v="0.35000000000000003"/>
    <n v="2500"/>
    <n v="875.00000000000011"/>
    <n v="306.25"/>
    <n v="0.35"/>
  </r>
  <r>
    <x v="1"/>
    <n v="1197831"/>
    <x v="227"/>
    <x v="1"/>
    <x v="33"/>
    <s v="Little Rock"/>
    <x v="5"/>
    <n v="0.2"/>
    <n v="3500"/>
    <n v="700"/>
    <n v="280"/>
    <n v="0.4"/>
  </r>
  <r>
    <x v="1"/>
    <n v="1197831"/>
    <x v="26"/>
    <x v="1"/>
    <x v="33"/>
    <s v="Little Rock"/>
    <x v="0"/>
    <n v="0.2"/>
    <n v="5700"/>
    <n v="1140"/>
    <n v="456"/>
    <n v="0.4"/>
  </r>
  <r>
    <x v="1"/>
    <n v="1197831"/>
    <x v="26"/>
    <x v="1"/>
    <x v="33"/>
    <s v="Little Rock"/>
    <x v="1"/>
    <n v="0.2"/>
    <n v="2500"/>
    <n v="500"/>
    <n v="175"/>
    <n v="0.35"/>
  </r>
  <r>
    <x v="1"/>
    <n v="1197831"/>
    <x v="26"/>
    <x v="1"/>
    <x v="33"/>
    <s v="Little Rock"/>
    <x v="2"/>
    <n v="0.10000000000000002"/>
    <n v="2750"/>
    <n v="275.00000000000006"/>
    <n v="110.00000000000003"/>
    <n v="0.4"/>
  </r>
  <r>
    <x v="1"/>
    <n v="1197831"/>
    <x v="26"/>
    <x v="1"/>
    <x v="33"/>
    <s v="Little Rock"/>
    <x v="3"/>
    <n v="0.19999999999999996"/>
    <n v="1250"/>
    <n v="249.99999999999994"/>
    <n v="99.999999999999986"/>
    <n v="0.4"/>
  </r>
  <r>
    <x v="1"/>
    <n v="1197831"/>
    <x v="26"/>
    <x v="1"/>
    <x v="33"/>
    <s v="Little Rock"/>
    <x v="4"/>
    <n v="0.35000000000000009"/>
    <n v="1750"/>
    <n v="612.50000000000011"/>
    <n v="214.37500000000003"/>
    <n v="0.35"/>
  </r>
  <r>
    <x v="1"/>
    <n v="1197831"/>
    <x v="26"/>
    <x v="1"/>
    <x v="33"/>
    <s v="Little Rock"/>
    <x v="5"/>
    <n v="0.25"/>
    <n v="2750"/>
    <n v="687.5"/>
    <n v="275"/>
    <n v="0.4"/>
  </r>
  <r>
    <x v="1"/>
    <n v="1197831"/>
    <x v="27"/>
    <x v="1"/>
    <x v="33"/>
    <s v="Little Rock"/>
    <x v="0"/>
    <n v="0.25"/>
    <n v="5250"/>
    <n v="1312.5"/>
    <n v="525"/>
    <n v="0.4"/>
  </r>
  <r>
    <x v="1"/>
    <n v="1197831"/>
    <x v="27"/>
    <x v="1"/>
    <x v="33"/>
    <s v="Little Rock"/>
    <x v="1"/>
    <n v="0.25"/>
    <n v="2250"/>
    <n v="562.5"/>
    <n v="196.875"/>
    <n v="0.35"/>
  </r>
  <r>
    <x v="1"/>
    <n v="1197831"/>
    <x v="27"/>
    <x v="1"/>
    <x v="33"/>
    <s v="Little Rock"/>
    <x v="2"/>
    <n v="0.15000000000000002"/>
    <n v="2250"/>
    <n v="337.50000000000006"/>
    <n v="135.00000000000003"/>
    <n v="0.4"/>
  </r>
  <r>
    <x v="1"/>
    <n v="1197831"/>
    <x v="27"/>
    <x v="1"/>
    <x v="33"/>
    <s v="Little Rock"/>
    <x v="3"/>
    <n v="0.19999999999999996"/>
    <n v="1500"/>
    <n v="299.99999999999994"/>
    <n v="119.99999999999999"/>
    <n v="0.4"/>
  </r>
  <r>
    <x v="1"/>
    <n v="1197831"/>
    <x v="27"/>
    <x v="1"/>
    <x v="33"/>
    <s v="Little Rock"/>
    <x v="4"/>
    <n v="0.4"/>
    <n v="1750"/>
    <n v="700"/>
    <n v="244.99999999999997"/>
    <n v="0.35"/>
  </r>
  <r>
    <x v="1"/>
    <n v="1197831"/>
    <x v="27"/>
    <x v="1"/>
    <x v="33"/>
    <s v="Little Rock"/>
    <x v="5"/>
    <n v="0.30000000000000004"/>
    <n v="3250"/>
    <n v="975.00000000000011"/>
    <n v="390.00000000000006"/>
    <n v="0.4"/>
  </r>
  <r>
    <x v="1"/>
    <n v="1197831"/>
    <x v="168"/>
    <x v="1"/>
    <x v="33"/>
    <s v="Little Rock"/>
    <x v="0"/>
    <n v="0.4"/>
    <n v="5950"/>
    <n v="2380"/>
    <n v="952"/>
    <n v="0.4"/>
  </r>
  <r>
    <x v="1"/>
    <n v="1197831"/>
    <x v="168"/>
    <x v="1"/>
    <x v="33"/>
    <s v="Little Rock"/>
    <x v="1"/>
    <n v="0.4"/>
    <n v="3000"/>
    <n v="1200"/>
    <n v="420"/>
    <n v="0.35"/>
  </r>
  <r>
    <x v="1"/>
    <n v="1197831"/>
    <x v="168"/>
    <x v="1"/>
    <x v="33"/>
    <s v="Little Rock"/>
    <x v="2"/>
    <n v="0.35000000000000003"/>
    <n v="2750"/>
    <n v="962.50000000000011"/>
    <n v="385.00000000000006"/>
    <n v="0.4"/>
  </r>
  <r>
    <x v="1"/>
    <n v="1197831"/>
    <x v="168"/>
    <x v="1"/>
    <x v="33"/>
    <s v="Little Rock"/>
    <x v="3"/>
    <n v="0.35000000000000003"/>
    <n v="2250"/>
    <n v="787.50000000000011"/>
    <n v="315.00000000000006"/>
    <n v="0.4"/>
  </r>
  <r>
    <x v="1"/>
    <n v="1197831"/>
    <x v="168"/>
    <x v="1"/>
    <x v="33"/>
    <s v="Little Rock"/>
    <x v="4"/>
    <n v="0.44999999999999996"/>
    <n v="2500"/>
    <n v="1125"/>
    <n v="393.75"/>
    <n v="0.35"/>
  </r>
  <r>
    <x v="1"/>
    <n v="1197831"/>
    <x v="168"/>
    <x v="1"/>
    <x v="33"/>
    <s v="Little Rock"/>
    <x v="5"/>
    <n v="0.44999999999999996"/>
    <n v="3500"/>
    <n v="1574.9999999999998"/>
    <n v="630"/>
    <n v="0.4"/>
  </r>
  <r>
    <x v="1"/>
    <n v="1197831"/>
    <x v="228"/>
    <x v="1"/>
    <x v="33"/>
    <s v="Little Rock"/>
    <x v="0"/>
    <n v="0.39999999999999997"/>
    <n v="6000"/>
    <n v="2400"/>
    <n v="960"/>
    <n v="0.4"/>
  </r>
  <r>
    <x v="1"/>
    <n v="1197831"/>
    <x v="228"/>
    <x v="1"/>
    <x v="33"/>
    <s v="Little Rock"/>
    <x v="1"/>
    <n v="0.35000000000000003"/>
    <n v="3500"/>
    <n v="1225.0000000000002"/>
    <n v="428.75000000000006"/>
    <n v="0.35"/>
  </r>
  <r>
    <x v="1"/>
    <n v="1197831"/>
    <x v="228"/>
    <x v="1"/>
    <x v="33"/>
    <s v="Little Rock"/>
    <x v="2"/>
    <n v="0.4"/>
    <n v="3250"/>
    <n v="1300"/>
    <n v="520"/>
    <n v="0.4"/>
  </r>
  <r>
    <x v="1"/>
    <n v="1197831"/>
    <x v="228"/>
    <x v="1"/>
    <x v="33"/>
    <s v="Little Rock"/>
    <x v="3"/>
    <n v="0.4"/>
    <n v="3000"/>
    <n v="1200"/>
    <n v="480"/>
    <n v="0.4"/>
  </r>
  <r>
    <x v="1"/>
    <n v="1197831"/>
    <x v="228"/>
    <x v="1"/>
    <x v="33"/>
    <s v="Little Rock"/>
    <x v="4"/>
    <n v="0.54999999999999993"/>
    <n v="3000"/>
    <n v="1649.9999999999998"/>
    <n v="577.49999999999989"/>
    <n v="0.35"/>
  </r>
  <r>
    <x v="1"/>
    <n v="1197831"/>
    <x v="228"/>
    <x v="1"/>
    <x v="33"/>
    <s v="Little Rock"/>
    <x v="5"/>
    <n v="0.6"/>
    <n v="4750"/>
    <n v="2850"/>
    <n v="1140"/>
    <n v="0.4"/>
  </r>
  <r>
    <x v="1"/>
    <n v="1197831"/>
    <x v="30"/>
    <x v="1"/>
    <x v="33"/>
    <s v="Little Rock"/>
    <x v="0"/>
    <n v="0.54999999999999993"/>
    <n v="7000"/>
    <n v="3849.9999999999995"/>
    <n v="1540"/>
    <n v="0.4"/>
  </r>
  <r>
    <x v="1"/>
    <n v="1197831"/>
    <x v="30"/>
    <x v="1"/>
    <x v="33"/>
    <s v="Little Rock"/>
    <x v="1"/>
    <n v="0.5"/>
    <n v="4500"/>
    <n v="2250"/>
    <n v="787.5"/>
    <n v="0.35"/>
  </r>
  <r>
    <x v="1"/>
    <n v="1197831"/>
    <x v="30"/>
    <x v="1"/>
    <x v="33"/>
    <s v="Little Rock"/>
    <x v="2"/>
    <n v="0.45"/>
    <n v="3750"/>
    <n v="1687.5"/>
    <n v="675"/>
    <n v="0.4"/>
  </r>
  <r>
    <x v="1"/>
    <n v="1197831"/>
    <x v="30"/>
    <x v="1"/>
    <x v="33"/>
    <s v="Little Rock"/>
    <x v="3"/>
    <n v="0.45"/>
    <n v="3250"/>
    <n v="1462.5"/>
    <n v="585"/>
    <n v="0.4"/>
  </r>
  <r>
    <x v="1"/>
    <n v="1197831"/>
    <x v="30"/>
    <x v="1"/>
    <x v="33"/>
    <s v="Little Rock"/>
    <x v="4"/>
    <n v="0.6"/>
    <n v="3500"/>
    <n v="2100"/>
    <n v="735"/>
    <n v="0.35"/>
  </r>
  <r>
    <x v="1"/>
    <n v="1197831"/>
    <x v="30"/>
    <x v="1"/>
    <x v="33"/>
    <s v="Little Rock"/>
    <x v="5"/>
    <n v="0.65"/>
    <n v="5250"/>
    <n v="3412.5"/>
    <n v="1365"/>
    <n v="0.4"/>
  </r>
  <r>
    <x v="1"/>
    <n v="1197831"/>
    <x v="31"/>
    <x v="1"/>
    <x v="33"/>
    <s v="Little Rock"/>
    <x v="0"/>
    <n v="0.6"/>
    <n v="6750"/>
    <n v="4050"/>
    <n v="1620"/>
    <n v="0.4"/>
  </r>
  <r>
    <x v="1"/>
    <n v="1197831"/>
    <x v="31"/>
    <x v="1"/>
    <x v="33"/>
    <s v="Little Rock"/>
    <x v="1"/>
    <n v="0.55000000000000004"/>
    <n v="4500"/>
    <n v="2475"/>
    <n v="866.25"/>
    <n v="0.35"/>
  </r>
  <r>
    <x v="1"/>
    <n v="1197831"/>
    <x v="31"/>
    <x v="1"/>
    <x v="33"/>
    <s v="Little Rock"/>
    <x v="2"/>
    <n v="0.5"/>
    <n v="3750"/>
    <n v="1875"/>
    <n v="750"/>
    <n v="0.4"/>
  </r>
  <r>
    <x v="1"/>
    <n v="1197831"/>
    <x v="31"/>
    <x v="1"/>
    <x v="33"/>
    <s v="Little Rock"/>
    <x v="3"/>
    <n v="0.4"/>
    <n v="3250"/>
    <n v="1300"/>
    <n v="520"/>
    <n v="0.4"/>
  </r>
  <r>
    <x v="1"/>
    <n v="1197831"/>
    <x v="31"/>
    <x v="1"/>
    <x v="33"/>
    <s v="Little Rock"/>
    <x v="4"/>
    <n v="0.5"/>
    <n v="3000"/>
    <n v="1500"/>
    <n v="525"/>
    <n v="0.35"/>
  </r>
  <r>
    <x v="1"/>
    <n v="1197831"/>
    <x v="31"/>
    <x v="1"/>
    <x v="33"/>
    <s v="Little Rock"/>
    <x v="5"/>
    <n v="0.55000000000000004"/>
    <n v="4750"/>
    <n v="2612.5"/>
    <n v="1045"/>
    <n v="0.4"/>
  </r>
  <r>
    <x v="1"/>
    <n v="1197831"/>
    <x v="170"/>
    <x v="1"/>
    <x v="33"/>
    <s v="Little Rock"/>
    <x v="0"/>
    <n v="0.5"/>
    <n v="5750"/>
    <n v="2875"/>
    <n v="1150"/>
    <n v="0.4"/>
  </r>
  <r>
    <x v="1"/>
    <n v="1197831"/>
    <x v="170"/>
    <x v="1"/>
    <x v="33"/>
    <s v="Little Rock"/>
    <x v="1"/>
    <n v="0.40000000000000013"/>
    <n v="3750"/>
    <n v="1500.0000000000005"/>
    <n v="525.00000000000011"/>
    <n v="0.35"/>
  </r>
  <r>
    <x v="1"/>
    <n v="1197831"/>
    <x v="170"/>
    <x v="1"/>
    <x v="33"/>
    <s v="Little Rock"/>
    <x v="2"/>
    <n v="0.15000000000000008"/>
    <n v="2750"/>
    <n v="412.50000000000023"/>
    <n v="165.00000000000011"/>
    <n v="0.4"/>
  </r>
  <r>
    <x v="1"/>
    <n v="1197831"/>
    <x v="170"/>
    <x v="1"/>
    <x v="33"/>
    <s v="Little Rock"/>
    <x v="3"/>
    <n v="0.15000000000000008"/>
    <n v="2500"/>
    <n v="375.00000000000017"/>
    <n v="150.00000000000009"/>
    <n v="0.4"/>
  </r>
  <r>
    <x v="1"/>
    <n v="1197831"/>
    <x v="170"/>
    <x v="1"/>
    <x v="33"/>
    <s v="Little Rock"/>
    <x v="4"/>
    <n v="0.25000000000000006"/>
    <n v="2500"/>
    <n v="625.00000000000011"/>
    <n v="218.75000000000003"/>
    <n v="0.35"/>
  </r>
  <r>
    <x v="1"/>
    <n v="1197831"/>
    <x v="170"/>
    <x v="1"/>
    <x v="33"/>
    <s v="Little Rock"/>
    <x v="5"/>
    <n v="0.3000000000000001"/>
    <n v="3500"/>
    <n v="1050.0000000000005"/>
    <n v="420.00000000000023"/>
    <n v="0.4"/>
  </r>
  <r>
    <x v="1"/>
    <n v="1197831"/>
    <x v="229"/>
    <x v="1"/>
    <x v="33"/>
    <s v="Little Rock"/>
    <x v="0"/>
    <n v="0.3000000000000001"/>
    <n v="5250"/>
    <n v="1575.0000000000005"/>
    <n v="630.00000000000023"/>
    <n v="0.4"/>
  </r>
  <r>
    <x v="1"/>
    <n v="1197831"/>
    <x v="229"/>
    <x v="1"/>
    <x v="33"/>
    <s v="Little Rock"/>
    <x v="1"/>
    <n v="0.20000000000000012"/>
    <n v="3500"/>
    <n v="700.00000000000045"/>
    <n v="245.00000000000014"/>
    <n v="0.35"/>
  </r>
  <r>
    <x v="1"/>
    <n v="1197831"/>
    <x v="229"/>
    <x v="1"/>
    <x v="33"/>
    <s v="Little Rock"/>
    <x v="2"/>
    <n v="0.20000000000000012"/>
    <n v="2250"/>
    <n v="450.00000000000028"/>
    <n v="180.00000000000011"/>
    <n v="0.4"/>
  </r>
  <r>
    <x v="1"/>
    <n v="1197831"/>
    <x v="229"/>
    <x v="1"/>
    <x v="33"/>
    <s v="Little Rock"/>
    <x v="3"/>
    <n v="0.20000000000000012"/>
    <n v="2000"/>
    <n v="400.00000000000023"/>
    <n v="160.00000000000011"/>
    <n v="0.4"/>
  </r>
  <r>
    <x v="1"/>
    <n v="1197831"/>
    <x v="229"/>
    <x v="1"/>
    <x v="33"/>
    <s v="Little Rock"/>
    <x v="4"/>
    <n v="0.3000000000000001"/>
    <n v="2000"/>
    <n v="600.00000000000023"/>
    <n v="210.00000000000006"/>
    <n v="0.35"/>
  </r>
  <r>
    <x v="1"/>
    <n v="1197831"/>
    <x v="229"/>
    <x v="1"/>
    <x v="33"/>
    <s v="Little Rock"/>
    <x v="5"/>
    <n v="0.30000000000000004"/>
    <n v="3250"/>
    <n v="975.00000000000011"/>
    <n v="390.00000000000006"/>
    <n v="0.4"/>
  </r>
  <r>
    <x v="1"/>
    <n v="1197831"/>
    <x v="34"/>
    <x v="1"/>
    <x v="33"/>
    <s v="Little Rock"/>
    <x v="0"/>
    <n v="0.25000000000000011"/>
    <n v="4750"/>
    <n v="1187.5000000000005"/>
    <n v="475.00000000000023"/>
    <n v="0.4"/>
  </r>
  <r>
    <x v="1"/>
    <n v="1197831"/>
    <x v="34"/>
    <x v="1"/>
    <x v="33"/>
    <s v="Little Rock"/>
    <x v="1"/>
    <n v="0.15000000000000013"/>
    <n v="3000"/>
    <n v="450.0000000000004"/>
    <n v="157.50000000000014"/>
    <n v="0.35"/>
  </r>
  <r>
    <x v="1"/>
    <n v="1197831"/>
    <x v="34"/>
    <x v="1"/>
    <x v="33"/>
    <s v="Little Rock"/>
    <x v="2"/>
    <n v="0.25000000000000017"/>
    <n v="2450"/>
    <n v="612.50000000000045"/>
    <n v="245.0000000000002"/>
    <n v="0.4"/>
  </r>
  <r>
    <x v="1"/>
    <n v="1197831"/>
    <x v="34"/>
    <x v="1"/>
    <x v="33"/>
    <s v="Little Rock"/>
    <x v="3"/>
    <n v="0.55000000000000016"/>
    <n v="3000"/>
    <n v="1650.0000000000005"/>
    <n v="660.00000000000023"/>
    <n v="0.4"/>
  </r>
  <r>
    <x v="1"/>
    <n v="1197831"/>
    <x v="34"/>
    <x v="1"/>
    <x v="33"/>
    <s v="Little Rock"/>
    <x v="4"/>
    <n v="0.75000000000000011"/>
    <n v="2750"/>
    <n v="2062.5000000000005"/>
    <n v="721.87500000000011"/>
    <n v="0.35"/>
  </r>
  <r>
    <x v="1"/>
    <n v="1197831"/>
    <x v="34"/>
    <x v="1"/>
    <x v="33"/>
    <s v="Little Rock"/>
    <x v="5"/>
    <n v="0.75"/>
    <n v="3750"/>
    <n v="2812.5"/>
    <n v="1125"/>
    <n v="0.4"/>
  </r>
  <r>
    <x v="1"/>
    <n v="1197831"/>
    <x v="35"/>
    <x v="1"/>
    <x v="33"/>
    <s v="Little Rock"/>
    <x v="0"/>
    <n v="0.70000000000000007"/>
    <n v="6250"/>
    <n v="4375"/>
    <n v="1750"/>
    <n v="0.4"/>
  </r>
  <r>
    <x v="1"/>
    <n v="1197831"/>
    <x v="35"/>
    <x v="1"/>
    <x v="33"/>
    <s v="Little Rock"/>
    <x v="1"/>
    <n v="0.60000000000000009"/>
    <n v="4250"/>
    <n v="2550.0000000000005"/>
    <n v="892.50000000000011"/>
    <n v="0.35"/>
  </r>
  <r>
    <x v="1"/>
    <n v="1197831"/>
    <x v="35"/>
    <x v="1"/>
    <x v="33"/>
    <s v="Little Rock"/>
    <x v="2"/>
    <n v="0.60000000000000009"/>
    <n v="3750"/>
    <n v="2250.0000000000005"/>
    <n v="900.00000000000023"/>
    <n v="0.4"/>
  </r>
  <r>
    <x v="1"/>
    <n v="1197831"/>
    <x v="35"/>
    <x v="1"/>
    <x v="33"/>
    <s v="Little Rock"/>
    <x v="3"/>
    <n v="0.60000000000000009"/>
    <n v="3250"/>
    <n v="1950.0000000000002"/>
    <n v="780.00000000000011"/>
    <n v="0.4"/>
  </r>
  <r>
    <x v="1"/>
    <n v="1197831"/>
    <x v="35"/>
    <x v="1"/>
    <x v="33"/>
    <s v="Little Rock"/>
    <x v="4"/>
    <n v="0.70000000000000007"/>
    <n v="3250"/>
    <n v="2275"/>
    <n v="796.25"/>
    <n v="0.35"/>
  </r>
  <r>
    <x v="1"/>
    <n v="1197831"/>
    <x v="35"/>
    <x v="1"/>
    <x v="33"/>
    <s v="Little Rock"/>
    <x v="5"/>
    <n v="0.75"/>
    <n v="4250"/>
    <n v="3187.5"/>
    <n v="1275"/>
    <n v="0.4"/>
  </r>
  <r>
    <x v="1"/>
    <n v="1197831"/>
    <x v="230"/>
    <x v="1"/>
    <x v="34"/>
    <s v="Oklahoma City"/>
    <x v="0"/>
    <n v="0.25000000000000006"/>
    <n v="5500"/>
    <n v="1375.0000000000002"/>
    <n v="481.25000000000006"/>
    <n v="0.35"/>
  </r>
  <r>
    <x v="1"/>
    <n v="1197831"/>
    <x v="230"/>
    <x v="1"/>
    <x v="34"/>
    <s v="Oklahoma City"/>
    <x v="1"/>
    <n v="0.25000000000000006"/>
    <n v="3500"/>
    <n v="875.00000000000023"/>
    <n v="306.25000000000006"/>
    <n v="0.35"/>
  </r>
  <r>
    <x v="1"/>
    <n v="1197831"/>
    <x v="230"/>
    <x v="1"/>
    <x v="34"/>
    <s v="Oklahoma City"/>
    <x v="2"/>
    <n v="0.15000000000000008"/>
    <n v="3500"/>
    <n v="525.00000000000023"/>
    <n v="183.75000000000006"/>
    <n v="0.35"/>
  </r>
  <r>
    <x v="1"/>
    <n v="1197831"/>
    <x v="230"/>
    <x v="1"/>
    <x v="34"/>
    <s v="Oklahoma City"/>
    <x v="3"/>
    <n v="0.2"/>
    <n v="2000"/>
    <n v="400"/>
    <n v="140"/>
    <n v="0.35"/>
  </r>
  <r>
    <x v="1"/>
    <n v="1197831"/>
    <x v="230"/>
    <x v="1"/>
    <x v="34"/>
    <s v="Oklahoma City"/>
    <x v="4"/>
    <n v="0.35000000000000003"/>
    <n v="2500"/>
    <n v="875.00000000000011"/>
    <n v="306.25"/>
    <n v="0.35"/>
  </r>
  <r>
    <x v="1"/>
    <n v="1197831"/>
    <x v="230"/>
    <x v="1"/>
    <x v="34"/>
    <s v="Oklahoma City"/>
    <x v="5"/>
    <n v="0.25000000000000006"/>
    <n v="3500"/>
    <n v="875.00000000000023"/>
    <n v="306.25000000000006"/>
    <n v="0.35"/>
  </r>
  <r>
    <x v="1"/>
    <n v="1197831"/>
    <x v="231"/>
    <x v="1"/>
    <x v="34"/>
    <s v="Oklahoma City"/>
    <x v="0"/>
    <n v="0.25000000000000006"/>
    <n v="6000"/>
    <n v="1500.0000000000002"/>
    <n v="525"/>
    <n v="0.35"/>
  </r>
  <r>
    <x v="1"/>
    <n v="1197831"/>
    <x v="231"/>
    <x v="1"/>
    <x v="34"/>
    <s v="Oklahoma City"/>
    <x v="1"/>
    <n v="0.25000000000000006"/>
    <n v="2500"/>
    <n v="625.00000000000011"/>
    <n v="218.75000000000003"/>
    <n v="0.35"/>
  </r>
  <r>
    <x v="1"/>
    <n v="1197831"/>
    <x v="231"/>
    <x v="1"/>
    <x v="34"/>
    <s v="Oklahoma City"/>
    <x v="2"/>
    <n v="0.15000000000000008"/>
    <n v="3000"/>
    <n v="450.00000000000023"/>
    <n v="157.50000000000006"/>
    <n v="0.35"/>
  </r>
  <r>
    <x v="1"/>
    <n v="1197831"/>
    <x v="231"/>
    <x v="1"/>
    <x v="34"/>
    <s v="Oklahoma City"/>
    <x v="3"/>
    <n v="0.2"/>
    <n v="1500"/>
    <n v="300"/>
    <n v="105"/>
    <n v="0.35"/>
  </r>
  <r>
    <x v="1"/>
    <n v="1197831"/>
    <x v="231"/>
    <x v="1"/>
    <x v="34"/>
    <s v="Oklahoma City"/>
    <x v="4"/>
    <n v="0.35000000000000003"/>
    <n v="2250"/>
    <n v="787.50000000000011"/>
    <n v="275.625"/>
    <n v="0.35"/>
  </r>
  <r>
    <x v="1"/>
    <n v="1197831"/>
    <x v="231"/>
    <x v="1"/>
    <x v="34"/>
    <s v="Oklahoma City"/>
    <x v="5"/>
    <n v="0.2"/>
    <n v="3250"/>
    <n v="650"/>
    <n v="227.49999999999997"/>
    <n v="0.35"/>
  </r>
  <r>
    <x v="1"/>
    <n v="1197831"/>
    <x v="92"/>
    <x v="1"/>
    <x v="34"/>
    <s v="Oklahoma City"/>
    <x v="0"/>
    <n v="0.2"/>
    <n v="5450"/>
    <n v="1090"/>
    <n v="381.5"/>
    <n v="0.35"/>
  </r>
  <r>
    <x v="1"/>
    <n v="1197831"/>
    <x v="92"/>
    <x v="1"/>
    <x v="34"/>
    <s v="Oklahoma City"/>
    <x v="1"/>
    <n v="0.2"/>
    <n v="2250"/>
    <n v="450"/>
    <n v="157.5"/>
    <n v="0.35"/>
  </r>
  <r>
    <x v="1"/>
    <n v="1197831"/>
    <x v="92"/>
    <x v="1"/>
    <x v="34"/>
    <s v="Oklahoma City"/>
    <x v="2"/>
    <n v="0.10000000000000002"/>
    <n v="2500"/>
    <n v="250.00000000000006"/>
    <n v="87.500000000000014"/>
    <n v="0.35"/>
  </r>
  <r>
    <x v="1"/>
    <n v="1197831"/>
    <x v="92"/>
    <x v="1"/>
    <x v="34"/>
    <s v="Oklahoma City"/>
    <x v="3"/>
    <n v="0.19999999999999996"/>
    <n v="1000"/>
    <n v="199.99999999999994"/>
    <n v="69.999999999999972"/>
    <n v="0.35"/>
  </r>
  <r>
    <x v="1"/>
    <n v="1197831"/>
    <x v="92"/>
    <x v="1"/>
    <x v="34"/>
    <s v="Oklahoma City"/>
    <x v="4"/>
    <n v="0.35000000000000009"/>
    <n v="1500"/>
    <n v="525.00000000000011"/>
    <n v="183.75000000000003"/>
    <n v="0.35"/>
  </r>
  <r>
    <x v="1"/>
    <n v="1197831"/>
    <x v="92"/>
    <x v="1"/>
    <x v="34"/>
    <s v="Oklahoma City"/>
    <x v="5"/>
    <n v="0.25"/>
    <n v="2500"/>
    <n v="625"/>
    <n v="218.75"/>
    <n v="0.35"/>
  </r>
  <r>
    <x v="1"/>
    <n v="1197831"/>
    <x v="93"/>
    <x v="1"/>
    <x v="34"/>
    <s v="Oklahoma City"/>
    <x v="0"/>
    <n v="0.25"/>
    <n v="5000"/>
    <n v="1250"/>
    <n v="437.5"/>
    <n v="0.35"/>
  </r>
  <r>
    <x v="1"/>
    <n v="1197831"/>
    <x v="93"/>
    <x v="1"/>
    <x v="34"/>
    <s v="Oklahoma City"/>
    <x v="1"/>
    <n v="0.25"/>
    <n v="2000"/>
    <n v="500"/>
    <n v="175"/>
    <n v="0.35"/>
  </r>
  <r>
    <x v="1"/>
    <n v="1197831"/>
    <x v="93"/>
    <x v="1"/>
    <x v="34"/>
    <s v="Oklahoma City"/>
    <x v="2"/>
    <n v="0.15000000000000002"/>
    <n v="2000"/>
    <n v="300.00000000000006"/>
    <n v="105.00000000000001"/>
    <n v="0.35"/>
  </r>
  <r>
    <x v="1"/>
    <n v="1197831"/>
    <x v="93"/>
    <x v="1"/>
    <x v="34"/>
    <s v="Oklahoma City"/>
    <x v="3"/>
    <n v="0.19999999999999996"/>
    <n v="1250"/>
    <n v="249.99999999999994"/>
    <n v="87.499999999999972"/>
    <n v="0.35"/>
  </r>
  <r>
    <x v="1"/>
    <n v="1197831"/>
    <x v="93"/>
    <x v="1"/>
    <x v="34"/>
    <s v="Oklahoma City"/>
    <x v="4"/>
    <n v="0.4"/>
    <n v="1500"/>
    <n v="600"/>
    <n v="210"/>
    <n v="0.35"/>
  </r>
  <r>
    <x v="1"/>
    <n v="1197831"/>
    <x v="93"/>
    <x v="1"/>
    <x v="34"/>
    <s v="Oklahoma City"/>
    <x v="5"/>
    <n v="0.30000000000000004"/>
    <n v="3000"/>
    <n v="900.00000000000011"/>
    <n v="315"/>
    <n v="0.35"/>
  </r>
  <r>
    <x v="1"/>
    <n v="1197831"/>
    <x v="120"/>
    <x v="1"/>
    <x v="34"/>
    <s v="Oklahoma City"/>
    <x v="0"/>
    <n v="0.4"/>
    <n v="5700"/>
    <n v="2280"/>
    <n v="798"/>
    <n v="0.35"/>
  </r>
  <r>
    <x v="1"/>
    <n v="1197831"/>
    <x v="120"/>
    <x v="1"/>
    <x v="34"/>
    <s v="Oklahoma City"/>
    <x v="1"/>
    <n v="0.4"/>
    <n v="2750"/>
    <n v="1100"/>
    <n v="385"/>
    <n v="0.35"/>
  </r>
  <r>
    <x v="1"/>
    <n v="1197831"/>
    <x v="120"/>
    <x v="1"/>
    <x v="34"/>
    <s v="Oklahoma City"/>
    <x v="2"/>
    <n v="0.35000000000000003"/>
    <n v="2500"/>
    <n v="875.00000000000011"/>
    <n v="306.25"/>
    <n v="0.35"/>
  </r>
  <r>
    <x v="1"/>
    <n v="1197831"/>
    <x v="120"/>
    <x v="1"/>
    <x v="34"/>
    <s v="Oklahoma City"/>
    <x v="3"/>
    <n v="0.35000000000000003"/>
    <n v="2000"/>
    <n v="700.00000000000011"/>
    <n v="245.00000000000003"/>
    <n v="0.35"/>
  </r>
  <r>
    <x v="1"/>
    <n v="1197831"/>
    <x v="120"/>
    <x v="1"/>
    <x v="34"/>
    <s v="Oklahoma City"/>
    <x v="4"/>
    <n v="0.44999999999999996"/>
    <n v="2250"/>
    <n v="1012.4999999999999"/>
    <n v="354.37499999999994"/>
    <n v="0.35"/>
  </r>
  <r>
    <x v="1"/>
    <n v="1197831"/>
    <x v="120"/>
    <x v="1"/>
    <x v="34"/>
    <s v="Oklahoma City"/>
    <x v="5"/>
    <n v="0.44999999999999996"/>
    <n v="3250"/>
    <n v="1462.4999999999998"/>
    <n v="511.87499999999989"/>
    <n v="0.35"/>
  </r>
  <r>
    <x v="1"/>
    <n v="1197831"/>
    <x v="232"/>
    <x v="1"/>
    <x v="34"/>
    <s v="Oklahoma City"/>
    <x v="0"/>
    <n v="0.39999999999999997"/>
    <n v="5750"/>
    <n v="2300"/>
    <n v="805"/>
    <n v="0.35"/>
  </r>
  <r>
    <x v="1"/>
    <n v="1197831"/>
    <x v="232"/>
    <x v="1"/>
    <x v="34"/>
    <s v="Oklahoma City"/>
    <x v="1"/>
    <n v="0.35000000000000003"/>
    <n v="3250"/>
    <n v="1137.5"/>
    <n v="398.125"/>
    <n v="0.35"/>
  </r>
  <r>
    <x v="1"/>
    <n v="1197831"/>
    <x v="232"/>
    <x v="1"/>
    <x v="34"/>
    <s v="Oklahoma City"/>
    <x v="2"/>
    <n v="0.4"/>
    <n v="3000"/>
    <n v="1200"/>
    <n v="420"/>
    <n v="0.35"/>
  </r>
  <r>
    <x v="1"/>
    <n v="1197831"/>
    <x v="232"/>
    <x v="1"/>
    <x v="34"/>
    <s v="Oklahoma City"/>
    <x v="3"/>
    <n v="0.4"/>
    <n v="2750"/>
    <n v="1100"/>
    <n v="385"/>
    <n v="0.35"/>
  </r>
  <r>
    <x v="1"/>
    <n v="1197831"/>
    <x v="232"/>
    <x v="1"/>
    <x v="34"/>
    <s v="Oklahoma City"/>
    <x v="4"/>
    <n v="0.54999999999999993"/>
    <n v="2750"/>
    <n v="1512.4999999999998"/>
    <n v="529.37499999999989"/>
    <n v="0.35"/>
  </r>
  <r>
    <x v="1"/>
    <n v="1197831"/>
    <x v="232"/>
    <x v="1"/>
    <x v="34"/>
    <s v="Oklahoma City"/>
    <x v="5"/>
    <n v="0.6"/>
    <n v="4500"/>
    <n v="2700"/>
    <n v="944.99999999999989"/>
    <n v="0.35"/>
  </r>
  <r>
    <x v="1"/>
    <n v="1197831"/>
    <x v="96"/>
    <x v="1"/>
    <x v="34"/>
    <s v="Oklahoma City"/>
    <x v="0"/>
    <n v="0.54999999999999993"/>
    <n v="6750"/>
    <n v="3712.4999999999995"/>
    <n v="1299.3749999999998"/>
    <n v="0.35"/>
  </r>
  <r>
    <x v="1"/>
    <n v="1197831"/>
    <x v="96"/>
    <x v="1"/>
    <x v="34"/>
    <s v="Oklahoma City"/>
    <x v="1"/>
    <n v="0.5"/>
    <n v="4250"/>
    <n v="2125"/>
    <n v="743.75"/>
    <n v="0.35"/>
  </r>
  <r>
    <x v="1"/>
    <n v="1197831"/>
    <x v="96"/>
    <x v="1"/>
    <x v="34"/>
    <s v="Oklahoma City"/>
    <x v="2"/>
    <n v="0.45"/>
    <n v="3500"/>
    <n v="1575"/>
    <n v="551.25"/>
    <n v="0.35"/>
  </r>
  <r>
    <x v="1"/>
    <n v="1197831"/>
    <x v="96"/>
    <x v="1"/>
    <x v="34"/>
    <s v="Oklahoma City"/>
    <x v="3"/>
    <n v="0.45"/>
    <n v="3000"/>
    <n v="1350"/>
    <n v="472.49999999999994"/>
    <n v="0.35"/>
  </r>
  <r>
    <x v="1"/>
    <n v="1197831"/>
    <x v="96"/>
    <x v="1"/>
    <x v="34"/>
    <s v="Oklahoma City"/>
    <x v="4"/>
    <n v="0.6"/>
    <n v="3250"/>
    <n v="1950"/>
    <n v="682.5"/>
    <n v="0.35"/>
  </r>
  <r>
    <x v="1"/>
    <n v="1197831"/>
    <x v="96"/>
    <x v="1"/>
    <x v="34"/>
    <s v="Oklahoma City"/>
    <x v="5"/>
    <n v="0.65"/>
    <n v="5000"/>
    <n v="3250"/>
    <n v="1137.5"/>
    <n v="0.35"/>
  </r>
  <r>
    <x v="1"/>
    <n v="1197831"/>
    <x v="97"/>
    <x v="1"/>
    <x v="34"/>
    <s v="Oklahoma City"/>
    <x v="0"/>
    <n v="0.6"/>
    <n v="6500"/>
    <n v="3900"/>
    <n v="1365"/>
    <n v="0.35"/>
  </r>
  <r>
    <x v="1"/>
    <n v="1197831"/>
    <x v="97"/>
    <x v="1"/>
    <x v="34"/>
    <s v="Oklahoma City"/>
    <x v="1"/>
    <n v="0.55000000000000004"/>
    <n v="4250"/>
    <n v="2337.5"/>
    <n v="818.125"/>
    <n v="0.35"/>
  </r>
  <r>
    <x v="1"/>
    <n v="1197831"/>
    <x v="97"/>
    <x v="1"/>
    <x v="34"/>
    <s v="Oklahoma City"/>
    <x v="2"/>
    <n v="0.5"/>
    <n v="3500"/>
    <n v="1750"/>
    <n v="612.5"/>
    <n v="0.35"/>
  </r>
  <r>
    <x v="1"/>
    <n v="1197831"/>
    <x v="97"/>
    <x v="1"/>
    <x v="34"/>
    <s v="Oklahoma City"/>
    <x v="3"/>
    <n v="0.4"/>
    <n v="3000"/>
    <n v="1200"/>
    <n v="420"/>
    <n v="0.35"/>
  </r>
  <r>
    <x v="1"/>
    <n v="1197831"/>
    <x v="97"/>
    <x v="1"/>
    <x v="34"/>
    <s v="Oklahoma City"/>
    <x v="4"/>
    <n v="0.5"/>
    <n v="2750"/>
    <n v="1375"/>
    <n v="481.24999999999994"/>
    <n v="0.35"/>
  </r>
  <r>
    <x v="1"/>
    <n v="1197831"/>
    <x v="97"/>
    <x v="1"/>
    <x v="34"/>
    <s v="Oklahoma City"/>
    <x v="5"/>
    <n v="0.55000000000000004"/>
    <n v="4500"/>
    <n v="2475"/>
    <n v="866.25"/>
    <n v="0.35"/>
  </r>
  <r>
    <x v="1"/>
    <n v="1197831"/>
    <x v="122"/>
    <x v="1"/>
    <x v="34"/>
    <s v="Oklahoma City"/>
    <x v="0"/>
    <n v="0.5"/>
    <n v="5500"/>
    <n v="2750"/>
    <n v="962.49999999999989"/>
    <n v="0.35"/>
  </r>
  <r>
    <x v="1"/>
    <n v="1197831"/>
    <x v="122"/>
    <x v="1"/>
    <x v="34"/>
    <s v="Oklahoma City"/>
    <x v="1"/>
    <n v="0.40000000000000013"/>
    <n v="3500"/>
    <n v="1400.0000000000005"/>
    <n v="490.00000000000011"/>
    <n v="0.35"/>
  </r>
  <r>
    <x v="1"/>
    <n v="1197831"/>
    <x v="122"/>
    <x v="1"/>
    <x v="34"/>
    <s v="Oklahoma City"/>
    <x v="2"/>
    <n v="0.15000000000000008"/>
    <n v="2500"/>
    <n v="375.00000000000017"/>
    <n v="131.25000000000006"/>
    <n v="0.35"/>
  </r>
  <r>
    <x v="1"/>
    <n v="1197831"/>
    <x v="122"/>
    <x v="1"/>
    <x v="34"/>
    <s v="Oklahoma City"/>
    <x v="3"/>
    <n v="0.15000000000000008"/>
    <n v="2250"/>
    <n v="337.50000000000017"/>
    <n v="118.12500000000006"/>
    <n v="0.35"/>
  </r>
  <r>
    <x v="1"/>
    <n v="1197831"/>
    <x v="122"/>
    <x v="1"/>
    <x v="34"/>
    <s v="Oklahoma City"/>
    <x v="4"/>
    <n v="0.25000000000000006"/>
    <n v="2250"/>
    <n v="562.50000000000011"/>
    <n v="196.87500000000003"/>
    <n v="0.35"/>
  </r>
  <r>
    <x v="1"/>
    <n v="1197831"/>
    <x v="122"/>
    <x v="1"/>
    <x v="34"/>
    <s v="Oklahoma City"/>
    <x v="5"/>
    <n v="0.3000000000000001"/>
    <n v="3250"/>
    <n v="975.00000000000034"/>
    <n v="341.25000000000011"/>
    <n v="0.35"/>
  </r>
  <r>
    <x v="1"/>
    <n v="1197831"/>
    <x v="233"/>
    <x v="1"/>
    <x v="34"/>
    <s v="Oklahoma City"/>
    <x v="0"/>
    <n v="0.3000000000000001"/>
    <n v="5000"/>
    <n v="1500.0000000000005"/>
    <n v="525.00000000000011"/>
    <n v="0.35"/>
  </r>
  <r>
    <x v="1"/>
    <n v="1197831"/>
    <x v="233"/>
    <x v="1"/>
    <x v="34"/>
    <s v="Oklahoma City"/>
    <x v="1"/>
    <n v="0.20000000000000012"/>
    <n v="3250"/>
    <n v="650.00000000000034"/>
    <n v="227.50000000000011"/>
    <n v="0.35"/>
  </r>
  <r>
    <x v="1"/>
    <n v="1197831"/>
    <x v="233"/>
    <x v="1"/>
    <x v="34"/>
    <s v="Oklahoma City"/>
    <x v="2"/>
    <n v="0.20000000000000012"/>
    <n v="2000"/>
    <n v="400.00000000000023"/>
    <n v="140.00000000000006"/>
    <n v="0.35"/>
  </r>
  <r>
    <x v="1"/>
    <n v="1197831"/>
    <x v="233"/>
    <x v="1"/>
    <x v="34"/>
    <s v="Oklahoma City"/>
    <x v="3"/>
    <n v="0.20000000000000012"/>
    <n v="1750"/>
    <n v="350.00000000000023"/>
    <n v="122.50000000000007"/>
    <n v="0.35"/>
  </r>
  <r>
    <x v="1"/>
    <n v="1197831"/>
    <x v="233"/>
    <x v="1"/>
    <x v="34"/>
    <s v="Oklahoma City"/>
    <x v="4"/>
    <n v="0.3000000000000001"/>
    <n v="1750"/>
    <n v="525.00000000000023"/>
    <n v="183.75000000000006"/>
    <n v="0.35"/>
  </r>
  <r>
    <x v="1"/>
    <n v="1197831"/>
    <x v="233"/>
    <x v="1"/>
    <x v="34"/>
    <s v="Oklahoma City"/>
    <x v="5"/>
    <n v="0.30000000000000004"/>
    <n v="3000"/>
    <n v="900.00000000000011"/>
    <n v="315"/>
    <n v="0.35"/>
  </r>
  <r>
    <x v="1"/>
    <n v="1197831"/>
    <x v="100"/>
    <x v="1"/>
    <x v="34"/>
    <s v="Oklahoma City"/>
    <x v="0"/>
    <n v="0.25000000000000011"/>
    <n v="4500"/>
    <n v="1125.0000000000005"/>
    <n v="393.75000000000011"/>
    <n v="0.35"/>
  </r>
  <r>
    <x v="1"/>
    <n v="1197831"/>
    <x v="100"/>
    <x v="1"/>
    <x v="34"/>
    <s v="Oklahoma City"/>
    <x v="1"/>
    <n v="0.15000000000000013"/>
    <n v="2750"/>
    <n v="412.50000000000034"/>
    <n v="144.37500000000011"/>
    <n v="0.35"/>
  </r>
  <r>
    <x v="1"/>
    <n v="1197831"/>
    <x v="100"/>
    <x v="1"/>
    <x v="34"/>
    <s v="Oklahoma City"/>
    <x v="2"/>
    <n v="0.25000000000000017"/>
    <n v="2200"/>
    <n v="550.00000000000034"/>
    <n v="192.50000000000011"/>
    <n v="0.35"/>
  </r>
  <r>
    <x v="1"/>
    <n v="1197831"/>
    <x v="100"/>
    <x v="1"/>
    <x v="34"/>
    <s v="Oklahoma City"/>
    <x v="3"/>
    <n v="0.55000000000000016"/>
    <n v="2750"/>
    <n v="1512.5000000000005"/>
    <n v="529.37500000000011"/>
    <n v="0.35"/>
  </r>
  <r>
    <x v="1"/>
    <n v="1197831"/>
    <x v="100"/>
    <x v="1"/>
    <x v="34"/>
    <s v="Oklahoma City"/>
    <x v="4"/>
    <n v="0.75000000000000011"/>
    <n v="2500"/>
    <n v="1875.0000000000002"/>
    <n v="656.25"/>
    <n v="0.35"/>
  </r>
  <r>
    <x v="1"/>
    <n v="1197831"/>
    <x v="100"/>
    <x v="1"/>
    <x v="34"/>
    <s v="Oklahoma City"/>
    <x v="5"/>
    <n v="0.75"/>
    <n v="3500"/>
    <n v="2625"/>
    <n v="918.74999999999989"/>
    <n v="0.35"/>
  </r>
  <r>
    <x v="1"/>
    <n v="1197831"/>
    <x v="101"/>
    <x v="1"/>
    <x v="34"/>
    <s v="Oklahoma City"/>
    <x v="0"/>
    <n v="0.70000000000000007"/>
    <n v="6000"/>
    <n v="4200"/>
    <n v="1470"/>
    <n v="0.35"/>
  </r>
  <r>
    <x v="1"/>
    <n v="1197831"/>
    <x v="101"/>
    <x v="1"/>
    <x v="34"/>
    <s v="Oklahoma City"/>
    <x v="1"/>
    <n v="0.60000000000000009"/>
    <n v="4000"/>
    <n v="2400.0000000000005"/>
    <n v="840.00000000000011"/>
    <n v="0.35"/>
  </r>
  <r>
    <x v="1"/>
    <n v="1197831"/>
    <x v="101"/>
    <x v="1"/>
    <x v="34"/>
    <s v="Oklahoma City"/>
    <x v="2"/>
    <n v="0.60000000000000009"/>
    <n v="3500"/>
    <n v="2100.0000000000005"/>
    <n v="735.00000000000011"/>
    <n v="0.35"/>
  </r>
  <r>
    <x v="1"/>
    <n v="1197831"/>
    <x v="101"/>
    <x v="1"/>
    <x v="34"/>
    <s v="Oklahoma City"/>
    <x v="3"/>
    <n v="0.60000000000000009"/>
    <n v="3000"/>
    <n v="1800.0000000000002"/>
    <n v="630"/>
    <n v="0.35"/>
  </r>
  <r>
    <x v="1"/>
    <n v="1197831"/>
    <x v="101"/>
    <x v="1"/>
    <x v="34"/>
    <s v="Oklahoma City"/>
    <x v="4"/>
    <n v="0.70000000000000007"/>
    <n v="3000"/>
    <n v="2100"/>
    <n v="735"/>
    <n v="0.35"/>
  </r>
  <r>
    <x v="1"/>
    <n v="1197831"/>
    <x v="101"/>
    <x v="1"/>
    <x v="34"/>
    <s v="Oklahoma City"/>
    <x v="5"/>
    <n v="0.75"/>
    <n v="4000"/>
    <n v="3000"/>
    <n v="1050"/>
    <n v="0.35"/>
  </r>
  <r>
    <x v="0"/>
    <n v="1185732"/>
    <x v="78"/>
    <x v="3"/>
    <x v="35"/>
    <s v="Wichita"/>
    <x v="0"/>
    <n v="0.4"/>
    <n v="4750"/>
    <n v="1900"/>
    <n v="665"/>
    <n v="0.35"/>
  </r>
  <r>
    <x v="0"/>
    <n v="1185732"/>
    <x v="78"/>
    <x v="3"/>
    <x v="35"/>
    <s v="Wichita"/>
    <x v="1"/>
    <n v="0.4"/>
    <n v="2750"/>
    <n v="1100"/>
    <n v="330"/>
    <n v="0.3"/>
  </r>
  <r>
    <x v="0"/>
    <n v="1185732"/>
    <x v="78"/>
    <x v="3"/>
    <x v="35"/>
    <s v="Wichita"/>
    <x v="2"/>
    <n v="0.30000000000000004"/>
    <n v="2750"/>
    <n v="825.00000000000011"/>
    <n v="247.50000000000003"/>
    <n v="0.3"/>
  </r>
  <r>
    <x v="0"/>
    <n v="1185732"/>
    <x v="78"/>
    <x v="3"/>
    <x v="35"/>
    <s v="Wichita"/>
    <x v="3"/>
    <n v="0.35000000000000003"/>
    <n v="1250"/>
    <n v="437.50000000000006"/>
    <n v="131.25"/>
    <n v="0.3"/>
  </r>
  <r>
    <x v="0"/>
    <n v="1185732"/>
    <x v="78"/>
    <x v="3"/>
    <x v="35"/>
    <s v="Wichita"/>
    <x v="4"/>
    <n v="0.49999999999999994"/>
    <n v="1750"/>
    <n v="874.99999999999989"/>
    <n v="306.24999999999994"/>
    <n v="0.35"/>
  </r>
  <r>
    <x v="0"/>
    <n v="1185732"/>
    <x v="78"/>
    <x v="3"/>
    <x v="35"/>
    <s v="Wichita"/>
    <x v="5"/>
    <n v="0.4"/>
    <n v="2750"/>
    <n v="1100"/>
    <n v="440"/>
    <n v="0.4"/>
  </r>
  <r>
    <x v="0"/>
    <n v="1185732"/>
    <x v="1"/>
    <x v="3"/>
    <x v="35"/>
    <s v="Wichita"/>
    <x v="0"/>
    <n v="0.4"/>
    <n v="5250"/>
    <n v="2100"/>
    <n v="735"/>
    <n v="0.35"/>
  </r>
  <r>
    <x v="0"/>
    <n v="1185732"/>
    <x v="1"/>
    <x v="3"/>
    <x v="35"/>
    <s v="Wichita"/>
    <x v="1"/>
    <n v="0.4"/>
    <n v="1750"/>
    <n v="700"/>
    <n v="210"/>
    <n v="0.3"/>
  </r>
  <r>
    <x v="0"/>
    <n v="1185732"/>
    <x v="1"/>
    <x v="3"/>
    <x v="35"/>
    <s v="Wichita"/>
    <x v="2"/>
    <n v="0.30000000000000004"/>
    <n v="2250"/>
    <n v="675.00000000000011"/>
    <n v="202.50000000000003"/>
    <n v="0.3"/>
  </r>
  <r>
    <x v="0"/>
    <n v="1185732"/>
    <x v="1"/>
    <x v="3"/>
    <x v="35"/>
    <s v="Wichita"/>
    <x v="3"/>
    <n v="0.35000000000000003"/>
    <n v="1000"/>
    <n v="350.00000000000006"/>
    <n v="105.00000000000001"/>
    <n v="0.3"/>
  </r>
  <r>
    <x v="0"/>
    <n v="1185732"/>
    <x v="1"/>
    <x v="3"/>
    <x v="35"/>
    <s v="Wichita"/>
    <x v="4"/>
    <n v="0.49999999999999994"/>
    <n v="1750"/>
    <n v="874.99999999999989"/>
    <n v="306.24999999999994"/>
    <n v="0.35"/>
  </r>
  <r>
    <x v="0"/>
    <n v="1185732"/>
    <x v="1"/>
    <x v="3"/>
    <x v="35"/>
    <s v="Wichita"/>
    <x v="5"/>
    <n v="0.35"/>
    <n v="2750"/>
    <n v="962.49999999999989"/>
    <n v="385"/>
    <n v="0.4"/>
  </r>
  <r>
    <x v="0"/>
    <n v="1185732"/>
    <x v="234"/>
    <x v="3"/>
    <x v="35"/>
    <s v="Wichita"/>
    <x v="0"/>
    <n v="0.4"/>
    <n v="4950"/>
    <n v="1980"/>
    <n v="693"/>
    <n v="0.35"/>
  </r>
  <r>
    <x v="0"/>
    <n v="1185732"/>
    <x v="234"/>
    <x v="3"/>
    <x v="35"/>
    <s v="Wichita"/>
    <x v="1"/>
    <n v="0.4"/>
    <n v="2000"/>
    <n v="800"/>
    <n v="240"/>
    <n v="0.3"/>
  </r>
  <r>
    <x v="0"/>
    <n v="1185732"/>
    <x v="234"/>
    <x v="3"/>
    <x v="35"/>
    <s v="Wichita"/>
    <x v="2"/>
    <n v="0.30000000000000004"/>
    <n v="2250"/>
    <n v="675.00000000000011"/>
    <n v="202.50000000000003"/>
    <n v="0.3"/>
  </r>
  <r>
    <x v="0"/>
    <n v="1185732"/>
    <x v="234"/>
    <x v="3"/>
    <x v="35"/>
    <s v="Wichita"/>
    <x v="3"/>
    <n v="0.35"/>
    <n v="750"/>
    <n v="262.5"/>
    <n v="78.75"/>
    <n v="0.3"/>
  </r>
  <r>
    <x v="0"/>
    <n v="1185732"/>
    <x v="234"/>
    <x v="3"/>
    <x v="35"/>
    <s v="Wichita"/>
    <x v="4"/>
    <n v="0.5"/>
    <n v="1250"/>
    <n v="625"/>
    <n v="218.75"/>
    <n v="0.35"/>
  </r>
  <r>
    <x v="0"/>
    <n v="1185732"/>
    <x v="234"/>
    <x v="3"/>
    <x v="35"/>
    <s v="Wichita"/>
    <x v="5"/>
    <n v="0.4"/>
    <n v="2250"/>
    <n v="900"/>
    <n v="360"/>
    <n v="0.4"/>
  </r>
  <r>
    <x v="0"/>
    <n v="1185732"/>
    <x v="235"/>
    <x v="3"/>
    <x v="35"/>
    <s v="Wichita"/>
    <x v="0"/>
    <n v="0.4"/>
    <n v="4500"/>
    <n v="1800"/>
    <n v="630"/>
    <n v="0.35"/>
  </r>
  <r>
    <x v="0"/>
    <n v="1185732"/>
    <x v="235"/>
    <x v="3"/>
    <x v="35"/>
    <s v="Wichita"/>
    <x v="1"/>
    <n v="0.4"/>
    <n v="1500"/>
    <n v="600"/>
    <n v="180"/>
    <n v="0.3"/>
  </r>
  <r>
    <x v="0"/>
    <n v="1185732"/>
    <x v="235"/>
    <x v="3"/>
    <x v="35"/>
    <s v="Wichita"/>
    <x v="2"/>
    <n v="0.30000000000000004"/>
    <n v="1500"/>
    <n v="450.00000000000006"/>
    <n v="135"/>
    <n v="0.3"/>
  </r>
  <r>
    <x v="0"/>
    <n v="1185732"/>
    <x v="235"/>
    <x v="3"/>
    <x v="35"/>
    <s v="Wichita"/>
    <x v="3"/>
    <n v="0.35"/>
    <n v="750"/>
    <n v="262.5"/>
    <n v="78.75"/>
    <n v="0.3"/>
  </r>
  <r>
    <x v="0"/>
    <n v="1185732"/>
    <x v="235"/>
    <x v="3"/>
    <x v="35"/>
    <s v="Wichita"/>
    <x v="4"/>
    <n v="0.6"/>
    <n v="1000"/>
    <n v="600"/>
    <n v="210"/>
    <n v="0.35"/>
  </r>
  <r>
    <x v="0"/>
    <n v="1185732"/>
    <x v="235"/>
    <x v="3"/>
    <x v="35"/>
    <s v="Wichita"/>
    <x v="5"/>
    <n v="0.5"/>
    <n v="2250"/>
    <n v="1125"/>
    <n v="450"/>
    <n v="0.4"/>
  </r>
  <r>
    <x v="0"/>
    <n v="1185732"/>
    <x v="236"/>
    <x v="3"/>
    <x v="35"/>
    <s v="Wichita"/>
    <x v="0"/>
    <n v="0.6"/>
    <n v="4950"/>
    <n v="2970"/>
    <n v="1039.5"/>
    <n v="0.35"/>
  </r>
  <r>
    <x v="0"/>
    <n v="1185732"/>
    <x v="236"/>
    <x v="3"/>
    <x v="35"/>
    <s v="Wichita"/>
    <x v="1"/>
    <n v="0.5"/>
    <n v="2000"/>
    <n v="1000"/>
    <n v="300"/>
    <n v="0.3"/>
  </r>
  <r>
    <x v="0"/>
    <n v="1185732"/>
    <x v="236"/>
    <x v="3"/>
    <x v="35"/>
    <s v="Wichita"/>
    <x v="2"/>
    <n v="0.45"/>
    <n v="1750"/>
    <n v="787.5"/>
    <n v="236.25"/>
    <n v="0.3"/>
  </r>
  <r>
    <x v="0"/>
    <n v="1185732"/>
    <x v="236"/>
    <x v="3"/>
    <x v="35"/>
    <s v="Wichita"/>
    <x v="3"/>
    <n v="0.45"/>
    <n v="1000"/>
    <n v="450"/>
    <n v="135"/>
    <n v="0.3"/>
  </r>
  <r>
    <x v="0"/>
    <n v="1185732"/>
    <x v="236"/>
    <x v="3"/>
    <x v="35"/>
    <s v="Wichita"/>
    <x v="4"/>
    <n v="0.54999999999999993"/>
    <n v="1250"/>
    <n v="687.49999999999989"/>
    <n v="240.62499999999994"/>
    <n v="0.35"/>
  </r>
  <r>
    <x v="0"/>
    <n v="1185732"/>
    <x v="236"/>
    <x v="3"/>
    <x v="35"/>
    <s v="Wichita"/>
    <x v="5"/>
    <n v="0.6"/>
    <n v="2500"/>
    <n v="1500"/>
    <n v="600"/>
    <n v="0.4"/>
  </r>
  <r>
    <x v="0"/>
    <n v="1185732"/>
    <x v="5"/>
    <x v="3"/>
    <x v="35"/>
    <s v="Wichita"/>
    <x v="0"/>
    <n v="0.45"/>
    <n v="5000"/>
    <n v="2250"/>
    <n v="787.5"/>
    <n v="0.35"/>
  </r>
  <r>
    <x v="0"/>
    <n v="1185732"/>
    <x v="5"/>
    <x v="3"/>
    <x v="35"/>
    <s v="Wichita"/>
    <x v="1"/>
    <n v="0.40000000000000008"/>
    <n v="2500"/>
    <n v="1000.0000000000002"/>
    <n v="300.00000000000006"/>
    <n v="0.3"/>
  </r>
  <r>
    <x v="0"/>
    <n v="1185732"/>
    <x v="5"/>
    <x v="3"/>
    <x v="35"/>
    <s v="Wichita"/>
    <x v="2"/>
    <n v="0.35000000000000003"/>
    <n v="2000"/>
    <n v="700.00000000000011"/>
    <n v="210.00000000000003"/>
    <n v="0.3"/>
  </r>
  <r>
    <x v="0"/>
    <n v="1185732"/>
    <x v="5"/>
    <x v="3"/>
    <x v="35"/>
    <s v="Wichita"/>
    <x v="3"/>
    <n v="0.35000000000000003"/>
    <n v="1750"/>
    <n v="612.50000000000011"/>
    <n v="183.75000000000003"/>
    <n v="0.3"/>
  </r>
  <r>
    <x v="0"/>
    <n v="1185732"/>
    <x v="5"/>
    <x v="3"/>
    <x v="35"/>
    <s v="Wichita"/>
    <x v="4"/>
    <n v="0.45"/>
    <n v="1750"/>
    <n v="787.5"/>
    <n v="275.625"/>
    <n v="0.35"/>
  </r>
  <r>
    <x v="0"/>
    <n v="1185732"/>
    <x v="5"/>
    <x v="3"/>
    <x v="35"/>
    <s v="Wichita"/>
    <x v="5"/>
    <n v="0.55000000000000004"/>
    <n v="3250"/>
    <n v="1787.5000000000002"/>
    <n v="715.00000000000011"/>
    <n v="0.4"/>
  </r>
  <r>
    <x v="0"/>
    <n v="1185732"/>
    <x v="237"/>
    <x v="3"/>
    <x v="35"/>
    <s v="Wichita"/>
    <x v="0"/>
    <n v="0.5"/>
    <n v="5500"/>
    <n v="2750"/>
    <n v="962.49999999999989"/>
    <n v="0.35"/>
  </r>
  <r>
    <x v="0"/>
    <n v="1185732"/>
    <x v="237"/>
    <x v="3"/>
    <x v="35"/>
    <s v="Wichita"/>
    <x v="1"/>
    <n v="0.45000000000000007"/>
    <n v="3000"/>
    <n v="1350.0000000000002"/>
    <n v="405.00000000000006"/>
    <n v="0.3"/>
  </r>
  <r>
    <x v="0"/>
    <n v="1185732"/>
    <x v="237"/>
    <x v="3"/>
    <x v="35"/>
    <s v="Wichita"/>
    <x v="2"/>
    <n v="0.4"/>
    <n v="2250"/>
    <n v="900"/>
    <n v="270"/>
    <n v="0.3"/>
  </r>
  <r>
    <x v="0"/>
    <n v="1185732"/>
    <x v="237"/>
    <x v="3"/>
    <x v="35"/>
    <s v="Wichita"/>
    <x v="3"/>
    <n v="0.4"/>
    <n v="1750"/>
    <n v="700"/>
    <n v="210"/>
    <n v="0.3"/>
  </r>
  <r>
    <x v="0"/>
    <n v="1185732"/>
    <x v="237"/>
    <x v="3"/>
    <x v="35"/>
    <s v="Wichita"/>
    <x v="4"/>
    <n v="0.5"/>
    <n v="2000"/>
    <n v="1000"/>
    <n v="350"/>
    <n v="0.35"/>
  </r>
  <r>
    <x v="0"/>
    <n v="1185732"/>
    <x v="237"/>
    <x v="3"/>
    <x v="35"/>
    <s v="Wichita"/>
    <x v="5"/>
    <n v="0.55000000000000004"/>
    <n v="3750"/>
    <n v="2062.5"/>
    <n v="825"/>
    <n v="0.4"/>
  </r>
  <r>
    <x v="0"/>
    <n v="1185732"/>
    <x v="238"/>
    <x v="3"/>
    <x v="35"/>
    <s v="Wichita"/>
    <x v="0"/>
    <n v="0.5"/>
    <n v="5250"/>
    <n v="2625"/>
    <n v="918.74999999999989"/>
    <n v="0.35"/>
  </r>
  <r>
    <x v="0"/>
    <n v="1185732"/>
    <x v="238"/>
    <x v="3"/>
    <x v="35"/>
    <s v="Wichita"/>
    <x v="1"/>
    <n v="0.45000000000000007"/>
    <n v="3000"/>
    <n v="1350.0000000000002"/>
    <n v="405.00000000000006"/>
    <n v="0.3"/>
  </r>
  <r>
    <x v="0"/>
    <n v="1185732"/>
    <x v="238"/>
    <x v="3"/>
    <x v="35"/>
    <s v="Wichita"/>
    <x v="2"/>
    <n v="0.4"/>
    <n v="2250"/>
    <n v="900"/>
    <n v="270"/>
    <n v="0.3"/>
  </r>
  <r>
    <x v="0"/>
    <n v="1185732"/>
    <x v="238"/>
    <x v="3"/>
    <x v="35"/>
    <s v="Wichita"/>
    <x v="3"/>
    <n v="0.4"/>
    <n v="2000"/>
    <n v="800"/>
    <n v="240"/>
    <n v="0.3"/>
  </r>
  <r>
    <x v="0"/>
    <n v="1185732"/>
    <x v="238"/>
    <x v="3"/>
    <x v="35"/>
    <s v="Wichita"/>
    <x v="4"/>
    <n v="0.5"/>
    <n v="1750"/>
    <n v="875"/>
    <n v="306.25"/>
    <n v="0.35"/>
  </r>
  <r>
    <x v="0"/>
    <n v="1185732"/>
    <x v="238"/>
    <x v="3"/>
    <x v="35"/>
    <s v="Wichita"/>
    <x v="5"/>
    <n v="0.55000000000000004"/>
    <n v="3500"/>
    <n v="1925.0000000000002"/>
    <n v="770.00000000000011"/>
    <n v="0.4"/>
  </r>
  <r>
    <x v="0"/>
    <n v="1185732"/>
    <x v="239"/>
    <x v="3"/>
    <x v="35"/>
    <s v="Wichita"/>
    <x v="0"/>
    <n v="0.45"/>
    <n v="4750"/>
    <n v="2137.5"/>
    <n v="748.125"/>
    <n v="0.35"/>
  </r>
  <r>
    <x v="0"/>
    <n v="1185732"/>
    <x v="239"/>
    <x v="3"/>
    <x v="35"/>
    <s v="Wichita"/>
    <x v="1"/>
    <n v="0.40000000000000008"/>
    <n v="2750"/>
    <n v="1100.0000000000002"/>
    <n v="330.00000000000006"/>
    <n v="0.3"/>
  </r>
  <r>
    <x v="0"/>
    <n v="1185732"/>
    <x v="239"/>
    <x v="3"/>
    <x v="35"/>
    <s v="Wichita"/>
    <x v="2"/>
    <n v="0.35000000000000003"/>
    <n v="1750"/>
    <n v="612.50000000000011"/>
    <n v="183.75000000000003"/>
    <n v="0.3"/>
  </r>
  <r>
    <x v="0"/>
    <n v="1185732"/>
    <x v="239"/>
    <x v="3"/>
    <x v="35"/>
    <s v="Wichita"/>
    <x v="3"/>
    <n v="0.35000000000000003"/>
    <n v="1500"/>
    <n v="525"/>
    <n v="157.5"/>
    <n v="0.3"/>
  </r>
  <r>
    <x v="0"/>
    <n v="1185732"/>
    <x v="239"/>
    <x v="3"/>
    <x v="35"/>
    <s v="Wichita"/>
    <x v="4"/>
    <n v="0.45"/>
    <n v="1500"/>
    <n v="675"/>
    <n v="236.24999999999997"/>
    <n v="0.35"/>
  </r>
  <r>
    <x v="0"/>
    <n v="1185732"/>
    <x v="239"/>
    <x v="3"/>
    <x v="35"/>
    <s v="Wichita"/>
    <x v="5"/>
    <n v="0.5"/>
    <n v="2250"/>
    <n v="1125"/>
    <n v="450"/>
    <n v="0.4"/>
  </r>
  <r>
    <x v="0"/>
    <n v="1185732"/>
    <x v="9"/>
    <x v="3"/>
    <x v="35"/>
    <s v="Wichita"/>
    <x v="0"/>
    <n v="0.54999999999999993"/>
    <n v="4000"/>
    <n v="2199.9999999999995"/>
    <n v="769.99999999999977"/>
    <n v="0.35"/>
  </r>
  <r>
    <x v="0"/>
    <n v="1185732"/>
    <x v="9"/>
    <x v="3"/>
    <x v="35"/>
    <s v="Wichita"/>
    <x v="1"/>
    <n v="0.45"/>
    <n v="2500"/>
    <n v="1125"/>
    <n v="337.5"/>
    <n v="0.3"/>
  </r>
  <r>
    <x v="0"/>
    <n v="1185732"/>
    <x v="9"/>
    <x v="3"/>
    <x v="35"/>
    <s v="Wichita"/>
    <x v="2"/>
    <n v="0.45"/>
    <n v="1500"/>
    <n v="675"/>
    <n v="202.5"/>
    <n v="0.3"/>
  </r>
  <r>
    <x v="0"/>
    <n v="1185732"/>
    <x v="9"/>
    <x v="3"/>
    <x v="35"/>
    <s v="Wichita"/>
    <x v="3"/>
    <n v="0.45"/>
    <n v="1250"/>
    <n v="562.5"/>
    <n v="168.75"/>
    <n v="0.3"/>
  </r>
  <r>
    <x v="0"/>
    <n v="1185732"/>
    <x v="9"/>
    <x v="3"/>
    <x v="35"/>
    <s v="Wichita"/>
    <x v="4"/>
    <n v="0.54999999999999993"/>
    <n v="1250"/>
    <n v="687.49999999999989"/>
    <n v="240.62499999999994"/>
    <n v="0.35"/>
  </r>
  <r>
    <x v="0"/>
    <n v="1185732"/>
    <x v="9"/>
    <x v="3"/>
    <x v="35"/>
    <s v="Wichita"/>
    <x v="5"/>
    <n v="0.59999999999999987"/>
    <n v="2500"/>
    <n v="1499.9999999999998"/>
    <n v="599.99999999999989"/>
    <n v="0.4"/>
  </r>
  <r>
    <x v="0"/>
    <n v="1185732"/>
    <x v="240"/>
    <x v="3"/>
    <x v="35"/>
    <s v="Wichita"/>
    <x v="0"/>
    <n v="0.54999999999999993"/>
    <n v="4000"/>
    <n v="2199.9999999999995"/>
    <n v="769.99999999999977"/>
    <n v="0.35"/>
  </r>
  <r>
    <x v="0"/>
    <n v="1185732"/>
    <x v="240"/>
    <x v="3"/>
    <x v="35"/>
    <s v="Wichita"/>
    <x v="1"/>
    <n v="0.45"/>
    <n v="2500"/>
    <n v="1125"/>
    <n v="337.5"/>
    <n v="0.3"/>
  </r>
  <r>
    <x v="0"/>
    <n v="1185732"/>
    <x v="240"/>
    <x v="3"/>
    <x v="35"/>
    <s v="Wichita"/>
    <x v="2"/>
    <n v="0.45"/>
    <n v="1950"/>
    <n v="877.5"/>
    <n v="263.25"/>
    <n v="0.3"/>
  </r>
  <r>
    <x v="0"/>
    <n v="1185732"/>
    <x v="240"/>
    <x v="3"/>
    <x v="35"/>
    <s v="Wichita"/>
    <x v="3"/>
    <n v="0.45"/>
    <n v="1750"/>
    <n v="787.5"/>
    <n v="236.25"/>
    <n v="0.3"/>
  </r>
  <r>
    <x v="0"/>
    <n v="1185732"/>
    <x v="240"/>
    <x v="3"/>
    <x v="35"/>
    <s v="Wichita"/>
    <x v="4"/>
    <n v="0.6"/>
    <n v="1500"/>
    <n v="900"/>
    <n v="315"/>
    <n v="0.35"/>
  </r>
  <r>
    <x v="0"/>
    <n v="1185732"/>
    <x v="240"/>
    <x v="3"/>
    <x v="35"/>
    <s v="Wichita"/>
    <x v="5"/>
    <n v="0.64999999999999991"/>
    <n v="2500"/>
    <n v="1624.9999999999998"/>
    <n v="650"/>
    <n v="0.4"/>
  </r>
  <r>
    <x v="0"/>
    <n v="1185732"/>
    <x v="241"/>
    <x v="3"/>
    <x v="35"/>
    <s v="Wichita"/>
    <x v="0"/>
    <n v="0.6"/>
    <n v="5000"/>
    <n v="3000"/>
    <n v="1050"/>
    <n v="0.35"/>
  </r>
  <r>
    <x v="0"/>
    <n v="1185732"/>
    <x v="241"/>
    <x v="3"/>
    <x v="35"/>
    <s v="Wichita"/>
    <x v="1"/>
    <n v="0.5"/>
    <n v="3000"/>
    <n v="1500"/>
    <n v="450"/>
    <n v="0.3"/>
  </r>
  <r>
    <x v="0"/>
    <n v="1185732"/>
    <x v="241"/>
    <x v="3"/>
    <x v="35"/>
    <s v="Wichita"/>
    <x v="2"/>
    <n v="0.5"/>
    <n v="2500"/>
    <n v="1250"/>
    <n v="375"/>
    <n v="0.3"/>
  </r>
  <r>
    <x v="0"/>
    <n v="1185732"/>
    <x v="241"/>
    <x v="3"/>
    <x v="35"/>
    <s v="Wichita"/>
    <x v="3"/>
    <n v="0.5"/>
    <n v="2000"/>
    <n v="1000"/>
    <n v="300"/>
    <n v="0.3"/>
  </r>
  <r>
    <x v="0"/>
    <n v="1185732"/>
    <x v="241"/>
    <x v="3"/>
    <x v="35"/>
    <s v="Wichita"/>
    <x v="4"/>
    <n v="0.6"/>
    <n v="2000"/>
    <n v="1200"/>
    <n v="420"/>
    <n v="0.35"/>
  </r>
  <r>
    <x v="0"/>
    <n v="1185732"/>
    <x v="241"/>
    <x v="3"/>
    <x v="35"/>
    <s v="Wichita"/>
    <x v="5"/>
    <n v="0.64999999999999991"/>
    <n v="3000"/>
    <n v="1949.9999999999998"/>
    <n v="780"/>
    <n v="0.4"/>
  </r>
  <r>
    <x v="0"/>
    <n v="1185732"/>
    <x v="204"/>
    <x v="3"/>
    <x v="36"/>
    <s v="Sioux Falls"/>
    <x v="0"/>
    <n v="0.35000000000000003"/>
    <n v="4750"/>
    <n v="1662.5000000000002"/>
    <n v="581.875"/>
    <n v="0.35"/>
  </r>
  <r>
    <x v="0"/>
    <n v="1185732"/>
    <x v="204"/>
    <x v="3"/>
    <x v="36"/>
    <s v="Sioux Falls"/>
    <x v="1"/>
    <n v="0.35000000000000003"/>
    <n v="2750"/>
    <n v="962.50000000000011"/>
    <n v="288.75"/>
    <n v="0.3"/>
  </r>
  <r>
    <x v="0"/>
    <n v="1185732"/>
    <x v="204"/>
    <x v="3"/>
    <x v="36"/>
    <s v="Sioux Falls"/>
    <x v="2"/>
    <n v="0.25000000000000006"/>
    <n v="2750"/>
    <n v="687.50000000000011"/>
    <n v="206.25000000000003"/>
    <n v="0.3"/>
  </r>
  <r>
    <x v="0"/>
    <n v="1185732"/>
    <x v="204"/>
    <x v="3"/>
    <x v="36"/>
    <s v="Sioux Falls"/>
    <x v="3"/>
    <n v="0.30000000000000004"/>
    <n v="1250"/>
    <n v="375.00000000000006"/>
    <n v="112.50000000000001"/>
    <n v="0.3"/>
  </r>
  <r>
    <x v="0"/>
    <n v="1185732"/>
    <x v="204"/>
    <x v="3"/>
    <x v="36"/>
    <s v="Sioux Falls"/>
    <x v="4"/>
    <n v="0.44999999999999996"/>
    <n v="1750"/>
    <n v="787.49999999999989"/>
    <n v="275.62499999999994"/>
    <n v="0.35"/>
  </r>
  <r>
    <x v="0"/>
    <n v="1185732"/>
    <x v="204"/>
    <x v="3"/>
    <x v="36"/>
    <s v="Sioux Falls"/>
    <x v="5"/>
    <n v="0.35000000000000003"/>
    <n v="2750"/>
    <n v="962.50000000000011"/>
    <n v="385.00000000000006"/>
    <n v="0.4"/>
  </r>
  <r>
    <x v="0"/>
    <n v="1185732"/>
    <x v="242"/>
    <x v="3"/>
    <x v="36"/>
    <s v="Sioux Falls"/>
    <x v="0"/>
    <n v="0.35000000000000003"/>
    <n v="5250"/>
    <n v="1837.5000000000002"/>
    <n v="643.125"/>
    <n v="0.35"/>
  </r>
  <r>
    <x v="0"/>
    <n v="1185732"/>
    <x v="242"/>
    <x v="3"/>
    <x v="36"/>
    <s v="Sioux Falls"/>
    <x v="1"/>
    <n v="0.35000000000000003"/>
    <n v="1750"/>
    <n v="612.50000000000011"/>
    <n v="183.75000000000003"/>
    <n v="0.3"/>
  </r>
  <r>
    <x v="0"/>
    <n v="1185732"/>
    <x v="242"/>
    <x v="3"/>
    <x v="36"/>
    <s v="Sioux Falls"/>
    <x v="2"/>
    <n v="0.25000000000000006"/>
    <n v="2250"/>
    <n v="562.50000000000011"/>
    <n v="168.75000000000003"/>
    <n v="0.3"/>
  </r>
  <r>
    <x v="0"/>
    <n v="1185732"/>
    <x v="242"/>
    <x v="3"/>
    <x v="36"/>
    <s v="Sioux Falls"/>
    <x v="3"/>
    <n v="0.30000000000000004"/>
    <n v="1000"/>
    <n v="300.00000000000006"/>
    <n v="90.000000000000014"/>
    <n v="0.3"/>
  </r>
  <r>
    <x v="0"/>
    <n v="1185732"/>
    <x v="242"/>
    <x v="3"/>
    <x v="36"/>
    <s v="Sioux Falls"/>
    <x v="4"/>
    <n v="0.44999999999999996"/>
    <n v="1750"/>
    <n v="787.49999999999989"/>
    <n v="275.62499999999994"/>
    <n v="0.35"/>
  </r>
  <r>
    <x v="0"/>
    <n v="1185732"/>
    <x v="242"/>
    <x v="3"/>
    <x v="36"/>
    <s v="Sioux Falls"/>
    <x v="5"/>
    <n v="0.24999999999999997"/>
    <n v="2750"/>
    <n v="687.49999999999989"/>
    <n v="274.99999999999994"/>
    <n v="0.4"/>
  </r>
  <r>
    <x v="0"/>
    <n v="1185732"/>
    <x v="80"/>
    <x v="3"/>
    <x v="36"/>
    <s v="Sioux Falls"/>
    <x v="0"/>
    <n v="0.30000000000000004"/>
    <n v="4950"/>
    <n v="1485.0000000000002"/>
    <n v="519.75"/>
    <n v="0.35"/>
  </r>
  <r>
    <x v="0"/>
    <n v="1185732"/>
    <x v="80"/>
    <x v="3"/>
    <x v="36"/>
    <s v="Sioux Falls"/>
    <x v="1"/>
    <n v="0.30000000000000004"/>
    <n v="2000"/>
    <n v="600.00000000000011"/>
    <n v="180.00000000000003"/>
    <n v="0.3"/>
  </r>
  <r>
    <x v="0"/>
    <n v="1185732"/>
    <x v="80"/>
    <x v="3"/>
    <x v="36"/>
    <s v="Sioux Falls"/>
    <x v="2"/>
    <n v="0.20000000000000004"/>
    <n v="2250"/>
    <n v="450.00000000000011"/>
    <n v="135.00000000000003"/>
    <n v="0.3"/>
  </r>
  <r>
    <x v="0"/>
    <n v="1185732"/>
    <x v="80"/>
    <x v="3"/>
    <x v="36"/>
    <s v="Sioux Falls"/>
    <x v="3"/>
    <n v="0.24999999999999997"/>
    <n v="750"/>
    <n v="187.49999999999997"/>
    <n v="56.249999999999993"/>
    <n v="0.3"/>
  </r>
  <r>
    <x v="0"/>
    <n v="1185732"/>
    <x v="80"/>
    <x v="3"/>
    <x v="36"/>
    <s v="Sioux Falls"/>
    <x v="4"/>
    <n v="0.4"/>
    <n v="1250"/>
    <n v="500"/>
    <n v="175"/>
    <n v="0.35"/>
  </r>
  <r>
    <x v="0"/>
    <n v="1185732"/>
    <x v="80"/>
    <x v="3"/>
    <x v="36"/>
    <s v="Sioux Falls"/>
    <x v="5"/>
    <n v="0.30000000000000004"/>
    <n v="2250"/>
    <n v="675.00000000000011"/>
    <n v="270.00000000000006"/>
    <n v="0.4"/>
  </r>
  <r>
    <x v="0"/>
    <n v="1185732"/>
    <x v="81"/>
    <x v="3"/>
    <x v="36"/>
    <s v="Sioux Falls"/>
    <x v="0"/>
    <n v="0.30000000000000004"/>
    <n v="4500"/>
    <n v="1350.0000000000002"/>
    <n v="472.50000000000006"/>
    <n v="0.35"/>
  </r>
  <r>
    <x v="0"/>
    <n v="1185732"/>
    <x v="81"/>
    <x v="3"/>
    <x v="36"/>
    <s v="Sioux Falls"/>
    <x v="1"/>
    <n v="0.30000000000000004"/>
    <n v="1500"/>
    <n v="450.00000000000006"/>
    <n v="135"/>
    <n v="0.3"/>
  </r>
  <r>
    <x v="0"/>
    <n v="1185732"/>
    <x v="81"/>
    <x v="3"/>
    <x v="36"/>
    <s v="Sioux Falls"/>
    <x v="2"/>
    <n v="0.20000000000000004"/>
    <n v="1500"/>
    <n v="300.00000000000006"/>
    <n v="90.000000000000014"/>
    <n v="0.3"/>
  </r>
  <r>
    <x v="0"/>
    <n v="1185732"/>
    <x v="81"/>
    <x v="3"/>
    <x v="36"/>
    <s v="Sioux Falls"/>
    <x v="3"/>
    <n v="0.24999999999999997"/>
    <n v="750"/>
    <n v="187.49999999999997"/>
    <n v="56.249999999999993"/>
    <n v="0.3"/>
  </r>
  <r>
    <x v="0"/>
    <n v="1185732"/>
    <x v="81"/>
    <x v="3"/>
    <x v="36"/>
    <s v="Sioux Falls"/>
    <x v="4"/>
    <n v="0.6"/>
    <n v="1000"/>
    <n v="600"/>
    <n v="210"/>
    <n v="0.35"/>
  </r>
  <r>
    <x v="0"/>
    <n v="1185732"/>
    <x v="81"/>
    <x v="3"/>
    <x v="36"/>
    <s v="Sioux Falls"/>
    <x v="5"/>
    <n v="0.5"/>
    <n v="2250"/>
    <n v="1125"/>
    <n v="450"/>
    <n v="0.4"/>
  </r>
  <r>
    <x v="0"/>
    <n v="1185732"/>
    <x v="4"/>
    <x v="3"/>
    <x v="36"/>
    <s v="Sioux Falls"/>
    <x v="0"/>
    <n v="0.6"/>
    <n v="4950"/>
    <n v="2970"/>
    <n v="1039.5"/>
    <n v="0.35"/>
  </r>
  <r>
    <x v="0"/>
    <n v="1185732"/>
    <x v="4"/>
    <x v="3"/>
    <x v="36"/>
    <s v="Sioux Falls"/>
    <x v="1"/>
    <n v="0.45"/>
    <n v="2000"/>
    <n v="900"/>
    <n v="270"/>
    <n v="0.3"/>
  </r>
  <r>
    <x v="0"/>
    <n v="1185732"/>
    <x v="4"/>
    <x v="3"/>
    <x v="36"/>
    <s v="Sioux Falls"/>
    <x v="2"/>
    <n v="0.4"/>
    <n v="1750"/>
    <n v="700"/>
    <n v="210"/>
    <n v="0.3"/>
  </r>
  <r>
    <x v="0"/>
    <n v="1185732"/>
    <x v="4"/>
    <x v="3"/>
    <x v="36"/>
    <s v="Sioux Falls"/>
    <x v="3"/>
    <n v="0.4"/>
    <n v="1000"/>
    <n v="400"/>
    <n v="120"/>
    <n v="0.3"/>
  </r>
  <r>
    <x v="0"/>
    <n v="1185732"/>
    <x v="4"/>
    <x v="3"/>
    <x v="36"/>
    <s v="Sioux Falls"/>
    <x v="4"/>
    <n v="0.49999999999999994"/>
    <n v="1250"/>
    <n v="624.99999999999989"/>
    <n v="218.74999999999994"/>
    <n v="0.35"/>
  </r>
  <r>
    <x v="0"/>
    <n v="1185732"/>
    <x v="4"/>
    <x v="3"/>
    <x v="36"/>
    <s v="Sioux Falls"/>
    <x v="5"/>
    <n v="0.54999999999999993"/>
    <n v="2500"/>
    <n v="1374.9999999999998"/>
    <n v="549.99999999999989"/>
    <n v="0.4"/>
  </r>
  <r>
    <x v="0"/>
    <n v="1185732"/>
    <x v="243"/>
    <x v="3"/>
    <x v="36"/>
    <s v="Sioux Falls"/>
    <x v="0"/>
    <n v="0.4"/>
    <n v="5000"/>
    <n v="2000"/>
    <n v="700"/>
    <n v="0.35"/>
  </r>
  <r>
    <x v="0"/>
    <n v="1185732"/>
    <x v="243"/>
    <x v="3"/>
    <x v="36"/>
    <s v="Sioux Falls"/>
    <x v="1"/>
    <n v="0.35000000000000009"/>
    <n v="2500"/>
    <n v="875.00000000000023"/>
    <n v="262.50000000000006"/>
    <n v="0.3"/>
  </r>
  <r>
    <x v="0"/>
    <n v="1185732"/>
    <x v="243"/>
    <x v="3"/>
    <x v="36"/>
    <s v="Sioux Falls"/>
    <x v="2"/>
    <n v="0.30000000000000004"/>
    <n v="2000"/>
    <n v="600.00000000000011"/>
    <n v="180.00000000000003"/>
    <n v="0.3"/>
  </r>
  <r>
    <x v="0"/>
    <n v="1185732"/>
    <x v="243"/>
    <x v="3"/>
    <x v="36"/>
    <s v="Sioux Falls"/>
    <x v="3"/>
    <n v="0.30000000000000004"/>
    <n v="1750"/>
    <n v="525.00000000000011"/>
    <n v="157.50000000000003"/>
    <n v="0.3"/>
  </r>
  <r>
    <x v="0"/>
    <n v="1185732"/>
    <x v="243"/>
    <x v="3"/>
    <x v="36"/>
    <s v="Sioux Falls"/>
    <x v="4"/>
    <n v="0.4"/>
    <n v="1750"/>
    <n v="700"/>
    <n v="244.99999999999997"/>
    <n v="0.35"/>
  </r>
  <r>
    <x v="0"/>
    <n v="1185732"/>
    <x v="243"/>
    <x v="3"/>
    <x v="36"/>
    <s v="Sioux Falls"/>
    <x v="5"/>
    <n v="0.55000000000000004"/>
    <n v="3250"/>
    <n v="1787.5000000000002"/>
    <n v="715.00000000000011"/>
    <n v="0.4"/>
  </r>
  <r>
    <x v="0"/>
    <n v="1185732"/>
    <x v="84"/>
    <x v="3"/>
    <x v="36"/>
    <s v="Sioux Falls"/>
    <x v="0"/>
    <n v="0.5"/>
    <n v="5500"/>
    <n v="2750"/>
    <n v="962.49999999999989"/>
    <n v="0.35"/>
  </r>
  <r>
    <x v="0"/>
    <n v="1185732"/>
    <x v="84"/>
    <x v="3"/>
    <x v="36"/>
    <s v="Sioux Falls"/>
    <x v="1"/>
    <n v="0.45000000000000007"/>
    <n v="3000"/>
    <n v="1350.0000000000002"/>
    <n v="405.00000000000006"/>
    <n v="0.3"/>
  </r>
  <r>
    <x v="0"/>
    <n v="1185732"/>
    <x v="84"/>
    <x v="3"/>
    <x v="36"/>
    <s v="Sioux Falls"/>
    <x v="2"/>
    <n v="0.4"/>
    <n v="2250"/>
    <n v="900"/>
    <n v="270"/>
    <n v="0.3"/>
  </r>
  <r>
    <x v="0"/>
    <n v="1185732"/>
    <x v="84"/>
    <x v="3"/>
    <x v="36"/>
    <s v="Sioux Falls"/>
    <x v="3"/>
    <n v="0.4"/>
    <n v="1750"/>
    <n v="700"/>
    <n v="210"/>
    <n v="0.3"/>
  </r>
  <r>
    <x v="0"/>
    <n v="1185732"/>
    <x v="84"/>
    <x v="3"/>
    <x v="36"/>
    <s v="Sioux Falls"/>
    <x v="4"/>
    <n v="0.5"/>
    <n v="2000"/>
    <n v="1000"/>
    <n v="350"/>
    <n v="0.35"/>
  </r>
  <r>
    <x v="0"/>
    <n v="1185732"/>
    <x v="84"/>
    <x v="3"/>
    <x v="36"/>
    <s v="Sioux Falls"/>
    <x v="5"/>
    <n v="0.55000000000000004"/>
    <n v="3750"/>
    <n v="2062.5"/>
    <n v="825"/>
    <n v="0.4"/>
  </r>
  <r>
    <x v="0"/>
    <n v="1185732"/>
    <x v="85"/>
    <x v="3"/>
    <x v="36"/>
    <s v="Sioux Falls"/>
    <x v="0"/>
    <n v="0.5"/>
    <n v="5250"/>
    <n v="2625"/>
    <n v="918.74999999999989"/>
    <n v="0.35"/>
  </r>
  <r>
    <x v="0"/>
    <n v="1185732"/>
    <x v="85"/>
    <x v="3"/>
    <x v="36"/>
    <s v="Sioux Falls"/>
    <x v="1"/>
    <n v="0.45000000000000007"/>
    <n v="3000"/>
    <n v="1350.0000000000002"/>
    <n v="405.00000000000006"/>
    <n v="0.3"/>
  </r>
  <r>
    <x v="0"/>
    <n v="1185732"/>
    <x v="85"/>
    <x v="3"/>
    <x v="36"/>
    <s v="Sioux Falls"/>
    <x v="2"/>
    <n v="0.4"/>
    <n v="2250"/>
    <n v="900"/>
    <n v="270"/>
    <n v="0.3"/>
  </r>
  <r>
    <x v="0"/>
    <n v="1185732"/>
    <x v="85"/>
    <x v="3"/>
    <x v="36"/>
    <s v="Sioux Falls"/>
    <x v="3"/>
    <n v="0.4"/>
    <n v="2000"/>
    <n v="800"/>
    <n v="240"/>
    <n v="0.3"/>
  </r>
  <r>
    <x v="0"/>
    <n v="1185732"/>
    <x v="85"/>
    <x v="3"/>
    <x v="36"/>
    <s v="Sioux Falls"/>
    <x v="4"/>
    <n v="0.5"/>
    <n v="1750"/>
    <n v="875"/>
    <n v="306.25"/>
    <n v="0.35"/>
  </r>
  <r>
    <x v="0"/>
    <n v="1185732"/>
    <x v="85"/>
    <x v="3"/>
    <x v="36"/>
    <s v="Sioux Falls"/>
    <x v="5"/>
    <n v="0.55000000000000004"/>
    <n v="3500"/>
    <n v="1925.0000000000002"/>
    <n v="770.00000000000011"/>
    <n v="0.4"/>
  </r>
  <r>
    <x v="0"/>
    <n v="1185732"/>
    <x v="8"/>
    <x v="3"/>
    <x v="36"/>
    <s v="Sioux Falls"/>
    <x v="0"/>
    <n v="0.4"/>
    <n v="4750"/>
    <n v="1900"/>
    <n v="665"/>
    <n v="0.35"/>
  </r>
  <r>
    <x v="0"/>
    <n v="1185732"/>
    <x v="8"/>
    <x v="3"/>
    <x v="36"/>
    <s v="Sioux Falls"/>
    <x v="1"/>
    <n v="0.35000000000000009"/>
    <n v="2750"/>
    <n v="962.50000000000023"/>
    <n v="288.75000000000006"/>
    <n v="0.3"/>
  </r>
  <r>
    <x v="0"/>
    <n v="1185732"/>
    <x v="8"/>
    <x v="3"/>
    <x v="36"/>
    <s v="Sioux Falls"/>
    <x v="2"/>
    <n v="0.30000000000000004"/>
    <n v="1750"/>
    <n v="525.00000000000011"/>
    <n v="157.50000000000003"/>
    <n v="0.3"/>
  </r>
  <r>
    <x v="0"/>
    <n v="1185732"/>
    <x v="8"/>
    <x v="3"/>
    <x v="36"/>
    <s v="Sioux Falls"/>
    <x v="3"/>
    <n v="0.30000000000000004"/>
    <n v="1500"/>
    <n v="450.00000000000006"/>
    <n v="135"/>
    <n v="0.3"/>
  </r>
  <r>
    <x v="0"/>
    <n v="1185732"/>
    <x v="8"/>
    <x v="3"/>
    <x v="36"/>
    <s v="Sioux Falls"/>
    <x v="4"/>
    <n v="0.4"/>
    <n v="1500"/>
    <n v="600"/>
    <n v="210"/>
    <n v="0.35"/>
  </r>
  <r>
    <x v="0"/>
    <n v="1185732"/>
    <x v="8"/>
    <x v="3"/>
    <x v="36"/>
    <s v="Sioux Falls"/>
    <x v="5"/>
    <n v="0.45"/>
    <n v="2250"/>
    <n v="1012.5"/>
    <n v="405"/>
    <n v="0.4"/>
  </r>
  <r>
    <x v="0"/>
    <n v="1185732"/>
    <x v="244"/>
    <x v="3"/>
    <x v="36"/>
    <s v="Sioux Falls"/>
    <x v="0"/>
    <n v="0.49999999999999994"/>
    <n v="4000"/>
    <n v="1999.9999999999998"/>
    <n v="699.99999999999989"/>
    <n v="0.35"/>
  </r>
  <r>
    <x v="0"/>
    <n v="1185732"/>
    <x v="244"/>
    <x v="3"/>
    <x v="36"/>
    <s v="Sioux Falls"/>
    <x v="1"/>
    <n v="0.4"/>
    <n v="2500"/>
    <n v="1000"/>
    <n v="300"/>
    <n v="0.3"/>
  </r>
  <r>
    <x v="0"/>
    <n v="1185732"/>
    <x v="244"/>
    <x v="3"/>
    <x v="36"/>
    <s v="Sioux Falls"/>
    <x v="2"/>
    <n v="0.4"/>
    <n v="1500"/>
    <n v="600"/>
    <n v="180"/>
    <n v="0.3"/>
  </r>
  <r>
    <x v="0"/>
    <n v="1185732"/>
    <x v="244"/>
    <x v="3"/>
    <x v="36"/>
    <s v="Sioux Falls"/>
    <x v="3"/>
    <n v="0.4"/>
    <n v="1250"/>
    <n v="500"/>
    <n v="150"/>
    <n v="0.3"/>
  </r>
  <r>
    <x v="0"/>
    <n v="1185732"/>
    <x v="244"/>
    <x v="3"/>
    <x v="36"/>
    <s v="Sioux Falls"/>
    <x v="4"/>
    <n v="0.49999999999999994"/>
    <n v="1250"/>
    <n v="624.99999999999989"/>
    <n v="218.74999999999994"/>
    <n v="0.35"/>
  </r>
  <r>
    <x v="0"/>
    <n v="1185732"/>
    <x v="244"/>
    <x v="3"/>
    <x v="36"/>
    <s v="Sioux Falls"/>
    <x v="5"/>
    <n v="0.54999999999999982"/>
    <n v="2500"/>
    <n v="1374.9999999999995"/>
    <n v="549.99999999999989"/>
    <n v="0.4"/>
  </r>
  <r>
    <x v="0"/>
    <n v="1185732"/>
    <x v="88"/>
    <x v="3"/>
    <x v="36"/>
    <s v="Sioux Falls"/>
    <x v="0"/>
    <n v="0.49999999999999994"/>
    <n v="4000"/>
    <n v="1999.9999999999998"/>
    <n v="699.99999999999989"/>
    <n v="0.35"/>
  </r>
  <r>
    <x v="0"/>
    <n v="1185732"/>
    <x v="88"/>
    <x v="3"/>
    <x v="36"/>
    <s v="Sioux Falls"/>
    <x v="1"/>
    <n v="0.4"/>
    <n v="2500"/>
    <n v="1000"/>
    <n v="300"/>
    <n v="0.3"/>
  </r>
  <r>
    <x v="0"/>
    <n v="1185732"/>
    <x v="88"/>
    <x v="3"/>
    <x v="36"/>
    <s v="Sioux Falls"/>
    <x v="2"/>
    <n v="0.4"/>
    <n v="1950"/>
    <n v="780"/>
    <n v="234"/>
    <n v="0.3"/>
  </r>
  <r>
    <x v="0"/>
    <n v="1185732"/>
    <x v="88"/>
    <x v="3"/>
    <x v="36"/>
    <s v="Sioux Falls"/>
    <x v="3"/>
    <n v="0.4"/>
    <n v="1750"/>
    <n v="700"/>
    <n v="210"/>
    <n v="0.3"/>
  </r>
  <r>
    <x v="0"/>
    <n v="1185732"/>
    <x v="88"/>
    <x v="3"/>
    <x v="36"/>
    <s v="Sioux Falls"/>
    <x v="4"/>
    <n v="0.6"/>
    <n v="1500"/>
    <n v="900"/>
    <n v="315"/>
    <n v="0.35"/>
  </r>
  <r>
    <x v="0"/>
    <n v="1185732"/>
    <x v="88"/>
    <x v="3"/>
    <x v="36"/>
    <s v="Sioux Falls"/>
    <x v="5"/>
    <n v="0.64999999999999991"/>
    <n v="2500"/>
    <n v="1624.9999999999998"/>
    <n v="650"/>
    <n v="0.4"/>
  </r>
  <r>
    <x v="0"/>
    <n v="1185732"/>
    <x v="89"/>
    <x v="3"/>
    <x v="36"/>
    <s v="Sioux Falls"/>
    <x v="0"/>
    <n v="0.6"/>
    <n v="5000"/>
    <n v="3000"/>
    <n v="1050"/>
    <n v="0.35"/>
  </r>
  <r>
    <x v="0"/>
    <n v="1185732"/>
    <x v="89"/>
    <x v="3"/>
    <x v="36"/>
    <s v="Sioux Falls"/>
    <x v="1"/>
    <n v="0.5"/>
    <n v="3000"/>
    <n v="1500"/>
    <n v="450"/>
    <n v="0.3"/>
  </r>
  <r>
    <x v="0"/>
    <n v="1185732"/>
    <x v="89"/>
    <x v="3"/>
    <x v="36"/>
    <s v="Sioux Falls"/>
    <x v="2"/>
    <n v="0.5"/>
    <n v="2500"/>
    <n v="1250"/>
    <n v="375"/>
    <n v="0.3"/>
  </r>
  <r>
    <x v="0"/>
    <n v="1185732"/>
    <x v="89"/>
    <x v="3"/>
    <x v="36"/>
    <s v="Sioux Falls"/>
    <x v="3"/>
    <n v="0.5"/>
    <n v="2000"/>
    <n v="1000"/>
    <n v="300"/>
    <n v="0.3"/>
  </r>
  <r>
    <x v="0"/>
    <n v="1185732"/>
    <x v="89"/>
    <x v="3"/>
    <x v="36"/>
    <s v="Sioux Falls"/>
    <x v="4"/>
    <n v="0.6"/>
    <n v="2000"/>
    <n v="1200"/>
    <n v="420"/>
    <n v="0.35"/>
  </r>
  <r>
    <x v="0"/>
    <n v="1185732"/>
    <x v="89"/>
    <x v="3"/>
    <x v="36"/>
    <s v="Sioux Falls"/>
    <x v="5"/>
    <n v="0.64999999999999991"/>
    <n v="3000"/>
    <n v="1949.9999999999998"/>
    <n v="780"/>
    <n v="0.4"/>
  </r>
  <r>
    <x v="0"/>
    <n v="1185732"/>
    <x v="212"/>
    <x v="3"/>
    <x v="37"/>
    <s v="Fargo"/>
    <x v="0"/>
    <n v="0.30000000000000004"/>
    <n v="4500"/>
    <n v="1350.0000000000002"/>
    <n v="405.00000000000006"/>
    <n v="0.3"/>
  </r>
  <r>
    <x v="0"/>
    <n v="1185732"/>
    <x v="212"/>
    <x v="3"/>
    <x v="37"/>
    <s v="Fargo"/>
    <x v="1"/>
    <n v="0.30000000000000004"/>
    <n v="2500"/>
    <n v="750.00000000000011"/>
    <n v="262.5"/>
    <n v="0.35"/>
  </r>
  <r>
    <x v="0"/>
    <n v="1185732"/>
    <x v="212"/>
    <x v="3"/>
    <x v="37"/>
    <s v="Fargo"/>
    <x v="2"/>
    <n v="0.20000000000000007"/>
    <n v="2500"/>
    <n v="500.00000000000017"/>
    <n v="150.00000000000006"/>
    <n v="0.3"/>
  </r>
  <r>
    <x v="0"/>
    <n v="1185732"/>
    <x v="212"/>
    <x v="3"/>
    <x v="37"/>
    <s v="Fargo"/>
    <x v="3"/>
    <n v="0.25000000000000006"/>
    <n v="1000"/>
    <n v="250.00000000000006"/>
    <n v="75.000000000000014"/>
    <n v="0.3"/>
  </r>
  <r>
    <x v="0"/>
    <n v="1185732"/>
    <x v="212"/>
    <x v="3"/>
    <x v="37"/>
    <s v="Fargo"/>
    <x v="4"/>
    <n v="0.39999999999999997"/>
    <n v="1500"/>
    <n v="600"/>
    <n v="300"/>
    <n v="0.5"/>
  </r>
  <r>
    <x v="0"/>
    <n v="1185732"/>
    <x v="212"/>
    <x v="3"/>
    <x v="37"/>
    <s v="Fargo"/>
    <x v="5"/>
    <n v="0.30000000000000004"/>
    <n v="2500"/>
    <n v="750.00000000000011"/>
    <n v="300.00000000000006"/>
    <n v="0.4"/>
  </r>
  <r>
    <x v="0"/>
    <n v="1185732"/>
    <x v="245"/>
    <x v="3"/>
    <x v="37"/>
    <s v="Fargo"/>
    <x v="0"/>
    <n v="0.30000000000000004"/>
    <n v="5000"/>
    <n v="1500.0000000000002"/>
    <n v="450.00000000000006"/>
    <n v="0.3"/>
  </r>
  <r>
    <x v="0"/>
    <n v="1185732"/>
    <x v="245"/>
    <x v="3"/>
    <x v="37"/>
    <s v="Fargo"/>
    <x v="1"/>
    <n v="0.30000000000000004"/>
    <n v="1500"/>
    <n v="450.00000000000006"/>
    <n v="157.5"/>
    <n v="0.35"/>
  </r>
  <r>
    <x v="0"/>
    <n v="1185732"/>
    <x v="245"/>
    <x v="3"/>
    <x v="37"/>
    <s v="Fargo"/>
    <x v="2"/>
    <n v="0.20000000000000007"/>
    <n v="2000"/>
    <n v="400.00000000000011"/>
    <n v="120.00000000000003"/>
    <n v="0.3"/>
  </r>
  <r>
    <x v="0"/>
    <n v="1185732"/>
    <x v="245"/>
    <x v="3"/>
    <x v="37"/>
    <s v="Fargo"/>
    <x v="3"/>
    <n v="0.25000000000000006"/>
    <n v="750"/>
    <n v="187.50000000000003"/>
    <n v="56.250000000000007"/>
    <n v="0.3"/>
  </r>
  <r>
    <x v="0"/>
    <n v="1185732"/>
    <x v="245"/>
    <x v="3"/>
    <x v="37"/>
    <s v="Fargo"/>
    <x v="4"/>
    <n v="0.39999999999999997"/>
    <n v="1500"/>
    <n v="600"/>
    <n v="300"/>
    <n v="0.5"/>
  </r>
  <r>
    <x v="0"/>
    <n v="1185732"/>
    <x v="245"/>
    <x v="3"/>
    <x v="37"/>
    <s v="Fargo"/>
    <x v="5"/>
    <n v="0.14999999999999997"/>
    <n v="2500"/>
    <n v="374.99999999999994"/>
    <n v="149.99999999999997"/>
    <n v="0.4"/>
  </r>
  <r>
    <x v="0"/>
    <n v="1185732"/>
    <x v="115"/>
    <x v="3"/>
    <x v="37"/>
    <s v="Fargo"/>
    <x v="0"/>
    <n v="0.20000000000000004"/>
    <n v="4700"/>
    <n v="940.00000000000023"/>
    <n v="282.00000000000006"/>
    <n v="0.3"/>
  </r>
  <r>
    <x v="0"/>
    <n v="1185732"/>
    <x v="115"/>
    <x v="3"/>
    <x v="37"/>
    <s v="Fargo"/>
    <x v="1"/>
    <n v="0.20000000000000004"/>
    <n v="1750"/>
    <n v="350.00000000000006"/>
    <n v="122.50000000000001"/>
    <n v="0.35"/>
  </r>
  <r>
    <x v="0"/>
    <n v="1185732"/>
    <x v="115"/>
    <x v="3"/>
    <x v="37"/>
    <s v="Fargo"/>
    <x v="2"/>
    <n v="0.10000000000000003"/>
    <n v="2250"/>
    <n v="225.00000000000009"/>
    <n v="67.500000000000028"/>
    <n v="0.3"/>
  </r>
  <r>
    <x v="0"/>
    <n v="1185732"/>
    <x v="115"/>
    <x v="3"/>
    <x v="37"/>
    <s v="Fargo"/>
    <x v="3"/>
    <n v="0.14999999999999997"/>
    <n v="1000"/>
    <n v="149.99999999999997"/>
    <n v="44.999999999999993"/>
    <n v="0.3"/>
  </r>
  <r>
    <x v="0"/>
    <n v="1185732"/>
    <x v="115"/>
    <x v="3"/>
    <x v="37"/>
    <s v="Fargo"/>
    <x v="4"/>
    <n v="0.30000000000000004"/>
    <n v="1500"/>
    <n v="450.00000000000006"/>
    <n v="225.00000000000003"/>
    <n v="0.5"/>
  </r>
  <r>
    <x v="0"/>
    <n v="1185732"/>
    <x v="115"/>
    <x v="3"/>
    <x v="37"/>
    <s v="Fargo"/>
    <x v="5"/>
    <n v="0.20000000000000004"/>
    <n v="2500"/>
    <n v="500.00000000000011"/>
    <n v="200.00000000000006"/>
    <n v="0.4"/>
  </r>
  <r>
    <x v="0"/>
    <n v="1185732"/>
    <x v="206"/>
    <x v="3"/>
    <x v="37"/>
    <s v="Fargo"/>
    <x v="0"/>
    <n v="0.20000000000000004"/>
    <n v="4750"/>
    <n v="950.00000000000023"/>
    <n v="285.00000000000006"/>
    <n v="0.3"/>
  </r>
  <r>
    <x v="0"/>
    <n v="1185732"/>
    <x v="206"/>
    <x v="3"/>
    <x v="37"/>
    <s v="Fargo"/>
    <x v="1"/>
    <n v="0.20000000000000004"/>
    <n v="1750"/>
    <n v="350.00000000000006"/>
    <n v="122.50000000000001"/>
    <n v="0.35"/>
  </r>
  <r>
    <x v="0"/>
    <n v="1185732"/>
    <x v="206"/>
    <x v="3"/>
    <x v="37"/>
    <s v="Fargo"/>
    <x v="2"/>
    <n v="0.10000000000000003"/>
    <n v="1750"/>
    <n v="175.00000000000006"/>
    <n v="52.500000000000014"/>
    <n v="0.3"/>
  </r>
  <r>
    <x v="0"/>
    <n v="1185732"/>
    <x v="206"/>
    <x v="3"/>
    <x v="37"/>
    <s v="Fargo"/>
    <x v="3"/>
    <n v="0.14999999999999997"/>
    <n v="1000"/>
    <n v="149.99999999999997"/>
    <n v="44.999999999999993"/>
    <n v="0.3"/>
  </r>
  <r>
    <x v="0"/>
    <n v="1185732"/>
    <x v="206"/>
    <x v="3"/>
    <x v="37"/>
    <s v="Fargo"/>
    <x v="4"/>
    <n v="0.6"/>
    <n v="1250"/>
    <n v="750"/>
    <n v="375"/>
    <n v="0.5"/>
  </r>
  <r>
    <x v="0"/>
    <n v="1185732"/>
    <x v="206"/>
    <x v="3"/>
    <x v="37"/>
    <s v="Fargo"/>
    <x v="5"/>
    <n v="0.5"/>
    <n v="2500"/>
    <n v="1250"/>
    <n v="500"/>
    <n v="0.4"/>
  </r>
  <r>
    <x v="0"/>
    <n v="1185732"/>
    <x v="246"/>
    <x v="3"/>
    <x v="37"/>
    <s v="Fargo"/>
    <x v="0"/>
    <n v="0.6"/>
    <n v="5200"/>
    <n v="3120"/>
    <n v="936"/>
    <n v="0.3"/>
  </r>
  <r>
    <x v="0"/>
    <n v="1185732"/>
    <x v="246"/>
    <x v="3"/>
    <x v="37"/>
    <s v="Fargo"/>
    <x v="1"/>
    <n v="0.4"/>
    <n v="2250"/>
    <n v="900"/>
    <n v="315"/>
    <n v="0.35"/>
  </r>
  <r>
    <x v="0"/>
    <n v="1185732"/>
    <x v="246"/>
    <x v="3"/>
    <x v="37"/>
    <s v="Fargo"/>
    <x v="2"/>
    <n v="0.35000000000000003"/>
    <n v="2000"/>
    <n v="700.00000000000011"/>
    <n v="210.00000000000003"/>
    <n v="0.3"/>
  </r>
  <r>
    <x v="0"/>
    <n v="1185732"/>
    <x v="246"/>
    <x v="3"/>
    <x v="37"/>
    <s v="Fargo"/>
    <x v="3"/>
    <n v="0.35000000000000003"/>
    <n v="1250"/>
    <n v="437.50000000000006"/>
    <n v="131.25"/>
    <n v="0.3"/>
  </r>
  <r>
    <x v="0"/>
    <n v="1185732"/>
    <x v="246"/>
    <x v="3"/>
    <x v="37"/>
    <s v="Fargo"/>
    <x v="4"/>
    <n v="0.44999999999999996"/>
    <n v="1500"/>
    <n v="674.99999999999989"/>
    <n v="337.49999999999994"/>
    <n v="0.5"/>
  </r>
  <r>
    <x v="0"/>
    <n v="1185732"/>
    <x v="246"/>
    <x v="3"/>
    <x v="37"/>
    <s v="Fargo"/>
    <x v="5"/>
    <n v="0.49999999999999994"/>
    <n v="2750"/>
    <n v="1374.9999999999998"/>
    <n v="549.99999999999989"/>
    <n v="0.4"/>
  </r>
  <r>
    <x v="0"/>
    <n v="1185732"/>
    <x v="247"/>
    <x v="3"/>
    <x v="37"/>
    <s v="Fargo"/>
    <x v="0"/>
    <n v="0.35000000000000003"/>
    <n v="5250"/>
    <n v="1837.5000000000002"/>
    <n v="551.25"/>
    <n v="0.3"/>
  </r>
  <r>
    <x v="0"/>
    <n v="1185732"/>
    <x v="247"/>
    <x v="3"/>
    <x v="37"/>
    <s v="Fargo"/>
    <x v="1"/>
    <n v="0.3000000000000001"/>
    <n v="2750"/>
    <n v="825.00000000000023"/>
    <n v="288.75000000000006"/>
    <n v="0.35"/>
  </r>
  <r>
    <x v="0"/>
    <n v="1185732"/>
    <x v="247"/>
    <x v="3"/>
    <x v="37"/>
    <s v="Fargo"/>
    <x v="2"/>
    <n v="0.25000000000000006"/>
    <n v="2000"/>
    <n v="500.00000000000011"/>
    <n v="150.00000000000003"/>
    <n v="0.3"/>
  </r>
  <r>
    <x v="0"/>
    <n v="1185732"/>
    <x v="247"/>
    <x v="3"/>
    <x v="37"/>
    <s v="Fargo"/>
    <x v="3"/>
    <n v="0.25000000000000006"/>
    <n v="1750"/>
    <n v="437.50000000000011"/>
    <n v="131.25000000000003"/>
    <n v="0.3"/>
  </r>
  <r>
    <x v="0"/>
    <n v="1185732"/>
    <x v="247"/>
    <x v="3"/>
    <x v="37"/>
    <s v="Fargo"/>
    <x v="4"/>
    <n v="0.35000000000000003"/>
    <n v="1750"/>
    <n v="612.50000000000011"/>
    <n v="306.25000000000006"/>
    <n v="0.5"/>
  </r>
  <r>
    <x v="0"/>
    <n v="1185732"/>
    <x v="247"/>
    <x v="3"/>
    <x v="37"/>
    <s v="Fargo"/>
    <x v="5"/>
    <n v="0.55000000000000004"/>
    <n v="3250"/>
    <n v="1787.5000000000002"/>
    <n v="715.00000000000011"/>
    <n v="0.4"/>
  </r>
  <r>
    <x v="0"/>
    <n v="1185732"/>
    <x v="116"/>
    <x v="3"/>
    <x v="37"/>
    <s v="Fargo"/>
    <x v="0"/>
    <n v="0.5"/>
    <n v="5500"/>
    <n v="2750"/>
    <n v="825"/>
    <n v="0.3"/>
  </r>
  <r>
    <x v="0"/>
    <n v="1185732"/>
    <x v="116"/>
    <x v="3"/>
    <x v="37"/>
    <s v="Fargo"/>
    <x v="1"/>
    <n v="0.45000000000000007"/>
    <n v="3000"/>
    <n v="1350.0000000000002"/>
    <n v="472.50000000000006"/>
    <n v="0.35"/>
  </r>
  <r>
    <x v="0"/>
    <n v="1185732"/>
    <x v="116"/>
    <x v="3"/>
    <x v="37"/>
    <s v="Fargo"/>
    <x v="2"/>
    <n v="0.4"/>
    <n v="2250"/>
    <n v="900"/>
    <n v="270"/>
    <n v="0.3"/>
  </r>
  <r>
    <x v="0"/>
    <n v="1185732"/>
    <x v="116"/>
    <x v="3"/>
    <x v="37"/>
    <s v="Fargo"/>
    <x v="3"/>
    <n v="0.4"/>
    <n v="1750"/>
    <n v="700"/>
    <n v="210"/>
    <n v="0.3"/>
  </r>
  <r>
    <x v="0"/>
    <n v="1185732"/>
    <x v="116"/>
    <x v="3"/>
    <x v="37"/>
    <s v="Fargo"/>
    <x v="4"/>
    <n v="0.5"/>
    <n v="2000"/>
    <n v="1000"/>
    <n v="500"/>
    <n v="0.5"/>
  </r>
  <r>
    <x v="0"/>
    <n v="1185732"/>
    <x v="116"/>
    <x v="3"/>
    <x v="37"/>
    <s v="Fargo"/>
    <x v="5"/>
    <n v="0.55000000000000004"/>
    <n v="3750"/>
    <n v="2062.5"/>
    <n v="825"/>
    <n v="0.4"/>
  </r>
  <r>
    <x v="0"/>
    <n v="1185732"/>
    <x v="208"/>
    <x v="3"/>
    <x v="37"/>
    <s v="Fargo"/>
    <x v="0"/>
    <n v="0.5"/>
    <n v="5250"/>
    <n v="2625"/>
    <n v="787.5"/>
    <n v="0.3"/>
  </r>
  <r>
    <x v="0"/>
    <n v="1185732"/>
    <x v="208"/>
    <x v="3"/>
    <x v="37"/>
    <s v="Fargo"/>
    <x v="1"/>
    <n v="0.45000000000000007"/>
    <n v="3000"/>
    <n v="1350.0000000000002"/>
    <n v="472.50000000000006"/>
    <n v="0.35"/>
  </r>
  <r>
    <x v="0"/>
    <n v="1185732"/>
    <x v="208"/>
    <x v="3"/>
    <x v="37"/>
    <s v="Fargo"/>
    <x v="2"/>
    <n v="0.4"/>
    <n v="2250"/>
    <n v="900"/>
    <n v="270"/>
    <n v="0.3"/>
  </r>
  <r>
    <x v="0"/>
    <n v="1185732"/>
    <x v="208"/>
    <x v="3"/>
    <x v="37"/>
    <s v="Fargo"/>
    <x v="3"/>
    <n v="0.4"/>
    <n v="2000"/>
    <n v="800"/>
    <n v="240"/>
    <n v="0.3"/>
  </r>
  <r>
    <x v="0"/>
    <n v="1185732"/>
    <x v="208"/>
    <x v="3"/>
    <x v="37"/>
    <s v="Fargo"/>
    <x v="4"/>
    <n v="0.5"/>
    <n v="1750"/>
    <n v="875"/>
    <n v="437.5"/>
    <n v="0.5"/>
  </r>
  <r>
    <x v="0"/>
    <n v="1185732"/>
    <x v="208"/>
    <x v="3"/>
    <x v="37"/>
    <s v="Fargo"/>
    <x v="5"/>
    <n v="0.55000000000000004"/>
    <n v="3500"/>
    <n v="1925.0000000000002"/>
    <n v="770.00000000000011"/>
    <n v="0.4"/>
  </r>
  <r>
    <x v="0"/>
    <n v="1185732"/>
    <x v="248"/>
    <x v="3"/>
    <x v="37"/>
    <s v="Fargo"/>
    <x v="0"/>
    <n v="0.35000000000000003"/>
    <n v="4750"/>
    <n v="1662.5000000000002"/>
    <n v="498.75000000000006"/>
    <n v="0.3"/>
  </r>
  <r>
    <x v="0"/>
    <n v="1185732"/>
    <x v="248"/>
    <x v="3"/>
    <x v="37"/>
    <s v="Fargo"/>
    <x v="1"/>
    <n v="0.3000000000000001"/>
    <n v="2750"/>
    <n v="825.00000000000023"/>
    <n v="288.75000000000006"/>
    <n v="0.35"/>
  </r>
  <r>
    <x v="0"/>
    <n v="1185732"/>
    <x v="248"/>
    <x v="3"/>
    <x v="37"/>
    <s v="Fargo"/>
    <x v="2"/>
    <n v="0.25000000000000006"/>
    <n v="1750"/>
    <n v="437.50000000000011"/>
    <n v="131.25000000000003"/>
    <n v="0.3"/>
  </r>
  <r>
    <x v="0"/>
    <n v="1185732"/>
    <x v="248"/>
    <x v="3"/>
    <x v="37"/>
    <s v="Fargo"/>
    <x v="3"/>
    <n v="0.25000000000000006"/>
    <n v="1500"/>
    <n v="375.00000000000006"/>
    <n v="112.50000000000001"/>
    <n v="0.3"/>
  </r>
  <r>
    <x v="0"/>
    <n v="1185732"/>
    <x v="248"/>
    <x v="3"/>
    <x v="37"/>
    <s v="Fargo"/>
    <x v="4"/>
    <n v="0.35000000000000003"/>
    <n v="1500"/>
    <n v="525"/>
    <n v="262.5"/>
    <n v="0.5"/>
  </r>
  <r>
    <x v="0"/>
    <n v="1185732"/>
    <x v="248"/>
    <x v="3"/>
    <x v="37"/>
    <s v="Fargo"/>
    <x v="5"/>
    <n v="0.4"/>
    <n v="2250"/>
    <n v="900"/>
    <n v="360"/>
    <n v="0.4"/>
  </r>
  <r>
    <x v="0"/>
    <n v="1185732"/>
    <x v="249"/>
    <x v="3"/>
    <x v="37"/>
    <s v="Fargo"/>
    <x v="0"/>
    <n v="0.44999999999999996"/>
    <n v="4000"/>
    <n v="1799.9999999999998"/>
    <n v="539.99999999999989"/>
    <n v="0.3"/>
  </r>
  <r>
    <x v="0"/>
    <n v="1185732"/>
    <x v="249"/>
    <x v="3"/>
    <x v="37"/>
    <s v="Fargo"/>
    <x v="1"/>
    <n v="0.35000000000000003"/>
    <n v="2500"/>
    <n v="875.00000000000011"/>
    <n v="306.25"/>
    <n v="0.35"/>
  </r>
  <r>
    <x v="0"/>
    <n v="1185732"/>
    <x v="249"/>
    <x v="3"/>
    <x v="37"/>
    <s v="Fargo"/>
    <x v="2"/>
    <n v="0.35000000000000003"/>
    <n v="1500"/>
    <n v="525"/>
    <n v="157.5"/>
    <n v="0.3"/>
  </r>
  <r>
    <x v="0"/>
    <n v="1185732"/>
    <x v="249"/>
    <x v="3"/>
    <x v="37"/>
    <s v="Fargo"/>
    <x v="3"/>
    <n v="0.35000000000000003"/>
    <n v="1250"/>
    <n v="437.50000000000006"/>
    <n v="131.25"/>
    <n v="0.3"/>
  </r>
  <r>
    <x v="0"/>
    <n v="1185732"/>
    <x v="249"/>
    <x v="3"/>
    <x v="37"/>
    <s v="Fargo"/>
    <x v="4"/>
    <n v="0.44999999999999996"/>
    <n v="1250"/>
    <n v="562.5"/>
    <n v="281.25"/>
    <n v="0.5"/>
  </r>
  <r>
    <x v="0"/>
    <n v="1185732"/>
    <x v="249"/>
    <x v="3"/>
    <x v="37"/>
    <s v="Fargo"/>
    <x v="5"/>
    <n v="0.49999999999999983"/>
    <n v="2500"/>
    <n v="1249.9999999999995"/>
    <n v="499.99999999999983"/>
    <n v="0.4"/>
  </r>
  <r>
    <x v="0"/>
    <n v="1185732"/>
    <x v="210"/>
    <x v="3"/>
    <x v="37"/>
    <s v="Fargo"/>
    <x v="0"/>
    <n v="0.44999999999999996"/>
    <n v="4000"/>
    <n v="1799.9999999999998"/>
    <n v="539.99999999999989"/>
    <n v="0.3"/>
  </r>
  <r>
    <x v="0"/>
    <n v="1185732"/>
    <x v="210"/>
    <x v="3"/>
    <x v="37"/>
    <s v="Fargo"/>
    <x v="1"/>
    <n v="0.35000000000000003"/>
    <n v="2750"/>
    <n v="962.50000000000011"/>
    <n v="336.875"/>
    <n v="0.35"/>
  </r>
  <r>
    <x v="0"/>
    <n v="1185732"/>
    <x v="210"/>
    <x v="3"/>
    <x v="37"/>
    <s v="Fargo"/>
    <x v="2"/>
    <n v="0.35000000000000003"/>
    <n v="2200"/>
    <n v="770.00000000000011"/>
    <n v="231.00000000000003"/>
    <n v="0.3"/>
  </r>
  <r>
    <x v="0"/>
    <n v="1185732"/>
    <x v="210"/>
    <x v="3"/>
    <x v="37"/>
    <s v="Fargo"/>
    <x v="3"/>
    <n v="0.35000000000000003"/>
    <n v="2000"/>
    <n v="700.00000000000011"/>
    <n v="210.00000000000003"/>
    <n v="0.3"/>
  </r>
  <r>
    <x v="0"/>
    <n v="1185732"/>
    <x v="210"/>
    <x v="3"/>
    <x v="37"/>
    <s v="Fargo"/>
    <x v="4"/>
    <n v="0.6"/>
    <n v="1750"/>
    <n v="1050"/>
    <n v="525"/>
    <n v="0.5"/>
  </r>
  <r>
    <x v="0"/>
    <n v="1185732"/>
    <x v="210"/>
    <x v="3"/>
    <x v="37"/>
    <s v="Fargo"/>
    <x v="5"/>
    <n v="0.64999999999999991"/>
    <n v="2750"/>
    <n v="1787.4999999999998"/>
    <n v="715"/>
    <n v="0.4"/>
  </r>
  <r>
    <x v="0"/>
    <n v="1185732"/>
    <x v="211"/>
    <x v="3"/>
    <x v="37"/>
    <s v="Fargo"/>
    <x v="0"/>
    <n v="0.6"/>
    <n v="5250"/>
    <n v="3150"/>
    <n v="945"/>
    <n v="0.3"/>
  </r>
  <r>
    <x v="0"/>
    <n v="1185732"/>
    <x v="211"/>
    <x v="3"/>
    <x v="37"/>
    <s v="Fargo"/>
    <x v="1"/>
    <n v="0.5"/>
    <n v="3250"/>
    <n v="1625"/>
    <n v="568.75"/>
    <n v="0.35"/>
  </r>
  <r>
    <x v="0"/>
    <n v="1185732"/>
    <x v="211"/>
    <x v="3"/>
    <x v="37"/>
    <s v="Fargo"/>
    <x v="2"/>
    <n v="0.5"/>
    <n v="2750"/>
    <n v="1375"/>
    <n v="412.5"/>
    <n v="0.3"/>
  </r>
  <r>
    <x v="0"/>
    <n v="1185732"/>
    <x v="211"/>
    <x v="3"/>
    <x v="37"/>
    <s v="Fargo"/>
    <x v="3"/>
    <n v="0.5"/>
    <n v="2250"/>
    <n v="1125"/>
    <n v="337.5"/>
    <n v="0.3"/>
  </r>
  <r>
    <x v="0"/>
    <n v="1185732"/>
    <x v="211"/>
    <x v="3"/>
    <x v="37"/>
    <s v="Fargo"/>
    <x v="4"/>
    <n v="0.6"/>
    <n v="2250"/>
    <n v="1350"/>
    <n v="675"/>
    <n v="0.5"/>
  </r>
  <r>
    <x v="0"/>
    <n v="1185732"/>
    <x v="211"/>
    <x v="3"/>
    <x v="37"/>
    <s v="Fargo"/>
    <x v="5"/>
    <n v="0.64999999999999991"/>
    <n v="3250"/>
    <n v="2112.4999999999995"/>
    <n v="844.99999999999989"/>
    <n v="0.4"/>
  </r>
  <r>
    <x v="0"/>
    <n v="1185732"/>
    <x v="66"/>
    <x v="3"/>
    <x v="38"/>
    <s v="Des Moines"/>
    <x v="0"/>
    <n v="0.30000000000000004"/>
    <n v="4500"/>
    <n v="1350.0000000000002"/>
    <n v="405.00000000000006"/>
    <n v="0.3"/>
  </r>
  <r>
    <x v="0"/>
    <n v="1185732"/>
    <x v="66"/>
    <x v="3"/>
    <x v="38"/>
    <s v="Des Moines"/>
    <x v="1"/>
    <n v="0.30000000000000004"/>
    <n v="2500"/>
    <n v="750.00000000000011"/>
    <n v="262.5"/>
    <n v="0.35"/>
  </r>
  <r>
    <x v="0"/>
    <n v="1185732"/>
    <x v="66"/>
    <x v="3"/>
    <x v="38"/>
    <s v="Des Moines"/>
    <x v="2"/>
    <n v="0.20000000000000007"/>
    <n v="2500"/>
    <n v="500.00000000000017"/>
    <n v="150.00000000000006"/>
    <n v="0.3"/>
  </r>
  <r>
    <x v="0"/>
    <n v="1185732"/>
    <x v="66"/>
    <x v="3"/>
    <x v="38"/>
    <s v="Des Moines"/>
    <x v="3"/>
    <n v="0.25000000000000006"/>
    <n v="1000"/>
    <n v="250.00000000000006"/>
    <n v="75.000000000000014"/>
    <n v="0.3"/>
  </r>
  <r>
    <x v="0"/>
    <n v="1185732"/>
    <x v="66"/>
    <x v="3"/>
    <x v="38"/>
    <s v="Des Moines"/>
    <x v="4"/>
    <n v="0.39999999999999997"/>
    <n v="1500"/>
    <n v="600"/>
    <n v="300"/>
    <n v="0.5"/>
  </r>
  <r>
    <x v="0"/>
    <n v="1185732"/>
    <x v="66"/>
    <x v="3"/>
    <x v="38"/>
    <s v="Des Moines"/>
    <x v="5"/>
    <n v="0.30000000000000004"/>
    <n v="2500"/>
    <n v="750.00000000000011"/>
    <n v="300.00000000000006"/>
    <n v="0.4"/>
  </r>
  <r>
    <x v="0"/>
    <n v="1185732"/>
    <x v="67"/>
    <x v="3"/>
    <x v="38"/>
    <s v="Des Moines"/>
    <x v="0"/>
    <n v="0.30000000000000004"/>
    <n v="5000"/>
    <n v="1500.0000000000002"/>
    <n v="450.00000000000006"/>
    <n v="0.3"/>
  </r>
  <r>
    <x v="0"/>
    <n v="1185732"/>
    <x v="67"/>
    <x v="3"/>
    <x v="38"/>
    <s v="Des Moines"/>
    <x v="1"/>
    <n v="0.30000000000000004"/>
    <n v="1500"/>
    <n v="450.00000000000006"/>
    <n v="157.5"/>
    <n v="0.35"/>
  </r>
  <r>
    <x v="0"/>
    <n v="1185732"/>
    <x v="67"/>
    <x v="3"/>
    <x v="38"/>
    <s v="Des Moines"/>
    <x v="2"/>
    <n v="0.20000000000000007"/>
    <n v="2000"/>
    <n v="400.00000000000011"/>
    <n v="120.00000000000003"/>
    <n v="0.3"/>
  </r>
  <r>
    <x v="0"/>
    <n v="1185732"/>
    <x v="67"/>
    <x v="3"/>
    <x v="38"/>
    <s v="Des Moines"/>
    <x v="3"/>
    <n v="0.25000000000000006"/>
    <n v="750"/>
    <n v="187.50000000000003"/>
    <n v="56.250000000000007"/>
    <n v="0.3"/>
  </r>
  <r>
    <x v="0"/>
    <n v="1185732"/>
    <x v="67"/>
    <x v="3"/>
    <x v="38"/>
    <s v="Des Moines"/>
    <x v="4"/>
    <n v="0.39999999999999997"/>
    <n v="1500"/>
    <n v="600"/>
    <n v="300"/>
    <n v="0.5"/>
  </r>
  <r>
    <x v="0"/>
    <n v="1185732"/>
    <x v="67"/>
    <x v="3"/>
    <x v="38"/>
    <s v="Des Moines"/>
    <x v="5"/>
    <n v="0.14999999999999997"/>
    <n v="2500"/>
    <n v="374.99999999999994"/>
    <n v="149.99999999999997"/>
    <n v="0.4"/>
  </r>
  <r>
    <x v="0"/>
    <n v="1185732"/>
    <x v="68"/>
    <x v="3"/>
    <x v="38"/>
    <s v="Des Moines"/>
    <x v="0"/>
    <n v="0.20000000000000004"/>
    <n v="4700"/>
    <n v="940.00000000000023"/>
    <n v="282.00000000000006"/>
    <n v="0.3"/>
  </r>
  <r>
    <x v="0"/>
    <n v="1185732"/>
    <x v="68"/>
    <x v="3"/>
    <x v="38"/>
    <s v="Des Moines"/>
    <x v="1"/>
    <n v="0.20000000000000004"/>
    <n v="1750"/>
    <n v="350.00000000000006"/>
    <n v="122.50000000000001"/>
    <n v="0.35"/>
  </r>
  <r>
    <x v="0"/>
    <n v="1185732"/>
    <x v="68"/>
    <x v="3"/>
    <x v="38"/>
    <s v="Des Moines"/>
    <x v="2"/>
    <n v="0.10000000000000003"/>
    <n v="2250"/>
    <n v="225.00000000000009"/>
    <n v="67.500000000000028"/>
    <n v="0.3"/>
  </r>
  <r>
    <x v="0"/>
    <n v="1185732"/>
    <x v="68"/>
    <x v="3"/>
    <x v="38"/>
    <s v="Des Moines"/>
    <x v="3"/>
    <n v="0.14999999999999997"/>
    <n v="750"/>
    <n v="112.49999999999997"/>
    <n v="33.749999999999993"/>
    <n v="0.3"/>
  </r>
  <r>
    <x v="0"/>
    <n v="1185732"/>
    <x v="68"/>
    <x v="3"/>
    <x v="38"/>
    <s v="Des Moines"/>
    <x v="4"/>
    <n v="0.30000000000000004"/>
    <n v="1250"/>
    <n v="375.00000000000006"/>
    <n v="187.50000000000003"/>
    <n v="0.5"/>
  </r>
  <r>
    <x v="0"/>
    <n v="1185732"/>
    <x v="68"/>
    <x v="3"/>
    <x v="38"/>
    <s v="Des Moines"/>
    <x v="5"/>
    <n v="0.20000000000000004"/>
    <n v="2250"/>
    <n v="450.00000000000011"/>
    <n v="180.00000000000006"/>
    <n v="0.4"/>
  </r>
  <r>
    <x v="0"/>
    <n v="1185732"/>
    <x v="69"/>
    <x v="3"/>
    <x v="38"/>
    <s v="Des Moines"/>
    <x v="0"/>
    <n v="0.20000000000000004"/>
    <n v="4500"/>
    <n v="900.00000000000023"/>
    <n v="270.00000000000006"/>
    <n v="0.3"/>
  </r>
  <r>
    <x v="0"/>
    <n v="1185732"/>
    <x v="69"/>
    <x v="3"/>
    <x v="38"/>
    <s v="Des Moines"/>
    <x v="1"/>
    <n v="0.20000000000000004"/>
    <n v="1500"/>
    <n v="300.00000000000006"/>
    <n v="105.00000000000001"/>
    <n v="0.35"/>
  </r>
  <r>
    <x v="0"/>
    <n v="1185732"/>
    <x v="69"/>
    <x v="3"/>
    <x v="38"/>
    <s v="Des Moines"/>
    <x v="2"/>
    <n v="0.10000000000000003"/>
    <n v="1500"/>
    <n v="150.00000000000006"/>
    <n v="45.000000000000014"/>
    <n v="0.3"/>
  </r>
  <r>
    <x v="0"/>
    <n v="1185732"/>
    <x v="69"/>
    <x v="3"/>
    <x v="38"/>
    <s v="Des Moines"/>
    <x v="3"/>
    <n v="0.14999999999999997"/>
    <n v="750"/>
    <n v="112.49999999999997"/>
    <n v="33.749999999999993"/>
    <n v="0.3"/>
  </r>
  <r>
    <x v="0"/>
    <n v="1185732"/>
    <x v="69"/>
    <x v="3"/>
    <x v="38"/>
    <s v="Des Moines"/>
    <x v="4"/>
    <n v="0.6"/>
    <n v="1000"/>
    <n v="600"/>
    <n v="300"/>
    <n v="0.5"/>
  </r>
  <r>
    <x v="0"/>
    <n v="1185732"/>
    <x v="69"/>
    <x v="3"/>
    <x v="38"/>
    <s v="Des Moines"/>
    <x v="5"/>
    <n v="0.5"/>
    <n v="2250"/>
    <n v="1125"/>
    <n v="450"/>
    <n v="0.4"/>
  </r>
  <r>
    <x v="0"/>
    <n v="1185732"/>
    <x v="70"/>
    <x v="3"/>
    <x v="38"/>
    <s v="Des Moines"/>
    <x v="0"/>
    <n v="0.6"/>
    <n v="4950"/>
    <n v="2970"/>
    <n v="891"/>
    <n v="0.3"/>
  </r>
  <r>
    <x v="0"/>
    <n v="1185732"/>
    <x v="70"/>
    <x v="3"/>
    <x v="38"/>
    <s v="Des Moines"/>
    <x v="1"/>
    <n v="0.4"/>
    <n v="2000"/>
    <n v="800"/>
    <n v="280"/>
    <n v="0.35"/>
  </r>
  <r>
    <x v="0"/>
    <n v="1185732"/>
    <x v="70"/>
    <x v="3"/>
    <x v="38"/>
    <s v="Des Moines"/>
    <x v="2"/>
    <n v="0.35000000000000003"/>
    <n v="1750"/>
    <n v="612.50000000000011"/>
    <n v="183.75000000000003"/>
    <n v="0.3"/>
  </r>
  <r>
    <x v="0"/>
    <n v="1185732"/>
    <x v="70"/>
    <x v="3"/>
    <x v="38"/>
    <s v="Des Moines"/>
    <x v="3"/>
    <n v="0.35000000000000003"/>
    <n v="1500"/>
    <n v="525"/>
    <n v="157.5"/>
    <n v="0.3"/>
  </r>
  <r>
    <x v="0"/>
    <n v="1185732"/>
    <x v="70"/>
    <x v="3"/>
    <x v="38"/>
    <s v="Des Moines"/>
    <x v="4"/>
    <n v="0.44999999999999996"/>
    <n v="1750"/>
    <n v="787.49999999999989"/>
    <n v="393.74999999999994"/>
    <n v="0.5"/>
  </r>
  <r>
    <x v="0"/>
    <n v="1185732"/>
    <x v="70"/>
    <x v="3"/>
    <x v="38"/>
    <s v="Des Moines"/>
    <x v="5"/>
    <n v="0.49999999999999994"/>
    <n v="3000"/>
    <n v="1499.9999999999998"/>
    <n v="599.99999999999989"/>
    <n v="0.4"/>
  </r>
  <r>
    <x v="0"/>
    <n v="1185732"/>
    <x v="71"/>
    <x v="3"/>
    <x v="38"/>
    <s v="Des Moines"/>
    <x v="0"/>
    <n v="0.35000000000000003"/>
    <n v="5500"/>
    <n v="1925.0000000000002"/>
    <n v="577.5"/>
    <n v="0.3"/>
  </r>
  <r>
    <x v="0"/>
    <n v="1185732"/>
    <x v="71"/>
    <x v="3"/>
    <x v="38"/>
    <s v="Des Moines"/>
    <x v="1"/>
    <n v="0.3000000000000001"/>
    <n v="3000"/>
    <n v="900.00000000000034"/>
    <n v="315.00000000000011"/>
    <n v="0.35"/>
  </r>
  <r>
    <x v="0"/>
    <n v="1185732"/>
    <x v="71"/>
    <x v="3"/>
    <x v="38"/>
    <s v="Des Moines"/>
    <x v="2"/>
    <n v="0.25000000000000006"/>
    <n v="2000"/>
    <n v="500.00000000000011"/>
    <n v="150.00000000000003"/>
    <n v="0.3"/>
  </r>
  <r>
    <x v="0"/>
    <n v="1185732"/>
    <x v="71"/>
    <x v="3"/>
    <x v="38"/>
    <s v="Des Moines"/>
    <x v="3"/>
    <n v="0.25000000000000006"/>
    <n v="1750"/>
    <n v="437.50000000000011"/>
    <n v="131.25000000000003"/>
    <n v="0.3"/>
  </r>
  <r>
    <x v="0"/>
    <n v="1185732"/>
    <x v="71"/>
    <x v="3"/>
    <x v="38"/>
    <s v="Des Moines"/>
    <x v="4"/>
    <n v="0.35000000000000003"/>
    <n v="1750"/>
    <n v="612.50000000000011"/>
    <n v="306.25000000000006"/>
    <n v="0.5"/>
  </r>
  <r>
    <x v="0"/>
    <n v="1185732"/>
    <x v="71"/>
    <x v="3"/>
    <x v="38"/>
    <s v="Des Moines"/>
    <x v="5"/>
    <n v="0.55000000000000004"/>
    <n v="3250"/>
    <n v="1787.5000000000002"/>
    <n v="715.00000000000011"/>
    <n v="0.4"/>
  </r>
  <r>
    <x v="0"/>
    <n v="1185732"/>
    <x v="72"/>
    <x v="3"/>
    <x v="38"/>
    <s v="Des Moines"/>
    <x v="0"/>
    <n v="0.5"/>
    <n v="5500"/>
    <n v="2750"/>
    <n v="825"/>
    <n v="0.3"/>
  </r>
  <r>
    <x v="0"/>
    <n v="1185732"/>
    <x v="72"/>
    <x v="3"/>
    <x v="38"/>
    <s v="Des Moines"/>
    <x v="1"/>
    <n v="0.45000000000000007"/>
    <n v="3000"/>
    <n v="1350.0000000000002"/>
    <n v="472.50000000000006"/>
    <n v="0.35"/>
  </r>
  <r>
    <x v="0"/>
    <n v="1185732"/>
    <x v="72"/>
    <x v="3"/>
    <x v="38"/>
    <s v="Des Moines"/>
    <x v="2"/>
    <n v="0.4"/>
    <n v="2250"/>
    <n v="900"/>
    <n v="270"/>
    <n v="0.3"/>
  </r>
  <r>
    <x v="0"/>
    <n v="1185732"/>
    <x v="72"/>
    <x v="3"/>
    <x v="38"/>
    <s v="Des Moines"/>
    <x v="3"/>
    <n v="0.4"/>
    <n v="1750"/>
    <n v="700"/>
    <n v="210"/>
    <n v="0.3"/>
  </r>
  <r>
    <x v="0"/>
    <n v="1185732"/>
    <x v="72"/>
    <x v="3"/>
    <x v="38"/>
    <s v="Des Moines"/>
    <x v="4"/>
    <n v="0.5"/>
    <n v="2000"/>
    <n v="1000"/>
    <n v="500"/>
    <n v="0.5"/>
  </r>
  <r>
    <x v="0"/>
    <n v="1185732"/>
    <x v="72"/>
    <x v="3"/>
    <x v="38"/>
    <s v="Des Moines"/>
    <x v="5"/>
    <n v="0.55000000000000004"/>
    <n v="3750"/>
    <n v="2062.5"/>
    <n v="825"/>
    <n v="0.4"/>
  </r>
  <r>
    <x v="0"/>
    <n v="1185732"/>
    <x v="73"/>
    <x v="3"/>
    <x v="38"/>
    <s v="Des Moines"/>
    <x v="0"/>
    <n v="0.5"/>
    <n v="5250"/>
    <n v="2625"/>
    <n v="787.5"/>
    <n v="0.3"/>
  </r>
  <r>
    <x v="0"/>
    <n v="1185732"/>
    <x v="73"/>
    <x v="3"/>
    <x v="38"/>
    <s v="Des Moines"/>
    <x v="1"/>
    <n v="0.45000000000000007"/>
    <n v="3000"/>
    <n v="1350.0000000000002"/>
    <n v="472.50000000000006"/>
    <n v="0.35"/>
  </r>
  <r>
    <x v="0"/>
    <n v="1185732"/>
    <x v="73"/>
    <x v="3"/>
    <x v="38"/>
    <s v="Des Moines"/>
    <x v="2"/>
    <n v="0.4"/>
    <n v="2250"/>
    <n v="900"/>
    <n v="270"/>
    <n v="0.3"/>
  </r>
  <r>
    <x v="0"/>
    <n v="1185732"/>
    <x v="73"/>
    <x v="3"/>
    <x v="38"/>
    <s v="Des Moines"/>
    <x v="3"/>
    <n v="0.4"/>
    <n v="2000"/>
    <n v="800"/>
    <n v="240"/>
    <n v="0.3"/>
  </r>
  <r>
    <x v="0"/>
    <n v="1185732"/>
    <x v="73"/>
    <x v="3"/>
    <x v="38"/>
    <s v="Des Moines"/>
    <x v="4"/>
    <n v="0.5"/>
    <n v="1750"/>
    <n v="875"/>
    <n v="437.5"/>
    <n v="0.5"/>
  </r>
  <r>
    <x v="0"/>
    <n v="1185732"/>
    <x v="73"/>
    <x v="3"/>
    <x v="38"/>
    <s v="Des Moines"/>
    <x v="5"/>
    <n v="0.55000000000000004"/>
    <n v="3500"/>
    <n v="1925.0000000000002"/>
    <n v="770.00000000000011"/>
    <n v="0.4"/>
  </r>
  <r>
    <x v="0"/>
    <n v="1185732"/>
    <x v="74"/>
    <x v="3"/>
    <x v="38"/>
    <s v="Des Moines"/>
    <x v="0"/>
    <n v="0.35000000000000003"/>
    <n v="4750"/>
    <n v="1662.5000000000002"/>
    <n v="498.75000000000006"/>
    <n v="0.3"/>
  </r>
  <r>
    <x v="0"/>
    <n v="1185732"/>
    <x v="74"/>
    <x v="3"/>
    <x v="38"/>
    <s v="Des Moines"/>
    <x v="1"/>
    <n v="0.3000000000000001"/>
    <n v="2500"/>
    <n v="750.00000000000023"/>
    <n v="262.50000000000006"/>
    <n v="0.35"/>
  </r>
  <r>
    <x v="0"/>
    <n v="1185732"/>
    <x v="74"/>
    <x v="3"/>
    <x v="38"/>
    <s v="Des Moines"/>
    <x v="2"/>
    <n v="0.25000000000000006"/>
    <n v="1500"/>
    <n v="375.00000000000006"/>
    <n v="112.50000000000001"/>
    <n v="0.3"/>
  </r>
  <r>
    <x v="0"/>
    <n v="1185732"/>
    <x v="74"/>
    <x v="3"/>
    <x v="38"/>
    <s v="Des Moines"/>
    <x v="3"/>
    <n v="0.25000000000000006"/>
    <n v="1250"/>
    <n v="312.50000000000006"/>
    <n v="93.750000000000014"/>
    <n v="0.3"/>
  </r>
  <r>
    <x v="0"/>
    <n v="1185732"/>
    <x v="74"/>
    <x v="3"/>
    <x v="38"/>
    <s v="Des Moines"/>
    <x v="4"/>
    <n v="0.35000000000000003"/>
    <n v="1250"/>
    <n v="437.50000000000006"/>
    <n v="218.75000000000003"/>
    <n v="0.5"/>
  </r>
  <r>
    <x v="0"/>
    <n v="1185732"/>
    <x v="74"/>
    <x v="3"/>
    <x v="38"/>
    <s v="Des Moines"/>
    <x v="5"/>
    <n v="0.4"/>
    <n v="2000"/>
    <n v="800"/>
    <n v="320"/>
    <n v="0.4"/>
  </r>
  <r>
    <x v="0"/>
    <n v="1185732"/>
    <x v="75"/>
    <x v="3"/>
    <x v="38"/>
    <s v="Des Moines"/>
    <x v="0"/>
    <n v="0.44999999999999996"/>
    <n v="3750"/>
    <n v="1687.4999999999998"/>
    <n v="506.24999999999989"/>
    <n v="0.3"/>
  </r>
  <r>
    <x v="0"/>
    <n v="1185732"/>
    <x v="75"/>
    <x v="3"/>
    <x v="38"/>
    <s v="Des Moines"/>
    <x v="1"/>
    <n v="0.35000000000000003"/>
    <n v="2250"/>
    <n v="787.50000000000011"/>
    <n v="275.625"/>
    <n v="0.35"/>
  </r>
  <r>
    <x v="0"/>
    <n v="1185732"/>
    <x v="75"/>
    <x v="3"/>
    <x v="38"/>
    <s v="Des Moines"/>
    <x v="2"/>
    <n v="0.35000000000000003"/>
    <n v="1250"/>
    <n v="437.50000000000006"/>
    <n v="131.25"/>
    <n v="0.3"/>
  </r>
  <r>
    <x v="0"/>
    <n v="1185732"/>
    <x v="75"/>
    <x v="3"/>
    <x v="38"/>
    <s v="Des Moines"/>
    <x v="3"/>
    <n v="0.35000000000000003"/>
    <n v="1250"/>
    <n v="437.50000000000006"/>
    <n v="131.25"/>
    <n v="0.3"/>
  </r>
  <r>
    <x v="0"/>
    <n v="1185732"/>
    <x v="75"/>
    <x v="3"/>
    <x v="38"/>
    <s v="Des Moines"/>
    <x v="4"/>
    <n v="0.44999999999999996"/>
    <n v="1250"/>
    <n v="562.5"/>
    <n v="281.25"/>
    <n v="0.5"/>
  </r>
  <r>
    <x v="0"/>
    <n v="1185732"/>
    <x v="75"/>
    <x v="3"/>
    <x v="38"/>
    <s v="Des Moines"/>
    <x v="5"/>
    <n v="0.49999999999999983"/>
    <n v="2500"/>
    <n v="1249.9999999999995"/>
    <n v="499.99999999999983"/>
    <n v="0.4"/>
  </r>
  <r>
    <x v="0"/>
    <n v="1185732"/>
    <x v="76"/>
    <x v="3"/>
    <x v="38"/>
    <s v="Des Moines"/>
    <x v="0"/>
    <n v="0.44999999999999996"/>
    <n v="4000"/>
    <n v="1799.9999999999998"/>
    <n v="539.99999999999989"/>
    <n v="0.3"/>
  </r>
  <r>
    <x v="0"/>
    <n v="1185732"/>
    <x v="76"/>
    <x v="3"/>
    <x v="38"/>
    <s v="Des Moines"/>
    <x v="1"/>
    <n v="0.35000000000000003"/>
    <n v="3000"/>
    <n v="1050"/>
    <n v="367.5"/>
    <n v="0.35"/>
  </r>
  <r>
    <x v="0"/>
    <n v="1185732"/>
    <x v="76"/>
    <x v="3"/>
    <x v="38"/>
    <s v="Des Moines"/>
    <x v="2"/>
    <n v="0.35000000000000003"/>
    <n v="2450"/>
    <n v="857.50000000000011"/>
    <n v="257.25"/>
    <n v="0.3"/>
  </r>
  <r>
    <x v="0"/>
    <n v="1185732"/>
    <x v="76"/>
    <x v="3"/>
    <x v="38"/>
    <s v="Des Moines"/>
    <x v="3"/>
    <n v="0.35000000000000003"/>
    <n v="2250"/>
    <n v="787.50000000000011"/>
    <n v="236.25000000000003"/>
    <n v="0.3"/>
  </r>
  <r>
    <x v="0"/>
    <n v="1185732"/>
    <x v="76"/>
    <x v="3"/>
    <x v="38"/>
    <s v="Des Moines"/>
    <x v="4"/>
    <n v="0.6"/>
    <n v="2000"/>
    <n v="1200"/>
    <n v="600"/>
    <n v="0.5"/>
  </r>
  <r>
    <x v="0"/>
    <n v="1185732"/>
    <x v="76"/>
    <x v="3"/>
    <x v="38"/>
    <s v="Des Moines"/>
    <x v="5"/>
    <n v="0.64999999999999991"/>
    <n v="3000"/>
    <n v="1949.9999999999998"/>
    <n v="780"/>
    <n v="0.4"/>
  </r>
  <r>
    <x v="0"/>
    <n v="1185732"/>
    <x v="77"/>
    <x v="3"/>
    <x v="38"/>
    <s v="Des Moines"/>
    <x v="0"/>
    <n v="0.6"/>
    <n v="5500"/>
    <n v="3300"/>
    <n v="990"/>
    <n v="0.3"/>
  </r>
  <r>
    <x v="0"/>
    <n v="1185732"/>
    <x v="77"/>
    <x v="3"/>
    <x v="38"/>
    <s v="Des Moines"/>
    <x v="1"/>
    <n v="0.5"/>
    <n v="3500"/>
    <n v="1750"/>
    <n v="612.5"/>
    <n v="0.35"/>
  </r>
  <r>
    <x v="0"/>
    <n v="1185732"/>
    <x v="77"/>
    <x v="3"/>
    <x v="38"/>
    <s v="Des Moines"/>
    <x v="2"/>
    <n v="0.5"/>
    <n v="3000"/>
    <n v="1500"/>
    <n v="450"/>
    <n v="0.3"/>
  </r>
  <r>
    <x v="0"/>
    <n v="1185732"/>
    <x v="77"/>
    <x v="3"/>
    <x v="38"/>
    <s v="Des Moines"/>
    <x v="3"/>
    <n v="0.5"/>
    <n v="2500"/>
    <n v="1250"/>
    <n v="375"/>
    <n v="0.3"/>
  </r>
  <r>
    <x v="0"/>
    <n v="1185732"/>
    <x v="77"/>
    <x v="3"/>
    <x v="38"/>
    <s v="Des Moines"/>
    <x v="4"/>
    <n v="0.6"/>
    <n v="2500"/>
    <n v="1500"/>
    <n v="750"/>
    <n v="0.5"/>
  </r>
  <r>
    <x v="0"/>
    <n v="1185732"/>
    <x v="77"/>
    <x v="3"/>
    <x v="38"/>
    <s v="Des Moines"/>
    <x v="5"/>
    <n v="0.64999999999999991"/>
    <n v="3500"/>
    <n v="2274.9999999999995"/>
    <n v="909.99999999999989"/>
    <n v="0.4"/>
  </r>
  <r>
    <x v="0"/>
    <n v="1185732"/>
    <x v="136"/>
    <x v="3"/>
    <x v="39"/>
    <s v="Milwaukee"/>
    <x v="0"/>
    <n v="0.35000000000000003"/>
    <n v="5000"/>
    <n v="1750.0000000000002"/>
    <n v="700.00000000000011"/>
    <n v="0.4"/>
  </r>
  <r>
    <x v="0"/>
    <n v="1185732"/>
    <x v="136"/>
    <x v="3"/>
    <x v="39"/>
    <s v="Milwaukee"/>
    <x v="1"/>
    <n v="0.35000000000000003"/>
    <n v="3000"/>
    <n v="1050"/>
    <n v="420"/>
    <n v="0.4"/>
  </r>
  <r>
    <x v="0"/>
    <n v="1185732"/>
    <x v="136"/>
    <x v="3"/>
    <x v="39"/>
    <s v="Milwaukee"/>
    <x v="2"/>
    <n v="0.25000000000000006"/>
    <n v="3000"/>
    <n v="750.00000000000011"/>
    <n v="262.5"/>
    <n v="0.35"/>
  </r>
  <r>
    <x v="0"/>
    <n v="1185732"/>
    <x v="136"/>
    <x v="3"/>
    <x v="39"/>
    <s v="Milwaukee"/>
    <x v="3"/>
    <n v="0.30000000000000004"/>
    <n v="1500"/>
    <n v="450.00000000000006"/>
    <n v="157.5"/>
    <n v="0.35"/>
  </r>
  <r>
    <x v="0"/>
    <n v="1185732"/>
    <x v="136"/>
    <x v="3"/>
    <x v="39"/>
    <s v="Milwaukee"/>
    <x v="4"/>
    <n v="0.44999999999999996"/>
    <n v="2000"/>
    <n v="899.99999999999989"/>
    <n v="269.99999999999994"/>
    <n v="0.3"/>
  </r>
  <r>
    <x v="0"/>
    <n v="1185732"/>
    <x v="136"/>
    <x v="3"/>
    <x v="39"/>
    <s v="Milwaukee"/>
    <x v="5"/>
    <n v="0.35000000000000003"/>
    <n v="3000"/>
    <n v="1050"/>
    <n v="420"/>
    <n v="0.4"/>
  </r>
  <r>
    <x v="0"/>
    <n v="1185732"/>
    <x v="79"/>
    <x v="3"/>
    <x v="39"/>
    <s v="Milwaukee"/>
    <x v="0"/>
    <n v="0.35000000000000003"/>
    <n v="5500"/>
    <n v="1925.0000000000002"/>
    <n v="770.00000000000011"/>
    <n v="0.4"/>
  </r>
  <r>
    <x v="0"/>
    <n v="1185732"/>
    <x v="79"/>
    <x v="3"/>
    <x v="39"/>
    <s v="Milwaukee"/>
    <x v="1"/>
    <n v="0.35000000000000003"/>
    <n v="2000"/>
    <n v="700.00000000000011"/>
    <n v="280.00000000000006"/>
    <n v="0.4"/>
  </r>
  <r>
    <x v="0"/>
    <n v="1185732"/>
    <x v="79"/>
    <x v="3"/>
    <x v="39"/>
    <s v="Milwaukee"/>
    <x v="2"/>
    <n v="0.25000000000000006"/>
    <n v="2500"/>
    <n v="625.00000000000011"/>
    <n v="218.75000000000003"/>
    <n v="0.35"/>
  </r>
  <r>
    <x v="0"/>
    <n v="1185732"/>
    <x v="79"/>
    <x v="3"/>
    <x v="39"/>
    <s v="Milwaukee"/>
    <x v="3"/>
    <n v="0.30000000000000004"/>
    <n v="1250"/>
    <n v="375.00000000000006"/>
    <n v="131.25"/>
    <n v="0.35"/>
  </r>
  <r>
    <x v="0"/>
    <n v="1185732"/>
    <x v="79"/>
    <x v="3"/>
    <x v="39"/>
    <s v="Milwaukee"/>
    <x v="4"/>
    <n v="0.44999999999999996"/>
    <n v="2000"/>
    <n v="899.99999999999989"/>
    <n v="269.99999999999994"/>
    <n v="0.3"/>
  </r>
  <r>
    <x v="0"/>
    <n v="1185732"/>
    <x v="79"/>
    <x v="3"/>
    <x v="39"/>
    <s v="Milwaukee"/>
    <x v="5"/>
    <n v="0.19999999999999996"/>
    <n v="3000"/>
    <n v="599.99999999999989"/>
    <n v="239.99999999999997"/>
    <n v="0.4"/>
  </r>
  <r>
    <x v="0"/>
    <n v="1185732"/>
    <x v="137"/>
    <x v="3"/>
    <x v="39"/>
    <s v="Milwaukee"/>
    <x v="0"/>
    <n v="0.25000000000000006"/>
    <n v="5200"/>
    <n v="1300.0000000000002"/>
    <n v="520.00000000000011"/>
    <n v="0.4"/>
  </r>
  <r>
    <x v="0"/>
    <n v="1185732"/>
    <x v="137"/>
    <x v="3"/>
    <x v="39"/>
    <s v="Milwaukee"/>
    <x v="1"/>
    <n v="0.25000000000000006"/>
    <n v="2250"/>
    <n v="562.50000000000011"/>
    <n v="225.00000000000006"/>
    <n v="0.4"/>
  </r>
  <r>
    <x v="0"/>
    <n v="1185732"/>
    <x v="137"/>
    <x v="3"/>
    <x v="39"/>
    <s v="Milwaukee"/>
    <x v="2"/>
    <n v="0.15000000000000002"/>
    <n v="2750"/>
    <n v="412.50000000000006"/>
    <n v="144.375"/>
    <n v="0.35"/>
  </r>
  <r>
    <x v="0"/>
    <n v="1185732"/>
    <x v="137"/>
    <x v="3"/>
    <x v="39"/>
    <s v="Milwaukee"/>
    <x v="3"/>
    <n v="0.19999999999999996"/>
    <n v="1250"/>
    <n v="249.99999999999994"/>
    <n v="87.499999999999972"/>
    <n v="0.35"/>
  </r>
  <r>
    <x v="0"/>
    <n v="1185732"/>
    <x v="137"/>
    <x v="3"/>
    <x v="39"/>
    <s v="Milwaukee"/>
    <x v="4"/>
    <n v="0.35000000000000003"/>
    <n v="1750"/>
    <n v="612.50000000000011"/>
    <n v="183.75000000000003"/>
    <n v="0.3"/>
  </r>
  <r>
    <x v="0"/>
    <n v="1185732"/>
    <x v="137"/>
    <x v="3"/>
    <x v="39"/>
    <s v="Milwaukee"/>
    <x v="5"/>
    <n v="0.25000000000000006"/>
    <n v="2750"/>
    <n v="687.50000000000011"/>
    <n v="275.00000000000006"/>
    <n v="0.4"/>
  </r>
  <r>
    <x v="0"/>
    <n v="1185732"/>
    <x v="138"/>
    <x v="3"/>
    <x v="39"/>
    <s v="Milwaukee"/>
    <x v="0"/>
    <n v="0.25000000000000006"/>
    <n v="5000"/>
    <n v="1250.0000000000002"/>
    <n v="500.00000000000011"/>
    <n v="0.4"/>
  </r>
  <r>
    <x v="0"/>
    <n v="1185732"/>
    <x v="138"/>
    <x v="3"/>
    <x v="39"/>
    <s v="Milwaukee"/>
    <x v="1"/>
    <n v="0.25000000000000006"/>
    <n v="2000"/>
    <n v="500.00000000000011"/>
    <n v="200.00000000000006"/>
    <n v="0.4"/>
  </r>
  <r>
    <x v="0"/>
    <n v="1185732"/>
    <x v="138"/>
    <x v="3"/>
    <x v="39"/>
    <s v="Milwaukee"/>
    <x v="2"/>
    <n v="0.15000000000000002"/>
    <n v="2000"/>
    <n v="300.00000000000006"/>
    <n v="105.00000000000001"/>
    <n v="0.35"/>
  </r>
  <r>
    <x v="0"/>
    <n v="1185732"/>
    <x v="138"/>
    <x v="3"/>
    <x v="39"/>
    <s v="Milwaukee"/>
    <x v="3"/>
    <n v="0.19999999999999996"/>
    <n v="1250"/>
    <n v="249.99999999999994"/>
    <n v="87.499999999999972"/>
    <n v="0.35"/>
  </r>
  <r>
    <x v="0"/>
    <n v="1185732"/>
    <x v="138"/>
    <x v="3"/>
    <x v="39"/>
    <s v="Milwaukee"/>
    <x v="4"/>
    <n v="0.65"/>
    <n v="1500"/>
    <n v="975"/>
    <n v="292.5"/>
    <n v="0.3"/>
  </r>
  <r>
    <x v="0"/>
    <n v="1185732"/>
    <x v="138"/>
    <x v="3"/>
    <x v="39"/>
    <s v="Milwaukee"/>
    <x v="5"/>
    <n v="0.5"/>
    <n v="2750"/>
    <n v="1375"/>
    <n v="550"/>
    <n v="0.4"/>
  </r>
  <r>
    <x v="0"/>
    <n v="1185732"/>
    <x v="139"/>
    <x v="3"/>
    <x v="39"/>
    <s v="Milwaukee"/>
    <x v="0"/>
    <n v="0.6"/>
    <n v="5450"/>
    <n v="3270"/>
    <n v="1308"/>
    <n v="0.4"/>
  </r>
  <r>
    <x v="0"/>
    <n v="1185732"/>
    <x v="139"/>
    <x v="3"/>
    <x v="39"/>
    <s v="Milwaukee"/>
    <x v="1"/>
    <n v="0.4"/>
    <n v="2500"/>
    <n v="1000"/>
    <n v="400"/>
    <n v="0.4"/>
  </r>
  <r>
    <x v="0"/>
    <n v="1185732"/>
    <x v="139"/>
    <x v="3"/>
    <x v="39"/>
    <s v="Milwaukee"/>
    <x v="2"/>
    <n v="0.35000000000000003"/>
    <n v="2250"/>
    <n v="787.50000000000011"/>
    <n v="275.625"/>
    <n v="0.35"/>
  </r>
  <r>
    <x v="0"/>
    <n v="1185732"/>
    <x v="139"/>
    <x v="3"/>
    <x v="39"/>
    <s v="Milwaukee"/>
    <x v="3"/>
    <n v="0.35000000000000003"/>
    <n v="1750"/>
    <n v="612.50000000000011"/>
    <n v="214.37500000000003"/>
    <n v="0.35"/>
  </r>
  <r>
    <x v="0"/>
    <n v="1185732"/>
    <x v="139"/>
    <x v="3"/>
    <x v="39"/>
    <s v="Milwaukee"/>
    <x v="4"/>
    <n v="0.44999999999999996"/>
    <n v="2000"/>
    <n v="899.99999999999989"/>
    <n v="269.99999999999994"/>
    <n v="0.3"/>
  </r>
  <r>
    <x v="0"/>
    <n v="1185732"/>
    <x v="139"/>
    <x v="3"/>
    <x v="39"/>
    <s v="Milwaukee"/>
    <x v="5"/>
    <n v="0.54999999999999993"/>
    <n v="3250"/>
    <n v="1787.4999999999998"/>
    <n v="715"/>
    <n v="0.4"/>
  </r>
  <r>
    <x v="0"/>
    <n v="1185732"/>
    <x v="83"/>
    <x v="3"/>
    <x v="39"/>
    <s v="Milwaukee"/>
    <x v="0"/>
    <n v="0.4"/>
    <n v="5750"/>
    <n v="2300"/>
    <n v="920"/>
    <n v="0.4"/>
  </r>
  <r>
    <x v="0"/>
    <n v="1185732"/>
    <x v="83"/>
    <x v="3"/>
    <x v="39"/>
    <s v="Milwaukee"/>
    <x v="1"/>
    <n v="0.35000000000000009"/>
    <n v="3250"/>
    <n v="1137.5000000000002"/>
    <n v="455.00000000000011"/>
    <n v="0.4"/>
  </r>
  <r>
    <x v="0"/>
    <n v="1185732"/>
    <x v="83"/>
    <x v="3"/>
    <x v="39"/>
    <s v="Milwaukee"/>
    <x v="2"/>
    <n v="0.30000000000000004"/>
    <n v="2000"/>
    <n v="600.00000000000011"/>
    <n v="210.00000000000003"/>
    <n v="0.35"/>
  </r>
  <r>
    <x v="0"/>
    <n v="1185732"/>
    <x v="83"/>
    <x v="3"/>
    <x v="39"/>
    <s v="Milwaukee"/>
    <x v="3"/>
    <n v="0.30000000000000004"/>
    <n v="1750"/>
    <n v="525.00000000000011"/>
    <n v="183.75000000000003"/>
    <n v="0.35"/>
  </r>
  <r>
    <x v="0"/>
    <n v="1185732"/>
    <x v="83"/>
    <x v="3"/>
    <x v="39"/>
    <s v="Milwaukee"/>
    <x v="4"/>
    <n v="0.4"/>
    <n v="1750"/>
    <n v="700"/>
    <n v="210"/>
    <n v="0.3"/>
  </r>
  <r>
    <x v="0"/>
    <n v="1185732"/>
    <x v="83"/>
    <x v="3"/>
    <x v="39"/>
    <s v="Milwaukee"/>
    <x v="5"/>
    <n v="0.60000000000000009"/>
    <n v="3250"/>
    <n v="1950.0000000000002"/>
    <n v="780.00000000000011"/>
    <n v="0.4"/>
  </r>
  <r>
    <x v="0"/>
    <n v="1185732"/>
    <x v="140"/>
    <x v="3"/>
    <x v="39"/>
    <s v="Milwaukee"/>
    <x v="0"/>
    <n v="0.55000000000000004"/>
    <n v="5500"/>
    <n v="3025.0000000000005"/>
    <n v="1210.0000000000002"/>
    <n v="0.4"/>
  </r>
  <r>
    <x v="0"/>
    <n v="1185732"/>
    <x v="140"/>
    <x v="3"/>
    <x v="39"/>
    <s v="Milwaukee"/>
    <x v="1"/>
    <n v="0.50000000000000011"/>
    <n v="3000"/>
    <n v="1500.0000000000002"/>
    <n v="600.00000000000011"/>
    <n v="0.4"/>
  </r>
  <r>
    <x v="0"/>
    <n v="1185732"/>
    <x v="140"/>
    <x v="3"/>
    <x v="39"/>
    <s v="Milwaukee"/>
    <x v="2"/>
    <n v="0.45"/>
    <n v="2250"/>
    <n v="1012.5"/>
    <n v="354.375"/>
    <n v="0.35"/>
  </r>
  <r>
    <x v="0"/>
    <n v="1185732"/>
    <x v="140"/>
    <x v="3"/>
    <x v="39"/>
    <s v="Milwaukee"/>
    <x v="3"/>
    <n v="0.45"/>
    <n v="1750"/>
    <n v="787.5"/>
    <n v="275.625"/>
    <n v="0.35"/>
  </r>
  <r>
    <x v="0"/>
    <n v="1185732"/>
    <x v="140"/>
    <x v="3"/>
    <x v="39"/>
    <s v="Milwaukee"/>
    <x v="4"/>
    <n v="0.55000000000000004"/>
    <n v="2000"/>
    <n v="1100"/>
    <n v="330"/>
    <n v="0.3"/>
  </r>
  <r>
    <x v="0"/>
    <n v="1185732"/>
    <x v="140"/>
    <x v="3"/>
    <x v="39"/>
    <s v="Milwaukee"/>
    <x v="5"/>
    <n v="0.60000000000000009"/>
    <n v="3750"/>
    <n v="2250.0000000000005"/>
    <n v="900.00000000000023"/>
    <n v="0.4"/>
  </r>
  <r>
    <x v="0"/>
    <n v="1185732"/>
    <x v="141"/>
    <x v="3"/>
    <x v="39"/>
    <s v="Milwaukee"/>
    <x v="0"/>
    <n v="0.5"/>
    <n v="5250"/>
    <n v="2625"/>
    <n v="1050"/>
    <n v="0.4"/>
  </r>
  <r>
    <x v="0"/>
    <n v="1185732"/>
    <x v="141"/>
    <x v="3"/>
    <x v="39"/>
    <s v="Milwaukee"/>
    <x v="1"/>
    <n v="0.45000000000000007"/>
    <n v="3000"/>
    <n v="1350.0000000000002"/>
    <n v="540.00000000000011"/>
    <n v="0.4"/>
  </r>
  <r>
    <x v="0"/>
    <n v="1185732"/>
    <x v="141"/>
    <x v="3"/>
    <x v="39"/>
    <s v="Milwaukee"/>
    <x v="2"/>
    <n v="0.4"/>
    <n v="2250"/>
    <n v="900"/>
    <n v="315"/>
    <n v="0.35"/>
  </r>
  <r>
    <x v="0"/>
    <n v="1185732"/>
    <x v="141"/>
    <x v="3"/>
    <x v="39"/>
    <s v="Milwaukee"/>
    <x v="3"/>
    <n v="0.4"/>
    <n v="2000"/>
    <n v="800"/>
    <n v="280"/>
    <n v="0.35"/>
  </r>
  <r>
    <x v="0"/>
    <n v="1185732"/>
    <x v="141"/>
    <x v="3"/>
    <x v="39"/>
    <s v="Milwaukee"/>
    <x v="4"/>
    <n v="0.5"/>
    <n v="1750"/>
    <n v="875"/>
    <n v="262.5"/>
    <n v="0.3"/>
  </r>
  <r>
    <x v="0"/>
    <n v="1185732"/>
    <x v="141"/>
    <x v="3"/>
    <x v="39"/>
    <s v="Milwaukee"/>
    <x v="5"/>
    <n v="0.55000000000000004"/>
    <n v="3500"/>
    <n v="1925.0000000000002"/>
    <n v="770.00000000000011"/>
    <n v="0.4"/>
  </r>
  <r>
    <x v="0"/>
    <n v="1185732"/>
    <x v="142"/>
    <x v="3"/>
    <x v="39"/>
    <s v="Milwaukee"/>
    <x v="0"/>
    <n v="0.35000000000000003"/>
    <n v="4750"/>
    <n v="1662.5000000000002"/>
    <n v="665.00000000000011"/>
    <n v="0.4"/>
  </r>
  <r>
    <x v="0"/>
    <n v="1185732"/>
    <x v="142"/>
    <x v="3"/>
    <x v="39"/>
    <s v="Milwaukee"/>
    <x v="1"/>
    <n v="0.3000000000000001"/>
    <n v="2750"/>
    <n v="825.00000000000023"/>
    <n v="330.00000000000011"/>
    <n v="0.4"/>
  </r>
  <r>
    <x v="0"/>
    <n v="1185732"/>
    <x v="142"/>
    <x v="3"/>
    <x v="39"/>
    <s v="Milwaukee"/>
    <x v="2"/>
    <n v="0.25000000000000006"/>
    <n v="1750"/>
    <n v="437.50000000000011"/>
    <n v="153.12500000000003"/>
    <n v="0.35"/>
  </r>
  <r>
    <x v="0"/>
    <n v="1185732"/>
    <x v="142"/>
    <x v="3"/>
    <x v="39"/>
    <s v="Milwaukee"/>
    <x v="3"/>
    <n v="0.25000000000000006"/>
    <n v="1500"/>
    <n v="375.00000000000006"/>
    <n v="131.25"/>
    <n v="0.35"/>
  </r>
  <r>
    <x v="0"/>
    <n v="1185732"/>
    <x v="142"/>
    <x v="3"/>
    <x v="39"/>
    <s v="Milwaukee"/>
    <x v="4"/>
    <n v="0.35000000000000003"/>
    <n v="1500"/>
    <n v="525"/>
    <n v="157.5"/>
    <n v="0.3"/>
  </r>
  <r>
    <x v="0"/>
    <n v="1185732"/>
    <x v="142"/>
    <x v="3"/>
    <x v="39"/>
    <s v="Milwaukee"/>
    <x v="5"/>
    <n v="0.4"/>
    <n v="2250"/>
    <n v="900"/>
    <n v="360"/>
    <n v="0.4"/>
  </r>
  <r>
    <x v="0"/>
    <n v="1185732"/>
    <x v="87"/>
    <x v="3"/>
    <x v="39"/>
    <s v="Milwaukee"/>
    <x v="0"/>
    <n v="0.44999999999999996"/>
    <n v="4000"/>
    <n v="1799.9999999999998"/>
    <n v="720"/>
    <n v="0.4"/>
  </r>
  <r>
    <x v="0"/>
    <n v="1185732"/>
    <x v="87"/>
    <x v="3"/>
    <x v="39"/>
    <s v="Milwaukee"/>
    <x v="1"/>
    <n v="0.35000000000000003"/>
    <n v="2500"/>
    <n v="875.00000000000011"/>
    <n v="350.00000000000006"/>
    <n v="0.4"/>
  </r>
  <r>
    <x v="0"/>
    <n v="1185732"/>
    <x v="87"/>
    <x v="3"/>
    <x v="39"/>
    <s v="Milwaukee"/>
    <x v="2"/>
    <n v="0.35000000000000003"/>
    <n v="1500"/>
    <n v="525"/>
    <n v="183.75"/>
    <n v="0.35"/>
  </r>
  <r>
    <x v="0"/>
    <n v="1185732"/>
    <x v="87"/>
    <x v="3"/>
    <x v="39"/>
    <s v="Milwaukee"/>
    <x v="3"/>
    <n v="0.35000000000000003"/>
    <n v="1500"/>
    <n v="525"/>
    <n v="183.75"/>
    <n v="0.35"/>
  </r>
  <r>
    <x v="0"/>
    <n v="1185732"/>
    <x v="87"/>
    <x v="3"/>
    <x v="39"/>
    <s v="Milwaukee"/>
    <x v="4"/>
    <n v="0.44999999999999996"/>
    <n v="1500"/>
    <n v="674.99999999999989"/>
    <n v="202.49999999999997"/>
    <n v="0.3"/>
  </r>
  <r>
    <x v="0"/>
    <n v="1185732"/>
    <x v="87"/>
    <x v="3"/>
    <x v="39"/>
    <s v="Milwaukee"/>
    <x v="5"/>
    <n v="0.49999999999999983"/>
    <n v="2750"/>
    <n v="1374.9999999999995"/>
    <n v="549.99999999999989"/>
    <n v="0.4"/>
  </r>
  <r>
    <x v="0"/>
    <n v="1185732"/>
    <x v="143"/>
    <x v="3"/>
    <x v="39"/>
    <s v="Milwaukee"/>
    <x v="0"/>
    <n v="0.44999999999999996"/>
    <n v="4250"/>
    <n v="1912.4999999999998"/>
    <n v="765"/>
    <n v="0.4"/>
  </r>
  <r>
    <x v="0"/>
    <n v="1185732"/>
    <x v="143"/>
    <x v="3"/>
    <x v="39"/>
    <s v="Milwaukee"/>
    <x v="1"/>
    <n v="0.35000000000000003"/>
    <n v="3250"/>
    <n v="1137.5"/>
    <n v="455"/>
    <n v="0.4"/>
  </r>
  <r>
    <x v="0"/>
    <n v="1185732"/>
    <x v="143"/>
    <x v="3"/>
    <x v="39"/>
    <s v="Milwaukee"/>
    <x v="2"/>
    <n v="0.35000000000000003"/>
    <n v="2700"/>
    <n v="945.00000000000011"/>
    <n v="330.75"/>
    <n v="0.35"/>
  </r>
  <r>
    <x v="0"/>
    <n v="1185732"/>
    <x v="143"/>
    <x v="3"/>
    <x v="39"/>
    <s v="Milwaukee"/>
    <x v="3"/>
    <n v="0.35000000000000003"/>
    <n v="2750"/>
    <n v="962.50000000000011"/>
    <n v="336.875"/>
    <n v="0.35"/>
  </r>
  <r>
    <x v="0"/>
    <n v="1185732"/>
    <x v="143"/>
    <x v="3"/>
    <x v="39"/>
    <s v="Milwaukee"/>
    <x v="4"/>
    <n v="0.6"/>
    <n v="2500"/>
    <n v="1500"/>
    <n v="450"/>
    <n v="0.3"/>
  </r>
  <r>
    <x v="0"/>
    <n v="1185732"/>
    <x v="143"/>
    <x v="3"/>
    <x v="39"/>
    <s v="Milwaukee"/>
    <x v="5"/>
    <n v="0.64999999999999991"/>
    <n v="3500"/>
    <n v="2274.9999999999995"/>
    <n v="909.99999999999989"/>
    <n v="0.4"/>
  </r>
  <r>
    <x v="0"/>
    <n v="1185732"/>
    <x v="144"/>
    <x v="3"/>
    <x v="39"/>
    <s v="Milwaukee"/>
    <x v="0"/>
    <n v="0.6"/>
    <n v="6000"/>
    <n v="3600"/>
    <n v="1440"/>
    <n v="0.4"/>
  </r>
  <r>
    <x v="0"/>
    <n v="1185732"/>
    <x v="144"/>
    <x v="3"/>
    <x v="39"/>
    <s v="Milwaukee"/>
    <x v="1"/>
    <n v="0.5"/>
    <n v="4000"/>
    <n v="2000"/>
    <n v="800"/>
    <n v="0.4"/>
  </r>
  <r>
    <x v="0"/>
    <n v="1185732"/>
    <x v="144"/>
    <x v="3"/>
    <x v="39"/>
    <s v="Milwaukee"/>
    <x v="2"/>
    <n v="0.5"/>
    <n v="3500"/>
    <n v="1750"/>
    <n v="612.5"/>
    <n v="0.35"/>
  </r>
  <r>
    <x v="0"/>
    <n v="1185732"/>
    <x v="144"/>
    <x v="3"/>
    <x v="39"/>
    <s v="Milwaukee"/>
    <x v="3"/>
    <n v="0.5"/>
    <n v="3000"/>
    <n v="1500"/>
    <n v="525"/>
    <n v="0.35"/>
  </r>
  <r>
    <x v="0"/>
    <n v="1185732"/>
    <x v="144"/>
    <x v="3"/>
    <x v="39"/>
    <s v="Milwaukee"/>
    <x v="4"/>
    <n v="0.6"/>
    <n v="3000"/>
    <n v="1800"/>
    <n v="540"/>
    <n v="0.3"/>
  </r>
  <r>
    <x v="0"/>
    <n v="1185732"/>
    <x v="144"/>
    <x v="3"/>
    <x v="39"/>
    <s v="Milwaukee"/>
    <x v="5"/>
    <n v="0.64999999999999991"/>
    <n v="4000"/>
    <n v="2599.9999999999995"/>
    <n v="1039.9999999999998"/>
    <n v="0.4"/>
  </r>
  <r>
    <x v="0"/>
    <n v="1185732"/>
    <x v="102"/>
    <x v="3"/>
    <x v="40"/>
    <s v="Indianapolis"/>
    <x v="0"/>
    <n v="0.35000000000000003"/>
    <n v="5000"/>
    <n v="1750.0000000000002"/>
    <n v="700.00000000000011"/>
    <n v="0.4"/>
  </r>
  <r>
    <x v="0"/>
    <n v="1185732"/>
    <x v="102"/>
    <x v="3"/>
    <x v="40"/>
    <s v="Indianapolis"/>
    <x v="1"/>
    <n v="0.35000000000000003"/>
    <n v="3000"/>
    <n v="1050"/>
    <n v="420"/>
    <n v="0.4"/>
  </r>
  <r>
    <x v="0"/>
    <n v="1185732"/>
    <x v="102"/>
    <x v="3"/>
    <x v="40"/>
    <s v="Indianapolis"/>
    <x v="2"/>
    <n v="0.25000000000000006"/>
    <n v="3000"/>
    <n v="750.00000000000011"/>
    <n v="300.00000000000006"/>
    <n v="0.4"/>
  </r>
  <r>
    <x v="0"/>
    <n v="1185732"/>
    <x v="102"/>
    <x v="3"/>
    <x v="40"/>
    <s v="Indianapolis"/>
    <x v="3"/>
    <n v="0.30000000000000004"/>
    <n v="1500"/>
    <n v="450.00000000000006"/>
    <n v="180.00000000000003"/>
    <n v="0.4"/>
  </r>
  <r>
    <x v="0"/>
    <n v="1185732"/>
    <x v="102"/>
    <x v="3"/>
    <x v="40"/>
    <s v="Indianapolis"/>
    <x v="4"/>
    <n v="0.44999999999999996"/>
    <n v="2000"/>
    <n v="899.99999999999989"/>
    <n v="360"/>
    <n v="0.4"/>
  </r>
  <r>
    <x v="0"/>
    <n v="1185732"/>
    <x v="102"/>
    <x v="3"/>
    <x v="40"/>
    <s v="Indianapolis"/>
    <x v="5"/>
    <n v="0.35000000000000003"/>
    <n v="3000"/>
    <n v="1050"/>
    <n v="420"/>
    <n v="0.4"/>
  </r>
  <r>
    <x v="0"/>
    <n v="1185732"/>
    <x v="103"/>
    <x v="3"/>
    <x v="40"/>
    <s v="Indianapolis"/>
    <x v="0"/>
    <n v="0.35000000000000003"/>
    <n v="5500"/>
    <n v="1925.0000000000002"/>
    <n v="770.00000000000011"/>
    <n v="0.4"/>
  </r>
  <r>
    <x v="0"/>
    <n v="1185732"/>
    <x v="103"/>
    <x v="3"/>
    <x v="40"/>
    <s v="Indianapolis"/>
    <x v="1"/>
    <n v="0.4"/>
    <n v="2000"/>
    <n v="800"/>
    <n v="320"/>
    <n v="0.4"/>
  </r>
  <r>
    <x v="0"/>
    <n v="1185732"/>
    <x v="103"/>
    <x v="3"/>
    <x v="40"/>
    <s v="Indianapolis"/>
    <x v="2"/>
    <n v="0.30000000000000004"/>
    <n v="3000"/>
    <n v="900.00000000000011"/>
    <n v="360.00000000000006"/>
    <n v="0.4"/>
  </r>
  <r>
    <x v="0"/>
    <n v="1185732"/>
    <x v="103"/>
    <x v="3"/>
    <x v="40"/>
    <s v="Indianapolis"/>
    <x v="3"/>
    <n v="0.35000000000000003"/>
    <n v="1750"/>
    <n v="612.50000000000011"/>
    <n v="245.00000000000006"/>
    <n v="0.4"/>
  </r>
  <r>
    <x v="0"/>
    <n v="1185732"/>
    <x v="103"/>
    <x v="3"/>
    <x v="40"/>
    <s v="Indianapolis"/>
    <x v="4"/>
    <n v="0.49999999999999994"/>
    <n v="2500"/>
    <n v="1249.9999999999998"/>
    <n v="499.99999999999994"/>
    <n v="0.4"/>
  </r>
  <r>
    <x v="0"/>
    <n v="1185732"/>
    <x v="103"/>
    <x v="3"/>
    <x v="40"/>
    <s v="Indianapolis"/>
    <x v="5"/>
    <n v="0.24999999999999994"/>
    <n v="3500"/>
    <n v="874.99999999999977"/>
    <n v="349.99999999999994"/>
    <n v="0.4"/>
  </r>
  <r>
    <x v="0"/>
    <n v="1185732"/>
    <x v="104"/>
    <x v="3"/>
    <x v="40"/>
    <s v="Indianapolis"/>
    <x v="0"/>
    <n v="0.30000000000000004"/>
    <n v="5700"/>
    <n v="1710.0000000000002"/>
    <n v="684.00000000000011"/>
    <n v="0.4"/>
  </r>
  <r>
    <x v="0"/>
    <n v="1185732"/>
    <x v="104"/>
    <x v="3"/>
    <x v="40"/>
    <s v="Indianapolis"/>
    <x v="1"/>
    <n v="0.30000000000000004"/>
    <n v="2750"/>
    <n v="825.00000000000011"/>
    <n v="330.00000000000006"/>
    <n v="0.4"/>
  </r>
  <r>
    <x v="0"/>
    <n v="1185732"/>
    <x v="104"/>
    <x v="3"/>
    <x v="40"/>
    <s v="Indianapolis"/>
    <x v="2"/>
    <n v="0.2"/>
    <n v="3250"/>
    <n v="650"/>
    <n v="260"/>
    <n v="0.4"/>
  </r>
  <r>
    <x v="0"/>
    <n v="1185732"/>
    <x v="104"/>
    <x v="3"/>
    <x v="40"/>
    <s v="Indianapolis"/>
    <x v="3"/>
    <n v="0.24999999999999994"/>
    <n v="1750"/>
    <n v="437.49999999999989"/>
    <n v="174.99999999999997"/>
    <n v="0.4"/>
  </r>
  <r>
    <x v="0"/>
    <n v="1185732"/>
    <x v="104"/>
    <x v="3"/>
    <x v="40"/>
    <s v="Indianapolis"/>
    <x v="4"/>
    <n v="0.4"/>
    <n v="2250"/>
    <n v="900"/>
    <n v="360"/>
    <n v="0.4"/>
  </r>
  <r>
    <x v="0"/>
    <n v="1185732"/>
    <x v="104"/>
    <x v="3"/>
    <x v="40"/>
    <s v="Indianapolis"/>
    <x v="5"/>
    <n v="0.30000000000000004"/>
    <n v="3250"/>
    <n v="975.00000000000011"/>
    <n v="390.00000000000006"/>
    <n v="0.4"/>
  </r>
  <r>
    <x v="0"/>
    <n v="1185732"/>
    <x v="105"/>
    <x v="3"/>
    <x v="40"/>
    <s v="Indianapolis"/>
    <x v="0"/>
    <n v="0.30000000000000004"/>
    <n v="5500"/>
    <n v="1650.0000000000002"/>
    <n v="660.00000000000011"/>
    <n v="0.4"/>
  </r>
  <r>
    <x v="0"/>
    <n v="1185732"/>
    <x v="105"/>
    <x v="3"/>
    <x v="40"/>
    <s v="Indianapolis"/>
    <x v="1"/>
    <n v="0.30000000000000004"/>
    <n v="2500"/>
    <n v="750.00000000000011"/>
    <n v="300.00000000000006"/>
    <n v="0.4"/>
  </r>
  <r>
    <x v="0"/>
    <n v="1185732"/>
    <x v="105"/>
    <x v="3"/>
    <x v="40"/>
    <s v="Indianapolis"/>
    <x v="2"/>
    <n v="0.2"/>
    <n v="2500"/>
    <n v="500"/>
    <n v="200"/>
    <n v="0.4"/>
  </r>
  <r>
    <x v="0"/>
    <n v="1185732"/>
    <x v="105"/>
    <x v="3"/>
    <x v="40"/>
    <s v="Indianapolis"/>
    <x v="3"/>
    <n v="0.24999999999999994"/>
    <n v="1750"/>
    <n v="437.49999999999989"/>
    <n v="174.99999999999997"/>
    <n v="0.4"/>
  </r>
  <r>
    <x v="0"/>
    <n v="1185732"/>
    <x v="105"/>
    <x v="3"/>
    <x v="40"/>
    <s v="Indianapolis"/>
    <x v="4"/>
    <n v="0.65"/>
    <n v="2000"/>
    <n v="1300"/>
    <n v="520"/>
    <n v="0.4"/>
  </r>
  <r>
    <x v="0"/>
    <n v="1185732"/>
    <x v="105"/>
    <x v="3"/>
    <x v="40"/>
    <s v="Indianapolis"/>
    <x v="5"/>
    <n v="0.5"/>
    <n v="3250"/>
    <n v="1625"/>
    <n v="650"/>
    <n v="0.4"/>
  </r>
  <r>
    <x v="0"/>
    <n v="1185732"/>
    <x v="106"/>
    <x v="3"/>
    <x v="40"/>
    <s v="Indianapolis"/>
    <x v="0"/>
    <n v="0.6"/>
    <n v="5950"/>
    <n v="3570"/>
    <n v="1428"/>
    <n v="0.4"/>
  </r>
  <r>
    <x v="0"/>
    <n v="1185732"/>
    <x v="106"/>
    <x v="3"/>
    <x v="40"/>
    <s v="Indianapolis"/>
    <x v="1"/>
    <n v="0.4"/>
    <n v="3000"/>
    <n v="1200"/>
    <n v="480"/>
    <n v="0.4"/>
  </r>
  <r>
    <x v="0"/>
    <n v="1185732"/>
    <x v="106"/>
    <x v="3"/>
    <x v="40"/>
    <s v="Indianapolis"/>
    <x v="2"/>
    <n v="0.35000000000000003"/>
    <n v="2750"/>
    <n v="962.50000000000011"/>
    <n v="385.00000000000006"/>
    <n v="0.4"/>
  </r>
  <r>
    <x v="0"/>
    <n v="1185732"/>
    <x v="106"/>
    <x v="3"/>
    <x v="40"/>
    <s v="Indianapolis"/>
    <x v="3"/>
    <n v="0.35000000000000003"/>
    <n v="2000"/>
    <n v="700.00000000000011"/>
    <n v="280.00000000000006"/>
    <n v="0.4"/>
  </r>
  <r>
    <x v="0"/>
    <n v="1185732"/>
    <x v="106"/>
    <x v="3"/>
    <x v="40"/>
    <s v="Indianapolis"/>
    <x v="4"/>
    <n v="0.44999999999999996"/>
    <n v="2250"/>
    <n v="1012.4999999999999"/>
    <n v="405"/>
    <n v="0.4"/>
  </r>
  <r>
    <x v="0"/>
    <n v="1185732"/>
    <x v="106"/>
    <x v="3"/>
    <x v="40"/>
    <s v="Indianapolis"/>
    <x v="5"/>
    <n v="0.54999999999999993"/>
    <n v="3500"/>
    <n v="1924.9999999999998"/>
    <n v="770"/>
    <n v="0.4"/>
  </r>
  <r>
    <x v="0"/>
    <n v="1185732"/>
    <x v="107"/>
    <x v="3"/>
    <x v="40"/>
    <s v="Indianapolis"/>
    <x v="0"/>
    <n v="0.45"/>
    <n v="6000"/>
    <n v="2700"/>
    <n v="1080"/>
    <n v="0.4"/>
  </r>
  <r>
    <x v="0"/>
    <n v="1185732"/>
    <x v="107"/>
    <x v="3"/>
    <x v="40"/>
    <s v="Indianapolis"/>
    <x v="1"/>
    <n v="0.40000000000000008"/>
    <n v="4250"/>
    <n v="1700.0000000000002"/>
    <n v="680.00000000000011"/>
    <n v="0.4"/>
  </r>
  <r>
    <x v="0"/>
    <n v="1185732"/>
    <x v="107"/>
    <x v="3"/>
    <x v="40"/>
    <s v="Indianapolis"/>
    <x v="2"/>
    <n v="0.35000000000000003"/>
    <n v="3000"/>
    <n v="1050"/>
    <n v="420"/>
    <n v="0.4"/>
  </r>
  <r>
    <x v="0"/>
    <n v="1185732"/>
    <x v="107"/>
    <x v="3"/>
    <x v="40"/>
    <s v="Indianapolis"/>
    <x v="3"/>
    <n v="0.35000000000000003"/>
    <n v="2750"/>
    <n v="962.50000000000011"/>
    <n v="385.00000000000006"/>
    <n v="0.4"/>
  </r>
  <r>
    <x v="0"/>
    <n v="1185732"/>
    <x v="107"/>
    <x v="3"/>
    <x v="40"/>
    <s v="Indianapolis"/>
    <x v="4"/>
    <n v="0.45"/>
    <n v="2750"/>
    <n v="1237.5"/>
    <n v="495"/>
    <n v="0.4"/>
  </r>
  <r>
    <x v="0"/>
    <n v="1185732"/>
    <x v="107"/>
    <x v="3"/>
    <x v="40"/>
    <s v="Indianapolis"/>
    <x v="5"/>
    <n v="0.65000000000000013"/>
    <n v="4250"/>
    <n v="2762.5000000000005"/>
    <n v="1105.0000000000002"/>
    <n v="0.4"/>
  </r>
  <r>
    <x v="0"/>
    <n v="1185732"/>
    <x v="108"/>
    <x v="3"/>
    <x v="40"/>
    <s v="Indianapolis"/>
    <x v="0"/>
    <n v="0.60000000000000009"/>
    <n v="6500"/>
    <n v="3900.0000000000005"/>
    <n v="1560.0000000000002"/>
    <n v="0.4"/>
  </r>
  <r>
    <x v="0"/>
    <n v="1185732"/>
    <x v="108"/>
    <x v="3"/>
    <x v="40"/>
    <s v="Indianapolis"/>
    <x v="1"/>
    <n v="0.55000000000000016"/>
    <n v="4000"/>
    <n v="2200.0000000000005"/>
    <n v="880.00000000000023"/>
    <n v="0.4"/>
  </r>
  <r>
    <x v="0"/>
    <n v="1185732"/>
    <x v="108"/>
    <x v="3"/>
    <x v="40"/>
    <s v="Indianapolis"/>
    <x v="2"/>
    <n v="0.5"/>
    <n v="3250"/>
    <n v="1625"/>
    <n v="650"/>
    <n v="0.4"/>
  </r>
  <r>
    <x v="0"/>
    <n v="1185732"/>
    <x v="108"/>
    <x v="3"/>
    <x v="40"/>
    <s v="Indianapolis"/>
    <x v="3"/>
    <n v="0.5"/>
    <n v="2750"/>
    <n v="1375"/>
    <n v="550"/>
    <n v="0.4"/>
  </r>
  <r>
    <x v="0"/>
    <n v="1185732"/>
    <x v="108"/>
    <x v="3"/>
    <x v="40"/>
    <s v="Indianapolis"/>
    <x v="4"/>
    <n v="0.60000000000000009"/>
    <n v="3000"/>
    <n v="1800.0000000000002"/>
    <n v="720.00000000000011"/>
    <n v="0.4"/>
  </r>
  <r>
    <x v="0"/>
    <n v="1185732"/>
    <x v="108"/>
    <x v="3"/>
    <x v="40"/>
    <s v="Indianapolis"/>
    <x v="5"/>
    <n v="0.65000000000000013"/>
    <n v="4750"/>
    <n v="3087.5000000000005"/>
    <n v="1235.0000000000002"/>
    <n v="0.4"/>
  </r>
  <r>
    <x v="0"/>
    <n v="1185732"/>
    <x v="109"/>
    <x v="3"/>
    <x v="40"/>
    <s v="Indianapolis"/>
    <x v="0"/>
    <n v="0.5"/>
    <n v="5250"/>
    <n v="2625"/>
    <n v="1050"/>
    <n v="0.4"/>
  </r>
  <r>
    <x v="0"/>
    <n v="1185732"/>
    <x v="109"/>
    <x v="3"/>
    <x v="40"/>
    <s v="Indianapolis"/>
    <x v="1"/>
    <n v="0.45000000000000007"/>
    <n v="3000"/>
    <n v="1350.0000000000002"/>
    <n v="540.00000000000011"/>
    <n v="0.4"/>
  </r>
  <r>
    <x v="0"/>
    <n v="1185732"/>
    <x v="109"/>
    <x v="3"/>
    <x v="40"/>
    <s v="Indianapolis"/>
    <x v="2"/>
    <n v="0.4"/>
    <n v="3000"/>
    <n v="1200"/>
    <n v="480"/>
    <n v="0.4"/>
  </r>
  <r>
    <x v="0"/>
    <n v="1185732"/>
    <x v="109"/>
    <x v="3"/>
    <x v="40"/>
    <s v="Indianapolis"/>
    <x v="3"/>
    <n v="0.4"/>
    <n v="2750"/>
    <n v="1100"/>
    <n v="440"/>
    <n v="0.4"/>
  </r>
  <r>
    <x v="0"/>
    <n v="1185732"/>
    <x v="109"/>
    <x v="3"/>
    <x v="40"/>
    <s v="Indianapolis"/>
    <x v="4"/>
    <n v="0.5"/>
    <n v="2500"/>
    <n v="1250"/>
    <n v="500"/>
    <n v="0.4"/>
  </r>
  <r>
    <x v="0"/>
    <n v="1185732"/>
    <x v="109"/>
    <x v="3"/>
    <x v="40"/>
    <s v="Indianapolis"/>
    <x v="5"/>
    <n v="0.55000000000000004"/>
    <n v="4250"/>
    <n v="2337.5"/>
    <n v="935"/>
    <n v="0.4"/>
  </r>
  <r>
    <x v="0"/>
    <n v="1185732"/>
    <x v="110"/>
    <x v="3"/>
    <x v="40"/>
    <s v="Indianapolis"/>
    <x v="0"/>
    <n v="0.35000000000000003"/>
    <n v="5500"/>
    <n v="1925.0000000000002"/>
    <n v="770.00000000000011"/>
    <n v="0.4"/>
  </r>
  <r>
    <x v="0"/>
    <n v="1185732"/>
    <x v="110"/>
    <x v="3"/>
    <x v="40"/>
    <s v="Indianapolis"/>
    <x v="1"/>
    <n v="0.3000000000000001"/>
    <n v="3500"/>
    <n v="1050.0000000000005"/>
    <n v="420.00000000000023"/>
    <n v="0.4"/>
  </r>
  <r>
    <x v="0"/>
    <n v="1185732"/>
    <x v="110"/>
    <x v="3"/>
    <x v="40"/>
    <s v="Indianapolis"/>
    <x v="2"/>
    <n v="0.25000000000000006"/>
    <n v="2500"/>
    <n v="625.00000000000011"/>
    <n v="250.00000000000006"/>
    <n v="0.4"/>
  </r>
  <r>
    <x v="0"/>
    <n v="1185732"/>
    <x v="110"/>
    <x v="3"/>
    <x v="40"/>
    <s v="Indianapolis"/>
    <x v="3"/>
    <n v="0.25000000000000006"/>
    <n v="2250"/>
    <n v="562.50000000000011"/>
    <n v="225.00000000000006"/>
    <n v="0.4"/>
  </r>
  <r>
    <x v="0"/>
    <n v="1185732"/>
    <x v="110"/>
    <x v="3"/>
    <x v="40"/>
    <s v="Indianapolis"/>
    <x v="4"/>
    <n v="0.35000000000000003"/>
    <n v="2250"/>
    <n v="787.50000000000011"/>
    <n v="315.00000000000006"/>
    <n v="0.4"/>
  </r>
  <r>
    <x v="0"/>
    <n v="1185732"/>
    <x v="110"/>
    <x v="3"/>
    <x v="40"/>
    <s v="Indianapolis"/>
    <x v="5"/>
    <n v="0.4"/>
    <n v="3000"/>
    <n v="1200"/>
    <n v="480"/>
    <n v="0.4"/>
  </r>
  <r>
    <x v="0"/>
    <n v="1185732"/>
    <x v="111"/>
    <x v="3"/>
    <x v="40"/>
    <s v="Indianapolis"/>
    <x v="0"/>
    <n v="0.44999999999999996"/>
    <n v="4250"/>
    <n v="1912.4999999999998"/>
    <n v="765"/>
    <n v="0.4"/>
  </r>
  <r>
    <x v="0"/>
    <n v="1185732"/>
    <x v="111"/>
    <x v="3"/>
    <x v="40"/>
    <s v="Indianapolis"/>
    <x v="1"/>
    <n v="0.35000000000000003"/>
    <n v="2750"/>
    <n v="962.50000000000011"/>
    <n v="385.00000000000006"/>
    <n v="0.4"/>
  </r>
  <r>
    <x v="0"/>
    <n v="1185732"/>
    <x v="111"/>
    <x v="3"/>
    <x v="40"/>
    <s v="Indianapolis"/>
    <x v="2"/>
    <n v="0.35000000000000003"/>
    <n v="1750"/>
    <n v="612.50000000000011"/>
    <n v="245.00000000000006"/>
    <n v="0.4"/>
  </r>
  <r>
    <x v="0"/>
    <n v="1185732"/>
    <x v="111"/>
    <x v="3"/>
    <x v="40"/>
    <s v="Indianapolis"/>
    <x v="3"/>
    <n v="0.35000000000000003"/>
    <n v="1750"/>
    <n v="612.50000000000011"/>
    <n v="245.00000000000006"/>
    <n v="0.4"/>
  </r>
  <r>
    <x v="0"/>
    <n v="1185732"/>
    <x v="111"/>
    <x v="3"/>
    <x v="40"/>
    <s v="Indianapolis"/>
    <x v="4"/>
    <n v="0.44999999999999996"/>
    <n v="1750"/>
    <n v="787.49999999999989"/>
    <n v="315"/>
    <n v="0.4"/>
  </r>
  <r>
    <x v="0"/>
    <n v="1185732"/>
    <x v="111"/>
    <x v="3"/>
    <x v="40"/>
    <s v="Indianapolis"/>
    <x v="5"/>
    <n v="0.49999999999999983"/>
    <n v="3000"/>
    <n v="1499.9999999999995"/>
    <n v="599.99999999999989"/>
    <n v="0.4"/>
  </r>
  <r>
    <x v="0"/>
    <n v="1185732"/>
    <x v="112"/>
    <x v="3"/>
    <x v="40"/>
    <s v="Indianapolis"/>
    <x v="0"/>
    <n v="0.44999999999999996"/>
    <n v="4500"/>
    <n v="2024.9999999999998"/>
    <n v="810"/>
    <n v="0.4"/>
  </r>
  <r>
    <x v="0"/>
    <n v="1185732"/>
    <x v="112"/>
    <x v="3"/>
    <x v="40"/>
    <s v="Indianapolis"/>
    <x v="1"/>
    <n v="0.35000000000000003"/>
    <n v="3500"/>
    <n v="1225.0000000000002"/>
    <n v="490.00000000000011"/>
    <n v="0.4"/>
  </r>
  <r>
    <x v="0"/>
    <n v="1185732"/>
    <x v="112"/>
    <x v="3"/>
    <x v="40"/>
    <s v="Indianapolis"/>
    <x v="2"/>
    <n v="0.35000000000000003"/>
    <n v="2950"/>
    <n v="1032.5"/>
    <n v="413"/>
    <n v="0.4"/>
  </r>
  <r>
    <x v="0"/>
    <n v="1185732"/>
    <x v="112"/>
    <x v="3"/>
    <x v="40"/>
    <s v="Indianapolis"/>
    <x v="3"/>
    <n v="0.4"/>
    <n v="3250"/>
    <n v="1300"/>
    <n v="520"/>
    <n v="0.4"/>
  </r>
  <r>
    <x v="0"/>
    <n v="1185732"/>
    <x v="112"/>
    <x v="3"/>
    <x v="40"/>
    <s v="Indianapolis"/>
    <x v="4"/>
    <n v="0.65"/>
    <n v="3000"/>
    <n v="1950"/>
    <n v="780"/>
    <n v="0.4"/>
  </r>
  <r>
    <x v="0"/>
    <n v="1185732"/>
    <x v="112"/>
    <x v="3"/>
    <x v="40"/>
    <s v="Indianapolis"/>
    <x v="5"/>
    <n v="0.7"/>
    <n v="4000"/>
    <n v="2800"/>
    <n v="1120"/>
    <n v="0.4"/>
  </r>
  <r>
    <x v="0"/>
    <n v="1185732"/>
    <x v="113"/>
    <x v="3"/>
    <x v="40"/>
    <s v="Indianapolis"/>
    <x v="0"/>
    <n v="0.65"/>
    <n v="6500"/>
    <n v="4225"/>
    <n v="1690"/>
    <n v="0.4"/>
  </r>
  <r>
    <x v="0"/>
    <n v="1185732"/>
    <x v="113"/>
    <x v="3"/>
    <x v="40"/>
    <s v="Indianapolis"/>
    <x v="1"/>
    <n v="0.55000000000000004"/>
    <n v="4500"/>
    <n v="2475"/>
    <n v="990"/>
    <n v="0.4"/>
  </r>
  <r>
    <x v="0"/>
    <n v="1185732"/>
    <x v="113"/>
    <x v="3"/>
    <x v="40"/>
    <s v="Indianapolis"/>
    <x v="2"/>
    <n v="0.55000000000000004"/>
    <n v="4000"/>
    <n v="2200"/>
    <n v="880"/>
    <n v="0.4"/>
  </r>
  <r>
    <x v="0"/>
    <n v="1185732"/>
    <x v="113"/>
    <x v="3"/>
    <x v="40"/>
    <s v="Indianapolis"/>
    <x v="3"/>
    <n v="0.55000000000000004"/>
    <n v="3500"/>
    <n v="1925.0000000000002"/>
    <n v="770.00000000000011"/>
    <n v="0.4"/>
  </r>
  <r>
    <x v="0"/>
    <n v="1185732"/>
    <x v="113"/>
    <x v="3"/>
    <x v="40"/>
    <s v="Indianapolis"/>
    <x v="4"/>
    <n v="0.65"/>
    <n v="3500"/>
    <n v="2275"/>
    <n v="910"/>
    <n v="0.4"/>
  </r>
  <r>
    <x v="0"/>
    <n v="1185732"/>
    <x v="113"/>
    <x v="3"/>
    <x v="40"/>
    <s v="Indianapolis"/>
    <x v="5"/>
    <n v="0.7"/>
    <n v="4500"/>
    <n v="3150"/>
    <n v="1260"/>
    <n v="0.4"/>
  </r>
  <r>
    <x v="0"/>
    <n v="1185732"/>
    <x v="145"/>
    <x v="0"/>
    <x v="41"/>
    <s v="Charleston"/>
    <x v="0"/>
    <n v="0.35000000000000003"/>
    <n v="4250"/>
    <n v="1487.5000000000002"/>
    <n v="595.00000000000011"/>
    <n v="0.4"/>
  </r>
  <r>
    <x v="0"/>
    <n v="1185732"/>
    <x v="145"/>
    <x v="0"/>
    <x v="41"/>
    <s v="Charleston"/>
    <x v="1"/>
    <n v="0.35000000000000003"/>
    <n v="2250"/>
    <n v="787.50000000000011"/>
    <n v="275.625"/>
    <n v="0.35"/>
  </r>
  <r>
    <x v="0"/>
    <n v="1185732"/>
    <x v="145"/>
    <x v="0"/>
    <x v="41"/>
    <s v="Charleston"/>
    <x v="2"/>
    <n v="0.25000000000000006"/>
    <n v="2250"/>
    <n v="562.50000000000011"/>
    <n v="196.87500000000003"/>
    <n v="0.35"/>
  </r>
  <r>
    <x v="0"/>
    <n v="1185732"/>
    <x v="145"/>
    <x v="0"/>
    <x v="41"/>
    <s v="Charleston"/>
    <x v="3"/>
    <n v="0.3"/>
    <n v="750"/>
    <n v="225"/>
    <n v="78.75"/>
    <n v="0.35"/>
  </r>
  <r>
    <x v="0"/>
    <n v="1185732"/>
    <x v="145"/>
    <x v="0"/>
    <x v="41"/>
    <s v="Charleston"/>
    <x v="4"/>
    <n v="0.45"/>
    <n v="1250"/>
    <n v="562.5"/>
    <n v="168.75"/>
    <n v="0.3"/>
  </r>
  <r>
    <x v="0"/>
    <n v="1185732"/>
    <x v="145"/>
    <x v="0"/>
    <x v="41"/>
    <s v="Charleston"/>
    <x v="5"/>
    <n v="0.35000000000000003"/>
    <n v="2250"/>
    <n v="787.50000000000011"/>
    <n v="236.25000000000003"/>
    <n v="0.3"/>
  </r>
  <r>
    <x v="0"/>
    <n v="1185732"/>
    <x v="216"/>
    <x v="0"/>
    <x v="41"/>
    <s v="Charleston"/>
    <x v="0"/>
    <n v="0.35000000000000003"/>
    <n v="4750"/>
    <n v="1662.5000000000002"/>
    <n v="665.00000000000011"/>
    <n v="0.4"/>
  </r>
  <r>
    <x v="0"/>
    <n v="1185732"/>
    <x v="216"/>
    <x v="0"/>
    <x v="41"/>
    <s v="Charleston"/>
    <x v="1"/>
    <n v="0.35000000000000003"/>
    <n v="1250"/>
    <n v="437.50000000000006"/>
    <n v="153.125"/>
    <n v="0.35"/>
  </r>
  <r>
    <x v="0"/>
    <n v="1185732"/>
    <x v="216"/>
    <x v="0"/>
    <x v="41"/>
    <s v="Charleston"/>
    <x v="2"/>
    <n v="0.25000000000000006"/>
    <n v="1750"/>
    <n v="437.50000000000011"/>
    <n v="153.12500000000003"/>
    <n v="0.35"/>
  </r>
  <r>
    <x v="0"/>
    <n v="1185732"/>
    <x v="216"/>
    <x v="0"/>
    <x v="41"/>
    <s v="Charleston"/>
    <x v="3"/>
    <n v="0.3"/>
    <n v="500"/>
    <n v="150"/>
    <n v="52.5"/>
    <n v="0.35"/>
  </r>
  <r>
    <x v="0"/>
    <n v="1185732"/>
    <x v="216"/>
    <x v="0"/>
    <x v="41"/>
    <s v="Charleston"/>
    <x v="4"/>
    <n v="0.45"/>
    <n v="1250"/>
    <n v="562.5"/>
    <n v="168.75"/>
    <n v="0.3"/>
  </r>
  <r>
    <x v="0"/>
    <n v="1185732"/>
    <x v="216"/>
    <x v="0"/>
    <x v="41"/>
    <s v="Charleston"/>
    <x v="5"/>
    <n v="0.35000000000000003"/>
    <n v="2250"/>
    <n v="787.50000000000011"/>
    <n v="236.25000000000003"/>
    <n v="0.3"/>
  </r>
  <r>
    <x v="0"/>
    <n v="1185732"/>
    <x v="250"/>
    <x v="0"/>
    <x v="41"/>
    <s v="Charleston"/>
    <x v="0"/>
    <n v="0.35000000000000003"/>
    <n v="4450"/>
    <n v="1557.5000000000002"/>
    <n v="623.00000000000011"/>
    <n v="0.4"/>
  </r>
  <r>
    <x v="0"/>
    <n v="1185732"/>
    <x v="250"/>
    <x v="0"/>
    <x v="41"/>
    <s v="Charleston"/>
    <x v="1"/>
    <n v="0.35000000000000003"/>
    <n v="1500"/>
    <n v="525"/>
    <n v="183.75"/>
    <n v="0.35"/>
  </r>
  <r>
    <x v="0"/>
    <n v="1185732"/>
    <x v="250"/>
    <x v="0"/>
    <x v="41"/>
    <s v="Charleston"/>
    <x v="2"/>
    <n v="0.25000000000000006"/>
    <n v="1750"/>
    <n v="437.50000000000011"/>
    <n v="153.12500000000003"/>
    <n v="0.35"/>
  </r>
  <r>
    <x v="0"/>
    <n v="1185732"/>
    <x v="250"/>
    <x v="0"/>
    <x v="41"/>
    <s v="Charleston"/>
    <x v="3"/>
    <n v="0.3"/>
    <n v="250"/>
    <n v="75"/>
    <n v="26.25"/>
    <n v="0.35"/>
  </r>
  <r>
    <x v="0"/>
    <n v="1185732"/>
    <x v="250"/>
    <x v="0"/>
    <x v="41"/>
    <s v="Charleston"/>
    <x v="4"/>
    <n v="0.45"/>
    <n v="750"/>
    <n v="337.5"/>
    <n v="101.25"/>
    <n v="0.3"/>
  </r>
  <r>
    <x v="0"/>
    <n v="1185732"/>
    <x v="250"/>
    <x v="0"/>
    <x v="41"/>
    <s v="Charleston"/>
    <x v="5"/>
    <n v="0.35000000000000003"/>
    <n v="1750"/>
    <n v="612.50000000000011"/>
    <n v="183.75000000000003"/>
    <n v="0.3"/>
  </r>
  <r>
    <x v="0"/>
    <n v="1185732"/>
    <x v="251"/>
    <x v="0"/>
    <x v="41"/>
    <s v="Charleston"/>
    <x v="0"/>
    <n v="0.35000000000000003"/>
    <n v="4250"/>
    <n v="1487.5000000000002"/>
    <n v="595.00000000000011"/>
    <n v="0.4"/>
  </r>
  <r>
    <x v="0"/>
    <n v="1185732"/>
    <x v="251"/>
    <x v="0"/>
    <x v="41"/>
    <s v="Charleston"/>
    <x v="1"/>
    <n v="0.35000000000000003"/>
    <n v="1250"/>
    <n v="437.50000000000006"/>
    <n v="153.125"/>
    <n v="0.35"/>
  </r>
  <r>
    <x v="0"/>
    <n v="1185732"/>
    <x v="251"/>
    <x v="0"/>
    <x v="41"/>
    <s v="Charleston"/>
    <x v="2"/>
    <n v="0.25000000000000006"/>
    <n v="1250"/>
    <n v="312.50000000000006"/>
    <n v="109.37500000000001"/>
    <n v="0.35"/>
  </r>
  <r>
    <x v="0"/>
    <n v="1185732"/>
    <x v="251"/>
    <x v="0"/>
    <x v="41"/>
    <s v="Charleston"/>
    <x v="3"/>
    <n v="0.3"/>
    <n v="500"/>
    <n v="150"/>
    <n v="52.5"/>
    <n v="0.35"/>
  </r>
  <r>
    <x v="0"/>
    <n v="1185732"/>
    <x v="251"/>
    <x v="0"/>
    <x v="41"/>
    <s v="Charleston"/>
    <x v="4"/>
    <n v="0.45"/>
    <n v="500"/>
    <n v="225"/>
    <n v="67.5"/>
    <n v="0.3"/>
  </r>
  <r>
    <x v="0"/>
    <n v="1185732"/>
    <x v="251"/>
    <x v="0"/>
    <x v="41"/>
    <s v="Charleston"/>
    <x v="5"/>
    <n v="0.35000000000000003"/>
    <n v="2000"/>
    <n v="700.00000000000011"/>
    <n v="210.00000000000003"/>
    <n v="0.3"/>
  </r>
  <r>
    <x v="0"/>
    <n v="1185732"/>
    <x v="252"/>
    <x v="0"/>
    <x v="41"/>
    <s v="Charleston"/>
    <x v="0"/>
    <n v="0.49999999999999994"/>
    <n v="4700"/>
    <n v="2349.9999999999995"/>
    <n v="939.99999999999989"/>
    <n v="0.4"/>
  </r>
  <r>
    <x v="0"/>
    <n v="1185732"/>
    <x v="252"/>
    <x v="0"/>
    <x v="41"/>
    <s v="Charleston"/>
    <x v="1"/>
    <n v="0.45"/>
    <n v="1750"/>
    <n v="787.5"/>
    <n v="275.625"/>
    <n v="0.35"/>
  </r>
  <r>
    <x v="0"/>
    <n v="1185732"/>
    <x v="252"/>
    <x v="0"/>
    <x v="41"/>
    <s v="Charleston"/>
    <x v="2"/>
    <n v="0.4"/>
    <n v="1500"/>
    <n v="600"/>
    <n v="210"/>
    <n v="0.35"/>
  </r>
  <r>
    <x v="0"/>
    <n v="1185732"/>
    <x v="252"/>
    <x v="0"/>
    <x v="41"/>
    <s v="Charleston"/>
    <x v="3"/>
    <n v="0.4"/>
    <n v="1000"/>
    <n v="400"/>
    <n v="140"/>
    <n v="0.35"/>
  </r>
  <r>
    <x v="0"/>
    <n v="1185732"/>
    <x v="252"/>
    <x v="0"/>
    <x v="41"/>
    <s v="Charleston"/>
    <x v="4"/>
    <n v="0.49999999999999994"/>
    <n v="1250"/>
    <n v="624.99999999999989"/>
    <n v="187.49999999999997"/>
    <n v="0.3"/>
  </r>
  <r>
    <x v="0"/>
    <n v="1185732"/>
    <x v="252"/>
    <x v="0"/>
    <x v="41"/>
    <s v="Charleston"/>
    <x v="5"/>
    <n v="0.54999999999999993"/>
    <n v="2500"/>
    <n v="1374.9999999999998"/>
    <n v="412.49999999999994"/>
    <n v="0.3"/>
  </r>
  <r>
    <x v="0"/>
    <n v="1185732"/>
    <x v="220"/>
    <x v="0"/>
    <x v="41"/>
    <s v="Charleston"/>
    <x v="0"/>
    <n v="0.49999999999999994"/>
    <n v="5000"/>
    <n v="2499.9999999999995"/>
    <n v="999.99999999999989"/>
    <n v="0.4"/>
  </r>
  <r>
    <x v="0"/>
    <n v="1185732"/>
    <x v="220"/>
    <x v="0"/>
    <x v="41"/>
    <s v="Charleston"/>
    <x v="1"/>
    <n v="0.45"/>
    <n v="2500"/>
    <n v="1125"/>
    <n v="393.75"/>
    <n v="0.35"/>
  </r>
  <r>
    <x v="0"/>
    <n v="1185732"/>
    <x v="220"/>
    <x v="0"/>
    <x v="41"/>
    <s v="Charleston"/>
    <x v="2"/>
    <n v="0.4"/>
    <n v="1750"/>
    <n v="700"/>
    <n v="244.99999999999997"/>
    <n v="0.35"/>
  </r>
  <r>
    <x v="0"/>
    <n v="1185732"/>
    <x v="220"/>
    <x v="0"/>
    <x v="41"/>
    <s v="Charleston"/>
    <x v="3"/>
    <n v="0.4"/>
    <n v="1500"/>
    <n v="600"/>
    <n v="210"/>
    <n v="0.35"/>
  </r>
  <r>
    <x v="0"/>
    <n v="1185732"/>
    <x v="220"/>
    <x v="0"/>
    <x v="41"/>
    <s v="Charleston"/>
    <x v="4"/>
    <n v="0.49999999999999994"/>
    <n v="1500"/>
    <n v="749.99999999999989"/>
    <n v="224.99999999999997"/>
    <n v="0.3"/>
  </r>
  <r>
    <x v="0"/>
    <n v="1185732"/>
    <x v="220"/>
    <x v="0"/>
    <x v="41"/>
    <s v="Charleston"/>
    <x v="5"/>
    <n v="0.54999999999999993"/>
    <n v="3000"/>
    <n v="1649.9999999999998"/>
    <n v="494.99999999999989"/>
    <n v="0.3"/>
  </r>
  <r>
    <x v="0"/>
    <n v="1185732"/>
    <x v="253"/>
    <x v="0"/>
    <x v="41"/>
    <s v="Charleston"/>
    <x v="0"/>
    <n v="0.49999999999999994"/>
    <n v="5250"/>
    <n v="2624.9999999999995"/>
    <n v="1049.9999999999998"/>
    <n v="0.4"/>
  </r>
  <r>
    <x v="0"/>
    <n v="1185732"/>
    <x v="253"/>
    <x v="0"/>
    <x v="41"/>
    <s v="Charleston"/>
    <x v="1"/>
    <n v="0.45"/>
    <n v="2750"/>
    <n v="1237.5"/>
    <n v="433.125"/>
    <n v="0.35"/>
  </r>
  <r>
    <x v="0"/>
    <n v="1185732"/>
    <x v="253"/>
    <x v="0"/>
    <x v="41"/>
    <s v="Charleston"/>
    <x v="2"/>
    <n v="0.4"/>
    <n v="2000"/>
    <n v="800"/>
    <n v="280"/>
    <n v="0.35"/>
  </r>
  <r>
    <x v="0"/>
    <n v="1185732"/>
    <x v="253"/>
    <x v="0"/>
    <x v="41"/>
    <s v="Charleston"/>
    <x v="3"/>
    <n v="0.4"/>
    <n v="1500"/>
    <n v="600"/>
    <n v="210"/>
    <n v="0.35"/>
  </r>
  <r>
    <x v="0"/>
    <n v="1185732"/>
    <x v="253"/>
    <x v="0"/>
    <x v="41"/>
    <s v="Charleston"/>
    <x v="4"/>
    <n v="0.49999999999999994"/>
    <n v="1750"/>
    <n v="874.99999999999989"/>
    <n v="262.49999999999994"/>
    <n v="0.3"/>
  </r>
  <r>
    <x v="0"/>
    <n v="1185732"/>
    <x v="253"/>
    <x v="0"/>
    <x v="41"/>
    <s v="Charleston"/>
    <x v="5"/>
    <n v="0.54999999999999993"/>
    <n v="3500"/>
    <n v="1924.9999999999998"/>
    <n v="577.49999999999989"/>
    <n v="0.3"/>
  </r>
  <r>
    <x v="0"/>
    <n v="1185732"/>
    <x v="254"/>
    <x v="0"/>
    <x v="41"/>
    <s v="Charleston"/>
    <x v="0"/>
    <n v="0.49999999999999994"/>
    <n v="5000"/>
    <n v="2499.9999999999995"/>
    <n v="999.99999999999989"/>
    <n v="0.4"/>
  </r>
  <r>
    <x v="0"/>
    <n v="1185732"/>
    <x v="254"/>
    <x v="0"/>
    <x v="41"/>
    <s v="Charleston"/>
    <x v="1"/>
    <n v="0.45"/>
    <n v="2750"/>
    <n v="1237.5"/>
    <n v="433.125"/>
    <n v="0.35"/>
  </r>
  <r>
    <x v="0"/>
    <n v="1185732"/>
    <x v="254"/>
    <x v="0"/>
    <x v="41"/>
    <s v="Charleston"/>
    <x v="2"/>
    <n v="0.4"/>
    <n v="2000"/>
    <n v="800"/>
    <n v="280"/>
    <n v="0.35"/>
  </r>
  <r>
    <x v="0"/>
    <n v="1185732"/>
    <x v="254"/>
    <x v="0"/>
    <x v="41"/>
    <s v="Charleston"/>
    <x v="3"/>
    <n v="0.4"/>
    <n v="1500"/>
    <n v="600"/>
    <n v="210"/>
    <n v="0.35"/>
  </r>
  <r>
    <x v="0"/>
    <n v="1185732"/>
    <x v="254"/>
    <x v="0"/>
    <x v="41"/>
    <s v="Charleston"/>
    <x v="4"/>
    <n v="0.49999999999999994"/>
    <n v="1250"/>
    <n v="624.99999999999989"/>
    <n v="187.49999999999997"/>
    <n v="0.3"/>
  </r>
  <r>
    <x v="0"/>
    <n v="1185732"/>
    <x v="254"/>
    <x v="0"/>
    <x v="41"/>
    <s v="Charleston"/>
    <x v="5"/>
    <n v="0.54999999999999993"/>
    <n v="3000"/>
    <n v="1649.9999999999998"/>
    <n v="494.99999999999989"/>
    <n v="0.3"/>
  </r>
  <r>
    <x v="0"/>
    <n v="1185732"/>
    <x v="255"/>
    <x v="0"/>
    <x v="41"/>
    <s v="Charleston"/>
    <x v="0"/>
    <n v="0.49999999999999994"/>
    <n v="4250"/>
    <n v="2124.9999999999995"/>
    <n v="849.99999999999989"/>
    <n v="0.4"/>
  </r>
  <r>
    <x v="0"/>
    <n v="1185732"/>
    <x v="255"/>
    <x v="0"/>
    <x v="41"/>
    <s v="Charleston"/>
    <x v="1"/>
    <n v="0.45"/>
    <n v="2250"/>
    <n v="1012.5"/>
    <n v="354.375"/>
    <n v="0.35"/>
  </r>
  <r>
    <x v="0"/>
    <n v="1185732"/>
    <x v="255"/>
    <x v="0"/>
    <x v="41"/>
    <s v="Charleston"/>
    <x v="2"/>
    <n v="0.4"/>
    <n v="1250"/>
    <n v="500"/>
    <n v="175"/>
    <n v="0.35"/>
  </r>
  <r>
    <x v="0"/>
    <n v="1185732"/>
    <x v="255"/>
    <x v="0"/>
    <x v="41"/>
    <s v="Charleston"/>
    <x v="3"/>
    <n v="0.4"/>
    <n v="1000"/>
    <n v="400"/>
    <n v="140"/>
    <n v="0.35"/>
  </r>
  <r>
    <x v="0"/>
    <n v="1185732"/>
    <x v="255"/>
    <x v="0"/>
    <x v="41"/>
    <s v="Charleston"/>
    <x v="4"/>
    <n v="0.49999999999999994"/>
    <n v="1000"/>
    <n v="499.99999999999994"/>
    <n v="149.99999999999997"/>
    <n v="0.3"/>
  </r>
  <r>
    <x v="0"/>
    <n v="1185732"/>
    <x v="255"/>
    <x v="0"/>
    <x v="41"/>
    <s v="Charleston"/>
    <x v="5"/>
    <n v="0.54999999999999993"/>
    <n v="2000"/>
    <n v="1099.9999999999998"/>
    <n v="329.99999999999994"/>
    <n v="0.3"/>
  </r>
  <r>
    <x v="0"/>
    <n v="1185732"/>
    <x v="224"/>
    <x v="0"/>
    <x v="41"/>
    <s v="Charleston"/>
    <x v="0"/>
    <n v="0.54999999999999993"/>
    <n v="3750"/>
    <n v="2062.4999999999995"/>
    <n v="824.99999999999989"/>
    <n v="0.4"/>
  </r>
  <r>
    <x v="0"/>
    <n v="1185732"/>
    <x v="224"/>
    <x v="0"/>
    <x v="41"/>
    <s v="Charleston"/>
    <x v="1"/>
    <n v="0.5"/>
    <n v="2000"/>
    <n v="1000"/>
    <n v="350"/>
    <n v="0.35"/>
  </r>
  <r>
    <x v="0"/>
    <n v="1185732"/>
    <x v="224"/>
    <x v="0"/>
    <x v="41"/>
    <s v="Charleston"/>
    <x v="2"/>
    <n v="0.5"/>
    <n v="1000"/>
    <n v="500"/>
    <n v="175"/>
    <n v="0.35"/>
  </r>
  <r>
    <x v="0"/>
    <n v="1185732"/>
    <x v="224"/>
    <x v="0"/>
    <x v="41"/>
    <s v="Charleston"/>
    <x v="3"/>
    <n v="0.5"/>
    <n v="750"/>
    <n v="375"/>
    <n v="131.25"/>
    <n v="0.35"/>
  </r>
  <r>
    <x v="0"/>
    <n v="1185732"/>
    <x v="224"/>
    <x v="0"/>
    <x v="41"/>
    <s v="Charleston"/>
    <x v="4"/>
    <n v="0.6"/>
    <n v="750"/>
    <n v="450"/>
    <n v="135"/>
    <n v="0.3"/>
  </r>
  <r>
    <x v="0"/>
    <n v="1185732"/>
    <x v="224"/>
    <x v="0"/>
    <x v="41"/>
    <s v="Charleston"/>
    <x v="5"/>
    <n v="0.64999999999999991"/>
    <n v="2000"/>
    <n v="1299.9999999999998"/>
    <n v="389.99999999999994"/>
    <n v="0.3"/>
  </r>
  <r>
    <x v="0"/>
    <n v="1185732"/>
    <x v="256"/>
    <x v="0"/>
    <x v="41"/>
    <s v="Charleston"/>
    <x v="0"/>
    <n v="0.6"/>
    <n v="3500"/>
    <n v="2100"/>
    <n v="840"/>
    <n v="0.4"/>
  </r>
  <r>
    <x v="0"/>
    <n v="1185732"/>
    <x v="256"/>
    <x v="0"/>
    <x v="41"/>
    <s v="Charleston"/>
    <x v="1"/>
    <n v="0.5"/>
    <n v="1750"/>
    <n v="875"/>
    <n v="306.25"/>
    <n v="0.35"/>
  </r>
  <r>
    <x v="0"/>
    <n v="1185732"/>
    <x v="256"/>
    <x v="0"/>
    <x v="41"/>
    <s v="Charleston"/>
    <x v="2"/>
    <n v="0.5"/>
    <n v="1700"/>
    <n v="850"/>
    <n v="297.5"/>
    <n v="0.35"/>
  </r>
  <r>
    <x v="0"/>
    <n v="1185732"/>
    <x v="256"/>
    <x v="0"/>
    <x v="41"/>
    <s v="Charleston"/>
    <x v="3"/>
    <n v="0.5"/>
    <n v="1500"/>
    <n v="750"/>
    <n v="262.5"/>
    <n v="0.35"/>
  </r>
  <r>
    <x v="0"/>
    <n v="1185732"/>
    <x v="256"/>
    <x v="0"/>
    <x v="41"/>
    <s v="Charleston"/>
    <x v="4"/>
    <n v="0.6"/>
    <n v="1250"/>
    <n v="750"/>
    <n v="225"/>
    <n v="0.3"/>
  </r>
  <r>
    <x v="0"/>
    <n v="1185732"/>
    <x v="256"/>
    <x v="0"/>
    <x v="41"/>
    <s v="Charleston"/>
    <x v="5"/>
    <n v="0.64999999999999991"/>
    <n v="2250"/>
    <n v="1462.4999999999998"/>
    <n v="438.74999999999994"/>
    <n v="0.3"/>
  </r>
  <r>
    <x v="0"/>
    <n v="1185732"/>
    <x v="257"/>
    <x v="0"/>
    <x v="41"/>
    <s v="Charleston"/>
    <x v="0"/>
    <n v="0.6"/>
    <n v="4500"/>
    <n v="2700"/>
    <n v="1080"/>
    <n v="0.4"/>
  </r>
  <r>
    <x v="0"/>
    <n v="1185732"/>
    <x v="257"/>
    <x v="0"/>
    <x v="41"/>
    <s v="Charleston"/>
    <x v="1"/>
    <n v="0.5"/>
    <n v="2500"/>
    <n v="1250"/>
    <n v="437.5"/>
    <n v="0.35"/>
  </r>
  <r>
    <x v="0"/>
    <n v="1185732"/>
    <x v="257"/>
    <x v="0"/>
    <x v="41"/>
    <s v="Charleston"/>
    <x v="2"/>
    <n v="0.5"/>
    <n v="2250"/>
    <n v="1125"/>
    <n v="393.75"/>
    <n v="0.35"/>
  </r>
  <r>
    <x v="0"/>
    <n v="1185732"/>
    <x v="257"/>
    <x v="0"/>
    <x v="41"/>
    <s v="Charleston"/>
    <x v="3"/>
    <n v="0.5"/>
    <n v="1750"/>
    <n v="875"/>
    <n v="306.25"/>
    <n v="0.35"/>
  </r>
  <r>
    <x v="0"/>
    <n v="1185732"/>
    <x v="257"/>
    <x v="0"/>
    <x v="41"/>
    <s v="Charleston"/>
    <x v="4"/>
    <n v="0.6"/>
    <n v="1750"/>
    <n v="1050"/>
    <n v="315"/>
    <n v="0.3"/>
  </r>
  <r>
    <x v="0"/>
    <n v="1185732"/>
    <x v="257"/>
    <x v="0"/>
    <x v="41"/>
    <s v="Charleston"/>
    <x v="5"/>
    <n v="0.64999999999999991"/>
    <n v="2750"/>
    <n v="1787.4999999999998"/>
    <n v="536.24999999999989"/>
    <n v="0.3"/>
  </r>
  <r>
    <x v="0"/>
    <n v="1185732"/>
    <x v="102"/>
    <x v="0"/>
    <x v="42"/>
    <s v="Baltimore"/>
    <x v="0"/>
    <n v="0.4"/>
    <n v="5250"/>
    <n v="2100"/>
    <n v="735"/>
    <n v="0.35"/>
  </r>
  <r>
    <x v="0"/>
    <n v="1185732"/>
    <x v="102"/>
    <x v="0"/>
    <x v="42"/>
    <s v="Baltimore"/>
    <x v="1"/>
    <n v="0.4"/>
    <n v="3250"/>
    <n v="1300"/>
    <n v="454.99999999999994"/>
    <n v="0.35"/>
  </r>
  <r>
    <x v="0"/>
    <n v="1185732"/>
    <x v="102"/>
    <x v="0"/>
    <x v="42"/>
    <s v="Baltimore"/>
    <x v="2"/>
    <n v="0.30000000000000004"/>
    <n v="3250"/>
    <n v="975.00000000000011"/>
    <n v="390.00000000000006"/>
    <n v="0.4"/>
  </r>
  <r>
    <x v="0"/>
    <n v="1185732"/>
    <x v="102"/>
    <x v="0"/>
    <x v="42"/>
    <s v="Baltimore"/>
    <x v="3"/>
    <n v="0.35"/>
    <n v="1750"/>
    <n v="612.5"/>
    <n v="245"/>
    <n v="0.4"/>
  </r>
  <r>
    <x v="0"/>
    <n v="1185732"/>
    <x v="102"/>
    <x v="0"/>
    <x v="42"/>
    <s v="Baltimore"/>
    <x v="4"/>
    <n v="0.5"/>
    <n v="2250"/>
    <n v="1125"/>
    <n v="337.5"/>
    <n v="0.3"/>
  </r>
  <r>
    <x v="0"/>
    <n v="1185732"/>
    <x v="102"/>
    <x v="0"/>
    <x v="42"/>
    <s v="Baltimore"/>
    <x v="5"/>
    <n v="0.4"/>
    <n v="3250"/>
    <n v="1300"/>
    <n v="520"/>
    <n v="0.4"/>
  </r>
  <r>
    <x v="0"/>
    <n v="1185732"/>
    <x v="37"/>
    <x v="0"/>
    <x v="42"/>
    <s v="Baltimore"/>
    <x v="0"/>
    <n v="0.4"/>
    <n v="5750"/>
    <n v="2300"/>
    <n v="805"/>
    <n v="0.35"/>
  </r>
  <r>
    <x v="0"/>
    <n v="1185732"/>
    <x v="37"/>
    <x v="0"/>
    <x v="42"/>
    <s v="Baltimore"/>
    <x v="1"/>
    <n v="0.4"/>
    <n v="2250"/>
    <n v="900"/>
    <n v="315"/>
    <n v="0.35"/>
  </r>
  <r>
    <x v="0"/>
    <n v="1185732"/>
    <x v="37"/>
    <x v="0"/>
    <x v="42"/>
    <s v="Baltimore"/>
    <x v="2"/>
    <n v="0.30000000000000004"/>
    <n v="2750"/>
    <n v="825.00000000000011"/>
    <n v="330.00000000000006"/>
    <n v="0.4"/>
  </r>
  <r>
    <x v="0"/>
    <n v="1185732"/>
    <x v="37"/>
    <x v="0"/>
    <x v="42"/>
    <s v="Baltimore"/>
    <x v="3"/>
    <n v="0.35"/>
    <n v="1500"/>
    <n v="525"/>
    <n v="210"/>
    <n v="0.4"/>
  </r>
  <r>
    <x v="0"/>
    <n v="1185732"/>
    <x v="37"/>
    <x v="0"/>
    <x v="42"/>
    <s v="Baltimore"/>
    <x v="4"/>
    <n v="0.5"/>
    <n v="2250"/>
    <n v="1125"/>
    <n v="337.5"/>
    <n v="0.3"/>
  </r>
  <r>
    <x v="0"/>
    <n v="1185732"/>
    <x v="37"/>
    <x v="0"/>
    <x v="42"/>
    <s v="Baltimore"/>
    <x v="5"/>
    <n v="0.4"/>
    <n v="3250"/>
    <n v="1300"/>
    <n v="520"/>
    <n v="0.4"/>
  </r>
  <r>
    <x v="0"/>
    <n v="1185732"/>
    <x v="258"/>
    <x v="0"/>
    <x v="42"/>
    <s v="Baltimore"/>
    <x v="0"/>
    <n v="0.4"/>
    <n v="5450"/>
    <n v="2180"/>
    <n v="763"/>
    <n v="0.35"/>
  </r>
  <r>
    <x v="0"/>
    <n v="1185732"/>
    <x v="258"/>
    <x v="0"/>
    <x v="42"/>
    <s v="Baltimore"/>
    <x v="1"/>
    <n v="0.4"/>
    <n v="2500"/>
    <n v="1000"/>
    <n v="350"/>
    <n v="0.35"/>
  </r>
  <r>
    <x v="0"/>
    <n v="1185732"/>
    <x v="258"/>
    <x v="0"/>
    <x v="42"/>
    <s v="Baltimore"/>
    <x v="2"/>
    <n v="0.30000000000000004"/>
    <n v="2750"/>
    <n v="825.00000000000011"/>
    <n v="330.00000000000006"/>
    <n v="0.4"/>
  </r>
  <r>
    <x v="0"/>
    <n v="1185732"/>
    <x v="258"/>
    <x v="0"/>
    <x v="42"/>
    <s v="Baltimore"/>
    <x v="3"/>
    <n v="0.35"/>
    <n v="1250"/>
    <n v="437.5"/>
    <n v="175"/>
    <n v="0.4"/>
  </r>
  <r>
    <x v="0"/>
    <n v="1185732"/>
    <x v="258"/>
    <x v="0"/>
    <x v="42"/>
    <s v="Baltimore"/>
    <x v="4"/>
    <n v="0.5"/>
    <n v="1750"/>
    <n v="875"/>
    <n v="262.5"/>
    <n v="0.3"/>
  </r>
  <r>
    <x v="0"/>
    <n v="1185732"/>
    <x v="258"/>
    <x v="0"/>
    <x v="42"/>
    <s v="Baltimore"/>
    <x v="5"/>
    <n v="0.4"/>
    <n v="2750"/>
    <n v="1100"/>
    <n v="440"/>
    <n v="0.4"/>
  </r>
  <r>
    <x v="0"/>
    <n v="1185732"/>
    <x v="259"/>
    <x v="0"/>
    <x v="42"/>
    <s v="Baltimore"/>
    <x v="0"/>
    <n v="0.4"/>
    <n v="5250"/>
    <n v="2100"/>
    <n v="735"/>
    <n v="0.35"/>
  </r>
  <r>
    <x v="0"/>
    <n v="1185732"/>
    <x v="259"/>
    <x v="0"/>
    <x v="42"/>
    <s v="Baltimore"/>
    <x v="1"/>
    <n v="0.4"/>
    <n v="2250"/>
    <n v="900"/>
    <n v="315"/>
    <n v="0.35"/>
  </r>
  <r>
    <x v="0"/>
    <n v="1185732"/>
    <x v="259"/>
    <x v="0"/>
    <x v="42"/>
    <s v="Baltimore"/>
    <x v="2"/>
    <n v="0.30000000000000004"/>
    <n v="2250"/>
    <n v="675.00000000000011"/>
    <n v="270.00000000000006"/>
    <n v="0.4"/>
  </r>
  <r>
    <x v="0"/>
    <n v="1185732"/>
    <x v="259"/>
    <x v="0"/>
    <x v="42"/>
    <s v="Baltimore"/>
    <x v="3"/>
    <n v="0.35"/>
    <n v="1500"/>
    <n v="525"/>
    <n v="210"/>
    <n v="0.4"/>
  </r>
  <r>
    <x v="0"/>
    <n v="1185732"/>
    <x v="259"/>
    <x v="0"/>
    <x v="42"/>
    <s v="Baltimore"/>
    <x v="4"/>
    <n v="0.5"/>
    <n v="1500"/>
    <n v="750"/>
    <n v="225"/>
    <n v="0.3"/>
  </r>
  <r>
    <x v="0"/>
    <n v="1185732"/>
    <x v="259"/>
    <x v="0"/>
    <x v="42"/>
    <s v="Baltimore"/>
    <x v="5"/>
    <n v="0.4"/>
    <n v="3000"/>
    <n v="1200"/>
    <n v="480"/>
    <n v="0.4"/>
  </r>
  <r>
    <x v="0"/>
    <n v="1185732"/>
    <x v="236"/>
    <x v="0"/>
    <x v="42"/>
    <s v="Baltimore"/>
    <x v="0"/>
    <n v="0.54999999999999993"/>
    <n v="5700"/>
    <n v="3134.9999999999995"/>
    <n v="1097.2499999999998"/>
    <n v="0.35"/>
  </r>
  <r>
    <x v="0"/>
    <n v="1185732"/>
    <x v="236"/>
    <x v="0"/>
    <x v="42"/>
    <s v="Baltimore"/>
    <x v="1"/>
    <n v="0.5"/>
    <n v="2750"/>
    <n v="1375"/>
    <n v="481.24999999999994"/>
    <n v="0.35"/>
  </r>
  <r>
    <x v="0"/>
    <n v="1185732"/>
    <x v="236"/>
    <x v="0"/>
    <x v="42"/>
    <s v="Baltimore"/>
    <x v="2"/>
    <n v="0.45"/>
    <n v="3000"/>
    <n v="1350"/>
    <n v="540"/>
    <n v="0.4"/>
  </r>
  <r>
    <x v="0"/>
    <n v="1185732"/>
    <x v="236"/>
    <x v="0"/>
    <x v="42"/>
    <s v="Baltimore"/>
    <x v="3"/>
    <n v="0.45"/>
    <n v="2500"/>
    <n v="1125"/>
    <n v="450"/>
    <n v="0.4"/>
  </r>
  <r>
    <x v="0"/>
    <n v="1185732"/>
    <x v="236"/>
    <x v="0"/>
    <x v="42"/>
    <s v="Baltimore"/>
    <x v="4"/>
    <n v="0.54999999999999993"/>
    <n v="2750"/>
    <n v="1512.4999999999998"/>
    <n v="453.74999999999994"/>
    <n v="0.3"/>
  </r>
  <r>
    <x v="0"/>
    <n v="1185732"/>
    <x v="236"/>
    <x v="0"/>
    <x v="42"/>
    <s v="Baltimore"/>
    <x v="5"/>
    <n v="0.6"/>
    <n v="4000"/>
    <n v="2400"/>
    <n v="960"/>
    <n v="0.4"/>
  </r>
  <r>
    <x v="0"/>
    <n v="1185732"/>
    <x v="41"/>
    <x v="0"/>
    <x v="42"/>
    <s v="Baltimore"/>
    <x v="0"/>
    <n v="0.54999999999999993"/>
    <n v="6500"/>
    <n v="3574.9999999999995"/>
    <n v="1251.2499999999998"/>
    <n v="0.35"/>
  </r>
  <r>
    <x v="0"/>
    <n v="1185732"/>
    <x v="41"/>
    <x v="0"/>
    <x v="42"/>
    <s v="Baltimore"/>
    <x v="1"/>
    <n v="0.5"/>
    <n v="4000"/>
    <n v="2000"/>
    <n v="700"/>
    <n v="0.35"/>
  </r>
  <r>
    <x v="0"/>
    <n v="1185732"/>
    <x v="41"/>
    <x v="0"/>
    <x v="42"/>
    <s v="Baltimore"/>
    <x v="2"/>
    <n v="0.45"/>
    <n v="3250"/>
    <n v="1462.5"/>
    <n v="585"/>
    <n v="0.4"/>
  </r>
  <r>
    <x v="0"/>
    <n v="1185732"/>
    <x v="41"/>
    <x v="0"/>
    <x v="42"/>
    <s v="Baltimore"/>
    <x v="3"/>
    <n v="0.45"/>
    <n v="3000"/>
    <n v="1350"/>
    <n v="540"/>
    <n v="0.4"/>
  </r>
  <r>
    <x v="0"/>
    <n v="1185732"/>
    <x v="41"/>
    <x v="0"/>
    <x v="42"/>
    <s v="Baltimore"/>
    <x v="4"/>
    <n v="0.54999999999999993"/>
    <n v="3000"/>
    <n v="1649.9999999999998"/>
    <n v="494.99999999999989"/>
    <n v="0.3"/>
  </r>
  <r>
    <x v="0"/>
    <n v="1185732"/>
    <x v="41"/>
    <x v="0"/>
    <x v="42"/>
    <s v="Baltimore"/>
    <x v="5"/>
    <n v="0.6"/>
    <n v="4500"/>
    <n v="2700"/>
    <n v="1080"/>
    <n v="0.4"/>
  </r>
  <r>
    <x v="0"/>
    <n v="1185732"/>
    <x v="260"/>
    <x v="0"/>
    <x v="42"/>
    <s v="Baltimore"/>
    <x v="0"/>
    <n v="0.54999999999999993"/>
    <n v="6750"/>
    <n v="3712.4999999999995"/>
    <n v="1299.3749999999998"/>
    <n v="0.35"/>
  </r>
  <r>
    <x v="0"/>
    <n v="1185732"/>
    <x v="260"/>
    <x v="0"/>
    <x v="42"/>
    <s v="Baltimore"/>
    <x v="1"/>
    <n v="0.5"/>
    <n v="4250"/>
    <n v="2125"/>
    <n v="743.75"/>
    <n v="0.35"/>
  </r>
  <r>
    <x v="0"/>
    <n v="1185732"/>
    <x v="260"/>
    <x v="0"/>
    <x v="42"/>
    <s v="Baltimore"/>
    <x v="2"/>
    <n v="0.45"/>
    <n v="3500"/>
    <n v="1575"/>
    <n v="630"/>
    <n v="0.4"/>
  </r>
  <r>
    <x v="0"/>
    <n v="1185732"/>
    <x v="260"/>
    <x v="0"/>
    <x v="42"/>
    <s v="Baltimore"/>
    <x v="3"/>
    <n v="0.45"/>
    <n v="3000"/>
    <n v="1350"/>
    <n v="540"/>
    <n v="0.4"/>
  </r>
  <r>
    <x v="0"/>
    <n v="1185732"/>
    <x v="260"/>
    <x v="0"/>
    <x v="42"/>
    <s v="Baltimore"/>
    <x v="4"/>
    <n v="0.54999999999999993"/>
    <n v="3250"/>
    <n v="1787.4999999999998"/>
    <n v="536.24999999999989"/>
    <n v="0.3"/>
  </r>
  <r>
    <x v="0"/>
    <n v="1185732"/>
    <x v="260"/>
    <x v="0"/>
    <x v="42"/>
    <s v="Baltimore"/>
    <x v="5"/>
    <n v="0.6"/>
    <n v="5000"/>
    <n v="3000"/>
    <n v="1200"/>
    <n v="0.4"/>
  </r>
  <r>
    <x v="0"/>
    <n v="1185732"/>
    <x v="261"/>
    <x v="0"/>
    <x v="42"/>
    <s v="Baltimore"/>
    <x v="0"/>
    <n v="0.54999999999999993"/>
    <n v="6500"/>
    <n v="3574.9999999999995"/>
    <n v="1251.2499999999998"/>
    <n v="0.35"/>
  </r>
  <r>
    <x v="0"/>
    <n v="1185732"/>
    <x v="261"/>
    <x v="0"/>
    <x v="42"/>
    <s v="Baltimore"/>
    <x v="1"/>
    <n v="0.5"/>
    <n v="4250"/>
    <n v="2125"/>
    <n v="743.75"/>
    <n v="0.35"/>
  </r>
  <r>
    <x v="0"/>
    <n v="1185732"/>
    <x v="261"/>
    <x v="0"/>
    <x v="42"/>
    <s v="Baltimore"/>
    <x v="2"/>
    <n v="0.45"/>
    <n v="3500"/>
    <n v="1575"/>
    <n v="630"/>
    <n v="0.4"/>
  </r>
  <r>
    <x v="0"/>
    <n v="1185732"/>
    <x v="261"/>
    <x v="0"/>
    <x v="42"/>
    <s v="Baltimore"/>
    <x v="3"/>
    <n v="0.45"/>
    <n v="2500"/>
    <n v="1125"/>
    <n v="450"/>
    <n v="0.4"/>
  </r>
  <r>
    <x v="0"/>
    <n v="1185732"/>
    <x v="261"/>
    <x v="0"/>
    <x v="42"/>
    <s v="Baltimore"/>
    <x v="4"/>
    <n v="0.54999999999999993"/>
    <n v="2250"/>
    <n v="1237.4999999999998"/>
    <n v="371.24999999999994"/>
    <n v="0.3"/>
  </r>
  <r>
    <x v="0"/>
    <n v="1185732"/>
    <x v="261"/>
    <x v="0"/>
    <x v="42"/>
    <s v="Baltimore"/>
    <x v="5"/>
    <n v="0.6"/>
    <n v="4000"/>
    <n v="2400"/>
    <n v="960"/>
    <n v="0.4"/>
  </r>
  <r>
    <x v="0"/>
    <n v="1185732"/>
    <x v="239"/>
    <x v="0"/>
    <x v="42"/>
    <s v="Baltimore"/>
    <x v="0"/>
    <n v="0.54999999999999993"/>
    <n v="5250"/>
    <n v="2887.4999999999995"/>
    <n v="1010.6249999999998"/>
    <n v="0.35"/>
  </r>
  <r>
    <x v="0"/>
    <n v="1185732"/>
    <x v="239"/>
    <x v="0"/>
    <x v="42"/>
    <s v="Baltimore"/>
    <x v="1"/>
    <n v="0.5"/>
    <n v="3250"/>
    <n v="1625"/>
    <n v="568.75"/>
    <n v="0.35"/>
  </r>
  <r>
    <x v="0"/>
    <n v="1185732"/>
    <x v="239"/>
    <x v="0"/>
    <x v="42"/>
    <s v="Baltimore"/>
    <x v="2"/>
    <n v="0.45"/>
    <n v="2250"/>
    <n v="1012.5"/>
    <n v="405"/>
    <n v="0.4"/>
  </r>
  <r>
    <x v="0"/>
    <n v="1185732"/>
    <x v="239"/>
    <x v="0"/>
    <x v="42"/>
    <s v="Baltimore"/>
    <x v="3"/>
    <n v="0.45"/>
    <n v="2000"/>
    <n v="900"/>
    <n v="360"/>
    <n v="0.4"/>
  </r>
  <r>
    <x v="0"/>
    <n v="1185732"/>
    <x v="239"/>
    <x v="0"/>
    <x v="42"/>
    <s v="Baltimore"/>
    <x v="4"/>
    <n v="0.54999999999999993"/>
    <n v="2000"/>
    <n v="1099.9999999999998"/>
    <n v="329.99999999999994"/>
    <n v="0.3"/>
  </r>
  <r>
    <x v="0"/>
    <n v="1185732"/>
    <x v="239"/>
    <x v="0"/>
    <x v="42"/>
    <s v="Baltimore"/>
    <x v="5"/>
    <n v="0.6"/>
    <n v="3000"/>
    <n v="1800"/>
    <n v="720"/>
    <n v="0.4"/>
  </r>
  <r>
    <x v="0"/>
    <n v="1185732"/>
    <x v="45"/>
    <x v="0"/>
    <x v="42"/>
    <s v="Baltimore"/>
    <x v="0"/>
    <n v="0.6"/>
    <n v="4750"/>
    <n v="2850"/>
    <n v="997.49999999999989"/>
    <n v="0.35"/>
  </r>
  <r>
    <x v="0"/>
    <n v="1185732"/>
    <x v="45"/>
    <x v="0"/>
    <x v="42"/>
    <s v="Baltimore"/>
    <x v="1"/>
    <n v="0.55000000000000004"/>
    <n v="3000"/>
    <n v="1650.0000000000002"/>
    <n v="577.5"/>
    <n v="0.35"/>
  </r>
  <r>
    <x v="0"/>
    <n v="1185732"/>
    <x v="45"/>
    <x v="0"/>
    <x v="42"/>
    <s v="Baltimore"/>
    <x v="2"/>
    <n v="0.55000000000000004"/>
    <n v="2000"/>
    <n v="1100"/>
    <n v="440"/>
    <n v="0.4"/>
  </r>
  <r>
    <x v="0"/>
    <n v="1185732"/>
    <x v="45"/>
    <x v="0"/>
    <x v="42"/>
    <s v="Baltimore"/>
    <x v="3"/>
    <n v="0.55000000000000004"/>
    <n v="1750"/>
    <n v="962.50000000000011"/>
    <n v="385.00000000000006"/>
    <n v="0.4"/>
  </r>
  <r>
    <x v="0"/>
    <n v="1185732"/>
    <x v="45"/>
    <x v="0"/>
    <x v="42"/>
    <s v="Baltimore"/>
    <x v="4"/>
    <n v="0.65"/>
    <n v="1750"/>
    <n v="1137.5"/>
    <n v="341.25"/>
    <n v="0.3"/>
  </r>
  <r>
    <x v="0"/>
    <n v="1185732"/>
    <x v="45"/>
    <x v="0"/>
    <x v="42"/>
    <s v="Baltimore"/>
    <x v="5"/>
    <n v="0.7"/>
    <n v="3000"/>
    <n v="2100"/>
    <n v="840"/>
    <n v="0.4"/>
  </r>
  <r>
    <x v="0"/>
    <n v="1185732"/>
    <x v="262"/>
    <x v="0"/>
    <x v="42"/>
    <s v="Baltimore"/>
    <x v="0"/>
    <n v="0.65"/>
    <n v="4500"/>
    <n v="2925"/>
    <n v="1023.7499999999999"/>
    <n v="0.35"/>
  </r>
  <r>
    <x v="0"/>
    <n v="1185732"/>
    <x v="262"/>
    <x v="0"/>
    <x v="42"/>
    <s v="Baltimore"/>
    <x v="1"/>
    <n v="0.55000000000000004"/>
    <n v="3250"/>
    <n v="1787.5000000000002"/>
    <n v="625.625"/>
    <n v="0.35"/>
  </r>
  <r>
    <x v="0"/>
    <n v="1185732"/>
    <x v="262"/>
    <x v="0"/>
    <x v="42"/>
    <s v="Baltimore"/>
    <x v="2"/>
    <n v="0.55000000000000004"/>
    <n v="3200"/>
    <n v="1760.0000000000002"/>
    <n v="704.00000000000011"/>
    <n v="0.4"/>
  </r>
  <r>
    <x v="0"/>
    <n v="1185732"/>
    <x v="262"/>
    <x v="0"/>
    <x v="42"/>
    <s v="Baltimore"/>
    <x v="3"/>
    <n v="0.55000000000000004"/>
    <n v="3000"/>
    <n v="1650.0000000000002"/>
    <n v="660.00000000000011"/>
    <n v="0.4"/>
  </r>
  <r>
    <x v="0"/>
    <n v="1185732"/>
    <x v="262"/>
    <x v="0"/>
    <x v="42"/>
    <s v="Baltimore"/>
    <x v="4"/>
    <n v="0.65"/>
    <n v="2750"/>
    <n v="1787.5"/>
    <n v="536.25"/>
    <n v="0.3"/>
  </r>
  <r>
    <x v="0"/>
    <n v="1185732"/>
    <x v="262"/>
    <x v="0"/>
    <x v="42"/>
    <s v="Baltimore"/>
    <x v="5"/>
    <n v="0.7"/>
    <n v="3750"/>
    <n v="2625"/>
    <n v="1050"/>
    <n v="0.4"/>
  </r>
  <r>
    <x v="0"/>
    <n v="1185732"/>
    <x v="263"/>
    <x v="0"/>
    <x v="42"/>
    <s v="Baltimore"/>
    <x v="0"/>
    <n v="0.65"/>
    <n v="6000"/>
    <n v="3900"/>
    <n v="1365"/>
    <n v="0.35"/>
  </r>
  <r>
    <x v="0"/>
    <n v="1185732"/>
    <x v="263"/>
    <x v="0"/>
    <x v="42"/>
    <s v="Baltimore"/>
    <x v="1"/>
    <n v="0.55000000000000004"/>
    <n v="4000"/>
    <n v="2200"/>
    <n v="770"/>
    <n v="0.35"/>
  </r>
  <r>
    <x v="0"/>
    <n v="1185732"/>
    <x v="263"/>
    <x v="0"/>
    <x v="42"/>
    <s v="Baltimore"/>
    <x v="2"/>
    <n v="0.55000000000000004"/>
    <n v="3750"/>
    <n v="2062.5"/>
    <n v="825"/>
    <n v="0.4"/>
  </r>
  <r>
    <x v="0"/>
    <n v="1185732"/>
    <x v="263"/>
    <x v="0"/>
    <x v="42"/>
    <s v="Baltimore"/>
    <x v="3"/>
    <n v="0.55000000000000004"/>
    <n v="3250"/>
    <n v="1787.5000000000002"/>
    <n v="715.00000000000011"/>
    <n v="0.4"/>
  </r>
  <r>
    <x v="0"/>
    <n v="1185732"/>
    <x v="263"/>
    <x v="0"/>
    <x v="42"/>
    <s v="Baltimore"/>
    <x v="4"/>
    <n v="0.65"/>
    <n v="3250"/>
    <n v="2112.5"/>
    <n v="633.75"/>
    <n v="0.3"/>
  </r>
  <r>
    <x v="0"/>
    <n v="1185732"/>
    <x v="263"/>
    <x v="0"/>
    <x v="42"/>
    <s v="Baltimore"/>
    <x v="5"/>
    <n v="0.7"/>
    <n v="4250"/>
    <n v="2975"/>
    <n v="1190"/>
    <n v="0.4"/>
  </r>
  <r>
    <x v="0"/>
    <n v="1185732"/>
    <x v="136"/>
    <x v="0"/>
    <x v="43"/>
    <s v="Wilmington"/>
    <x v="0"/>
    <n v="0.35000000000000003"/>
    <n v="4750"/>
    <n v="1662.5000000000002"/>
    <n v="581.875"/>
    <n v="0.35"/>
  </r>
  <r>
    <x v="0"/>
    <n v="1185732"/>
    <x v="136"/>
    <x v="0"/>
    <x v="43"/>
    <s v="Wilmington"/>
    <x v="1"/>
    <n v="0.35000000000000003"/>
    <n v="2750"/>
    <n v="962.50000000000011"/>
    <n v="336.875"/>
    <n v="0.35"/>
  </r>
  <r>
    <x v="0"/>
    <n v="1185732"/>
    <x v="136"/>
    <x v="0"/>
    <x v="43"/>
    <s v="Wilmington"/>
    <x v="2"/>
    <n v="0.25000000000000006"/>
    <n v="2750"/>
    <n v="687.50000000000011"/>
    <n v="275.00000000000006"/>
    <n v="0.4"/>
  </r>
  <r>
    <x v="0"/>
    <n v="1185732"/>
    <x v="136"/>
    <x v="0"/>
    <x v="43"/>
    <s v="Wilmington"/>
    <x v="3"/>
    <n v="0.3"/>
    <n v="1250"/>
    <n v="375"/>
    <n v="150"/>
    <n v="0.4"/>
  </r>
  <r>
    <x v="0"/>
    <n v="1185732"/>
    <x v="136"/>
    <x v="0"/>
    <x v="43"/>
    <s v="Wilmington"/>
    <x v="4"/>
    <n v="0.45"/>
    <n v="1750"/>
    <n v="787.5"/>
    <n v="236.25"/>
    <n v="0.3"/>
  </r>
  <r>
    <x v="0"/>
    <n v="1185732"/>
    <x v="136"/>
    <x v="0"/>
    <x v="43"/>
    <s v="Wilmington"/>
    <x v="5"/>
    <n v="0.35000000000000003"/>
    <n v="2750"/>
    <n v="962.50000000000011"/>
    <n v="385.00000000000006"/>
    <n v="0.4"/>
  </r>
  <r>
    <x v="0"/>
    <n v="1185732"/>
    <x v="264"/>
    <x v="0"/>
    <x v="43"/>
    <s v="Wilmington"/>
    <x v="0"/>
    <n v="0.35000000000000003"/>
    <n v="5250"/>
    <n v="1837.5000000000002"/>
    <n v="643.125"/>
    <n v="0.35"/>
  </r>
  <r>
    <x v="0"/>
    <n v="1185732"/>
    <x v="264"/>
    <x v="0"/>
    <x v="43"/>
    <s v="Wilmington"/>
    <x v="1"/>
    <n v="0.35000000000000003"/>
    <n v="1750"/>
    <n v="612.50000000000011"/>
    <n v="214.37500000000003"/>
    <n v="0.35"/>
  </r>
  <r>
    <x v="0"/>
    <n v="1185732"/>
    <x v="264"/>
    <x v="0"/>
    <x v="43"/>
    <s v="Wilmington"/>
    <x v="2"/>
    <n v="0.25000000000000006"/>
    <n v="2250"/>
    <n v="562.50000000000011"/>
    <n v="225.00000000000006"/>
    <n v="0.4"/>
  </r>
  <r>
    <x v="0"/>
    <n v="1185732"/>
    <x v="264"/>
    <x v="0"/>
    <x v="43"/>
    <s v="Wilmington"/>
    <x v="3"/>
    <n v="0.3"/>
    <n v="1000"/>
    <n v="300"/>
    <n v="120"/>
    <n v="0.4"/>
  </r>
  <r>
    <x v="0"/>
    <n v="1185732"/>
    <x v="264"/>
    <x v="0"/>
    <x v="43"/>
    <s v="Wilmington"/>
    <x v="4"/>
    <n v="0.45"/>
    <n v="1750"/>
    <n v="787.5"/>
    <n v="236.25"/>
    <n v="0.3"/>
  </r>
  <r>
    <x v="0"/>
    <n v="1185732"/>
    <x v="264"/>
    <x v="0"/>
    <x v="43"/>
    <s v="Wilmington"/>
    <x v="5"/>
    <n v="0.35000000000000003"/>
    <n v="2750"/>
    <n v="962.50000000000011"/>
    <n v="385.00000000000006"/>
    <n v="0.4"/>
  </r>
  <r>
    <x v="0"/>
    <n v="1185732"/>
    <x v="173"/>
    <x v="0"/>
    <x v="43"/>
    <s v="Wilmington"/>
    <x v="0"/>
    <n v="0.35000000000000003"/>
    <n v="4950"/>
    <n v="1732.5000000000002"/>
    <n v="606.375"/>
    <n v="0.35"/>
  </r>
  <r>
    <x v="0"/>
    <n v="1185732"/>
    <x v="173"/>
    <x v="0"/>
    <x v="43"/>
    <s v="Wilmington"/>
    <x v="1"/>
    <n v="0.35000000000000003"/>
    <n v="2000"/>
    <n v="700.00000000000011"/>
    <n v="245.00000000000003"/>
    <n v="0.35"/>
  </r>
  <r>
    <x v="0"/>
    <n v="1185732"/>
    <x v="173"/>
    <x v="0"/>
    <x v="43"/>
    <s v="Wilmington"/>
    <x v="2"/>
    <n v="0.25000000000000006"/>
    <n v="2250"/>
    <n v="562.50000000000011"/>
    <n v="225.00000000000006"/>
    <n v="0.4"/>
  </r>
  <r>
    <x v="0"/>
    <n v="1185732"/>
    <x v="173"/>
    <x v="0"/>
    <x v="43"/>
    <s v="Wilmington"/>
    <x v="3"/>
    <n v="0.3"/>
    <n v="750"/>
    <n v="225"/>
    <n v="90"/>
    <n v="0.4"/>
  </r>
  <r>
    <x v="0"/>
    <n v="1185732"/>
    <x v="173"/>
    <x v="0"/>
    <x v="43"/>
    <s v="Wilmington"/>
    <x v="4"/>
    <n v="0.45"/>
    <n v="1250"/>
    <n v="562.5"/>
    <n v="168.75"/>
    <n v="0.3"/>
  </r>
  <r>
    <x v="0"/>
    <n v="1185732"/>
    <x v="173"/>
    <x v="0"/>
    <x v="43"/>
    <s v="Wilmington"/>
    <x v="5"/>
    <n v="0.35000000000000003"/>
    <n v="2250"/>
    <n v="787.50000000000011"/>
    <n v="315.00000000000006"/>
    <n v="0.4"/>
  </r>
  <r>
    <x v="0"/>
    <n v="1185732"/>
    <x v="265"/>
    <x v="0"/>
    <x v="43"/>
    <s v="Wilmington"/>
    <x v="0"/>
    <n v="0.35000000000000003"/>
    <n v="4750"/>
    <n v="1662.5000000000002"/>
    <n v="581.875"/>
    <n v="0.35"/>
  </r>
  <r>
    <x v="0"/>
    <n v="1185732"/>
    <x v="265"/>
    <x v="0"/>
    <x v="43"/>
    <s v="Wilmington"/>
    <x v="1"/>
    <n v="0.35000000000000003"/>
    <n v="1750"/>
    <n v="612.50000000000011"/>
    <n v="214.37500000000003"/>
    <n v="0.35"/>
  </r>
  <r>
    <x v="0"/>
    <n v="1185732"/>
    <x v="265"/>
    <x v="0"/>
    <x v="43"/>
    <s v="Wilmington"/>
    <x v="2"/>
    <n v="0.25000000000000006"/>
    <n v="1750"/>
    <n v="437.50000000000011"/>
    <n v="175.00000000000006"/>
    <n v="0.4"/>
  </r>
  <r>
    <x v="0"/>
    <n v="1185732"/>
    <x v="265"/>
    <x v="0"/>
    <x v="43"/>
    <s v="Wilmington"/>
    <x v="3"/>
    <n v="0.3"/>
    <n v="1000"/>
    <n v="300"/>
    <n v="120"/>
    <n v="0.4"/>
  </r>
  <r>
    <x v="0"/>
    <n v="1185732"/>
    <x v="265"/>
    <x v="0"/>
    <x v="43"/>
    <s v="Wilmington"/>
    <x v="4"/>
    <n v="0.45"/>
    <n v="1000"/>
    <n v="450"/>
    <n v="135"/>
    <n v="0.3"/>
  </r>
  <r>
    <x v="0"/>
    <n v="1185732"/>
    <x v="265"/>
    <x v="0"/>
    <x v="43"/>
    <s v="Wilmington"/>
    <x v="5"/>
    <n v="0.35000000000000003"/>
    <n v="2500"/>
    <n v="875.00000000000011"/>
    <n v="350.00000000000006"/>
    <n v="0.4"/>
  </r>
  <r>
    <x v="0"/>
    <n v="1185732"/>
    <x v="61"/>
    <x v="0"/>
    <x v="43"/>
    <s v="Wilmington"/>
    <x v="0"/>
    <n v="0.49999999999999994"/>
    <n v="5200"/>
    <n v="2599.9999999999995"/>
    <n v="909.99999999999977"/>
    <n v="0.35"/>
  </r>
  <r>
    <x v="0"/>
    <n v="1185732"/>
    <x v="61"/>
    <x v="0"/>
    <x v="43"/>
    <s v="Wilmington"/>
    <x v="1"/>
    <n v="0.45"/>
    <n v="2250"/>
    <n v="1012.5"/>
    <n v="354.375"/>
    <n v="0.35"/>
  </r>
  <r>
    <x v="0"/>
    <n v="1185732"/>
    <x v="61"/>
    <x v="0"/>
    <x v="43"/>
    <s v="Wilmington"/>
    <x v="2"/>
    <n v="0.4"/>
    <n v="2500"/>
    <n v="1000"/>
    <n v="400"/>
    <n v="0.4"/>
  </r>
  <r>
    <x v="0"/>
    <n v="1185732"/>
    <x v="61"/>
    <x v="0"/>
    <x v="43"/>
    <s v="Wilmington"/>
    <x v="3"/>
    <n v="0.4"/>
    <n v="2000"/>
    <n v="800"/>
    <n v="320"/>
    <n v="0.4"/>
  </r>
  <r>
    <x v="0"/>
    <n v="1185732"/>
    <x v="61"/>
    <x v="0"/>
    <x v="43"/>
    <s v="Wilmington"/>
    <x v="4"/>
    <n v="0.49999999999999994"/>
    <n v="2250"/>
    <n v="1124.9999999999998"/>
    <n v="337.49999999999994"/>
    <n v="0.3"/>
  </r>
  <r>
    <x v="0"/>
    <n v="1185732"/>
    <x v="61"/>
    <x v="0"/>
    <x v="43"/>
    <s v="Wilmington"/>
    <x v="5"/>
    <n v="0.54999999999999993"/>
    <n v="3500"/>
    <n v="1924.9999999999998"/>
    <n v="770"/>
    <n v="0.4"/>
  </r>
  <r>
    <x v="0"/>
    <n v="1185732"/>
    <x v="266"/>
    <x v="0"/>
    <x v="43"/>
    <s v="Wilmington"/>
    <x v="0"/>
    <n v="0.49999999999999994"/>
    <n v="6000"/>
    <n v="2999.9999999999995"/>
    <n v="1049.9999999999998"/>
    <n v="0.35"/>
  </r>
  <r>
    <x v="0"/>
    <n v="1185732"/>
    <x v="266"/>
    <x v="0"/>
    <x v="43"/>
    <s v="Wilmington"/>
    <x v="1"/>
    <n v="0.45"/>
    <n v="3500"/>
    <n v="1575"/>
    <n v="551.25"/>
    <n v="0.35"/>
  </r>
  <r>
    <x v="0"/>
    <n v="1185732"/>
    <x v="266"/>
    <x v="0"/>
    <x v="43"/>
    <s v="Wilmington"/>
    <x v="2"/>
    <n v="0.4"/>
    <n v="2750"/>
    <n v="1100"/>
    <n v="440"/>
    <n v="0.4"/>
  </r>
  <r>
    <x v="0"/>
    <n v="1185732"/>
    <x v="266"/>
    <x v="0"/>
    <x v="43"/>
    <s v="Wilmington"/>
    <x v="3"/>
    <n v="0.4"/>
    <n v="2500"/>
    <n v="1000"/>
    <n v="400"/>
    <n v="0.4"/>
  </r>
  <r>
    <x v="0"/>
    <n v="1185732"/>
    <x v="266"/>
    <x v="0"/>
    <x v="43"/>
    <s v="Wilmington"/>
    <x v="4"/>
    <n v="0.49999999999999994"/>
    <n v="2500"/>
    <n v="1249.9999999999998"/>
    <n v="374.99999999999994"/>
    <n v="0.3"/>
  </r>
  <r>
    <x v="0"/>
    <n v="1185732"/>
    <x v="266"/>
    <x v="0"/>
    <x v="43"/>
    <s v="Wilmington"/>
    <x v="5"/>
    <n v="0.54999999999999993"/>
    <n v="4000"/>
    <n v="2199.9999999999995"/>
    <n v="879.99999999999989"/>
    <n v="0.4"/>
  </r>
  <r>
    <x v="0"/>
    <n v="1185732"/>
    <x v="176"/>
    <x v="0"/>
    <x v="43"/>
    <s v="Wilmington"/>
    <x v="0"/>
    <n v="0.49999999999999994"/>
    <n v="6250"/>
    <n v="3124.9999999999995"/>
    <n v="1093.7499999999998"/>
    <n v="0.35"/>
  </r>
  <r>
    <x v="0"/>
    <n v="1185732"/>
    <x v="176"/>
    <x v="0"/>
    <x v="43"/>
    <s v="Wilmington"/>
    <x v="1"/>
    <n v="0.45"/>
    <n v="3750"/>
    <n v="1687.5"/>
    <n v="590.625"/>
    <n v="0.35"/>
  </r>
  <r>
    <x v="0"/>
    <n v="1185732"/>
    <x v="176"/>
    <x v="0"/>
    <x v="43"/>
    <s v="Wilmington"/>
    <x v="2"/>
    <n v="0.4"/>
    <n v="3000"/>
    <n v="1200"/>
    <n v="480"/>
    <n v="0.4"/>
  </r>
  <r>
    <x v="0"/>
    <n v="1185732"/>
    <x v="176"/>
    <x v="0"/>
    <x v="43"/>
    <s v="Wilmington"/>
    <x v="3"/>
    <n v="0.4"/>
    <n v="2500"/>
    <n v="1000"/>
    <n v="400"/>
    <n v="0.4"/>
  </r>
  <r>
    <x v="0"/>
    <n v="1185732"/>
    <x v="176"/>
    <x v="0"/>
    <x v="43"/>
    <s v="Wilmington"/>
    <x v="4"/>
    <n v="0.49999999999999994"/>
    <n v="2750"/>
    <n v="1374.9999999999998"/>
    <n v="412.49999999999994"/>
    <n v="0.3"/>
  </r>
  <r>
    <x v="0"/>
    <n v="1185732"/>
    <x v="176"/>
    <x v="0"/>
    <x v="43"/>
    <s v="Wilmington"/>
    <x v="5"/>
    <n v="0.54999999999999993"/>
    <n v="4500"/>
    <n v="2474.9999999999995"/>
    <n v="989.99999999999989"/>
    <n v="0.4"/>
  </r>
  <r>
    <x v="0"/>
    <n v="1185732"/>
    <x v="117"/>
    <x v="0"/>
    <x v="43"/>
    <s v="Wilmington"/>
    <x v="0"/>
    <n v="0.49999999999999994"/>
    <n v="6000"/>
    <n v="2999.9999999999995"/>
    <n v="1049.9999999999998"/>
    <n v="0.35"/>
  </r>
  <r>
    <x v="0"/>
    <n v="1185732"/>
    <x v="117"/>
    <x v="0"/>
    <x v="43"/>
    <s v="Wilmington"/>
    <x v="1"/>
    <n v="0.45"/>
    <n v="3750"/>
    <n v="1687.5"/>
    <n v="590.625"/>
    <n v="0.35"/>
  </r>
  <r>
    <x v="0"/>
    <n v="1185732"/>
    <x v="117"/>
    <x v="0"/>
    <x v="43"/>
    <s v="Wilmington"/>
    <x v="2"/>
    <n v="0.4"/>
    <n v="3000"/>
    <n v="1200"/>
    <n v="480"/>
    <n v="0.4"/>
  </r>
  <r>
    <x v="0"/>
    <n v="1185732"/>
    <x v="117"/>
    <x v="0"/>
    <x v="43"/>
    <s v="Wilmington"/>
    <x v="3"/>
    <n v="0.4"/>
    <n v="2000"/>
    <n v="800"/>
    <n v="320"/>
    <n v="0.4"/>
  </r>
  <r>
    <x v="0"/>
    <n v="1185732"/>
    <x v="117"/>
    <x v="0"/>
    <x v="43"/>
    <s v="Wilmington"/>
    <x v="4"/>
    <n v="0.49999999999999994"/>
    <n v="1750"/>
    <n v="874.99999999999989"/>
    <n v="262.49999999999994"/>
    <n v="0.3"/>
  </r>
  <r>
    <x v="0"/>
    <n v="1185732"/>
    <x v="117"/>
    <x v="0"/>
    <x v="43"/>
    <s v="Wilmington"/>
    <x v="5"/>
    <n v="0.54999999999999993"/>
    <n v="3500"/>
    <n v="1924.9999999999998"/>
    <n v="770"/>
    <n v="0.4"/>
  </r>
  <r>
    <x v="0"/>
    <n v="1185732"/>
    <x v="63"/>
    <x v="0"/>
    <x v="43"/>
    <s v="Wilmington"/>
    <x v="0"/>
    <n v="0.49999999999999994"/>
    <n v="4750"/>
    <n v="2374.9999999999995"/>
    <n v="831.24999999999977"/>
    <n v="0.35"/>
  </r>
  <r>
    <x v="0"/>
    <n v="1185732"/>
    <x v="63"/>
    <x v="0"/>
    <x v="43"/>
    <s v="Wilmington"/>
    <x v="1"/>
    <n v="0.45"/>
    <n v="2750"/>
    <n v="1237.5"/>
    <n v="433.125"/>
    <n v="0.35"/>
  </r>
  <r>
    <x v="0"/>
    <n v="1185732"/>
    <x v="63"/>
    <x v="0"/>
    <x v="43"/>
    <s v="Wilmington"/>
    <x v="2"/>
    <n v="0.4"/>
    <n v="1750"/>
    <n v="700"/>
    <n v="280"/>
    <n v="0.4"/>
  </r>
  <r>
    <x v="0"/>
    <n v="1185732"/>
    <x v="63"/>
    <x v="0"/>
    <x v="43"/>
    <s v="Wilmington"/>
    <x v="3"/>
    <n v="0.4"/>
    <n v="1500"/>
    <n v="600"/>
    <n v="240"/>
    <n v="0.4"/>
  </r>
  <r>
    <x v="0"/>
    <n v="1185732"/>
    <x v="63"/>
    <x v="0"/>
    <x v="43"/>
    <s v="Wilmington"/>
    <x v="4"/>
    <n v="0.49999999999999994"/>
    <n v="1500"/>
    <n v="749.99999999999989"/>
    <n v="224.99999999999997"/>
    <n v="0.3"/>
  </r>
  <r>
    <x v="0"/>
    <n v="1185732"/>
    <x v="63"/>
    <x v="0"/>
    <x v="43"/>
    <s v="Wilmington"/>
    <x v="5"/>
    <n v="0.54999999999999993"/>
    <n v="2500"/>
    <n v="1374.9999999999998"/>
    <n v="549.99999999999989"/>
    <n v="0.4"/>
  </r>
  <r>
    <x v="0"/>
    <n v="1185732"/>
    <x v="267"/>
    <x v="0"/>
    <x v="43"/>
    <s v="Wilmington"/>
    <x v="0"/>
    <n v="0.54999999999999993"/>
    <n v="4250"/>
    <n v="2337.4999999999995"/>
    <n v="818.12499999999977"/>
    <n v="0.35"/>
  </r>
  <r>
    <x v="0"/>
    <n v="1185732"/>
    <x v="267"/>
    <x v="0"/>
    <x v="43"/>
    <s v="Wilmington"/>
    <x v="1"/>
    <n v="0.5"/>
    <n v="2500"/>
    <n v="1250"/>
    <n v="437.5"/>
    <n v="0.35"/>
  </r>
  <r>
    <x v="0"/>
    <n v="1185732"/>
    <x v="267"/>
    <x v="0"/>
    <x v="43"/>
    <s v="Wilmington"/>
    <x v="2"/>
    <n v="0.5"/>
    <n v="1500"/>
    <n v="750"/>
    <n v="300"/>
    <n v="0.4"/>
  </r>
  <r>
    <x v="0"/>
    <n v="1185732"/>
    <x v="267"/>
    <x v="0"/>
    <x v="43"/>
    <s v="Wilmington"/>
    <x v="3"/>
    <n v="0.5"/>
    <n v="1250"/>
    <n v="625"/>
    <n v="250"/>
    <n v="0.4"/>
  </r>
  <r>
    <x v="0"/>
    <n v="1185732"/>
    <x v="267"/>
    <x v="0"/>
    <x v="43"/>
    <s v="Wilmington"/>
    <x v="4"/>
    <n v="0.6"/>
    <n v="1250"/>
    <n v="750"/>
    <n v="225"/>
    <n v="0.3"/>
  </r>
  <r>
    <x v="0"/>
    <n v="1185732"/>
    <x v="267"/>
    <x v="0"/>
    <x v="43"/>
    <s v="Wilmington"/>
    <x v="5"/>
    <n v="0.64999999999999991"/>
    <n v="2500"/>
    <n v="1624.9999999999998"/>
    <n v="650"/>
    <n v="0.4"/>
  </r>
  <r>
    <x v="0"/>
    <n v="1185732"/>
    <x v="268"/>
    <x v="0"/>
    <x v="43"/>
    <s v="Wilmington"/>
    <x v="0"/>
    <n v="0.6"/>
    <n v="4000"/>
    <n v="2400"/>
    <n v="840"/>
    <n v="0.35"/>
  </r>
  <r>
    <x v="0"/>
    <n v="1185732"/>
    <x v="268"/>
    <x v="0"/>
    <x v="43"/>
    <s v="Wilmington"/>
    <x v="1"/>
    <n v="0.5"/>
    <n v="2750"/>
    <n v="1375"/>
    <n v="481.24999999999994"/>
    <n v="0.35"/>
  </r>
  <r>
    <x v="0"/>
    <n v="1185732"/>
    <x v="268"/>
    <x v="0"/>
    <x v="43"/>
    <s v="Wilmington"/>
    <x v="2"/>
    <n v="0.5"/>
    <n v="2700"/>
    <n v="1350"/>
    <n v="540"/>
    <n v="0.4"/>
  </r>
  <r>
    <x v="0"/>
    <n v="1185732"/>
    <x v="268"/>
    <x v="0"/>
    <x v="43"/>
    <s v="Wilmington"/>
    <x v="3"/>
    <n v="0.5"/>
    <n v="2500"/>
    <n v="1250"/>
    <n v="500"/>
    <n v="0.4"/>
  </r>
  <r>
    <x v="0"/>
    <n v="1185732"/>
    <x v="268"/>
    <x v="0"/>
    <x v="43"/>
    <s v="Wilmington"/>
    <x v="4"/>
    <n v="0.6"/>
    <n v="2250"/>
    <n v="1350"/>
    <n v="405"/>
    <n v="0.3"/>
  </r>
  <r>
    <x v="0"/>
    <n v="1185732"/>
    <x v="268"/>
    <x v="0"/>
    <x v="43"/>
    <s v="Wilmington"/>
    <x v="5"/>
    <n v="0.64999999999999991"/>
    <n v="3250"/>
    <n v="2112.4999999999995"/>
    <n v="844.99999999999989"/>
    <n v="0.4"/>
  </r>
  <r>
    <x v="0"/>
    <n v="1185732"/>
    <x v="269"/>
    <x v="0"/>
    <x v="43"/>
    <s v="Wilmington"/>
    <x v="0"/>
    <n v="0.6"/>
    <n v="5500"/>
    <n v="3300"/>
    <n v="1155"/>
    <n v="0.35"/>
  </r>
  <r>
    <x v="0"/>
    <n v="1185732"/>
    <x v="269"/>
    <x v="0"/>
    <x v="43"/>
    <s v="Wilmington"/>
    <x v="1"/>
    <n v="0.5"/>
    <n v="3500"/>
    <n v="1750"/>
    <n v="612.5"/>
    <n v="0.35"/>
  </r>
  <r>
    <x v="0"/>
    <n v="1185732"/>
    <x v="269"/>
    <x v="0"/>
    <x v="43"/>
    <s v="Wilmington"/>
    <x v="2"/>
    <n v="0.5"/>
    <n v="3250"/>
    <n v="1625"/>
    <n v="650"/>
    <n v="0.4"/>
  </r>
  <r>
    <x v="0"/>
    <n v="1185732"/>
    <x v="269"/>
    <x v="0"/>
    <x v="43"/>
    <s v="Wilmington"/>
    <x v="3"/>
    <n v="0.5"/>
    <n v="2750"/>
    <n v="1375"/>
    <n v="550"/>
    <n v="0.4"/>
  </r>
  <r>
    <x v="0"/>
    <n v="1185732"/>
    <x v="269"/>
    <x v="0"/>
    <x v="43"/>
    <s v="Wilmington"/>
    <x v="4"/>
    <n v="0.6"/>
    <n v="2750"/>
    <n v="1650"/>
    <n v="495"/>
    <n v="0.3"/>
  </r>
  <r>
    <x v="0"/>
    <n v="1185732"/>
    <x v="269"/>
    <x v="0"/>
    <x v="43"/>
    <s v="Wilmington"/>
    <x v="5"/>
    <n v="0.64999999999999991"/>
    <n v="3750"/>
    <n v="2437.4999999999995"/>
    <n v="974.99999999999989"/>
    <n v="0.4"/>
  </r>
  <r>
    <x v="0"/>
    <n v="1185732"/>
    <x v="48"/>
    <x v="0"/>
    <x v="44"/>
    <s v="Newark"/>
    <x v="0"/>
    <n v="0.4"/>
    <n v="5000"/>
    <n v="2000"/>
    <n v="800"/>
    <n v="0.4"/>
  </r>
  <r>
    <x v="0"/>
    <n v="1185732"/>
    <x v="48"/>
    <x v="0"/>
    <x v="44"/>
    <s v="Newark"/>
    <x v="1"/>
    <n v="0.4"/>
    <n v="3000"/>
    <n v="1200"/>
    <n v="480"/>
    <n v="0.4"/>
  </r>
  <r>
    <x v="0"/>
    <n v="1185732"/>
    <x v="48"/>
    <x v="0"/>
    <x v="44"/>
    <s v="Newark"/>
    <x v="2"/>
    <n v="0.30000000000000004"/>
    <n v="3000"/>
    <n v="900.00000000000011"/>
    <n v="270"/>
    <n v="0.3"/>
  </r>
  <r>
    <x v="0"/>
    <n v="1185732"/>
    <x v="48"/>
    <x v="0"/>
    <x v="44"/>
    <s v="Newark"/>
    <x v="3"/>
    <n v="0.35"/>
    <n v="1500"/>
    <n v="525"/>
    <n v="157.5"/>
    <n v="0.3"/>
  </r>
  <r>
    <x v="0"/>
    <n v="1185732"/>
    <x v="48"/>
    <x v="0"/>
    <x v="44"/>
    <s v="Newark"/>
    <x v="4"/>
    <n v="0.5"/>
    <n v="2000"/>
    <n v="1000"/>
    <n v="300"/>
    <n v="0.3"/>
  </r>
  <r>
    <x v="0"/>
    <n v="1185732"/>
    <x v="48"/>
    <x v="0"/>
    <x v="44"/>
    <s v="Newark"/>
    <x v="5"/>
    <n v="0.4"/>
    <n v="3000"/>
    <n v="1200"/>
    <n v="420"/>
    <n v="0.35"/>
  </r>
  <r>
    <x v="0"/>
    <n v="1185732"/>
    <x v="49"/>
    <x v="0"/>
    <x v="44"/>
    <s v="Newark"/>
    <x v="0"/>
    <n v="0.4"/>
    <n v="5500"/>
    <n v="2200"/>
    <n v="880"/>
    <n v="0.4"/>
  </r>
  <r>
    <x v="0"/>
    <n v="1185732"/>
    <x v="49"/>
    <x v="0"/>
    <x v="44"/>
    <s v="Newark"/>
    <x v="1"/>
    <n v="0.4"/>
    <n v="2000"/>
    <n v="800"/>
    <n v="320"/>
    <n v="0.4"/>
  </r>
  <r>
    <x v="0"/>
    <n v="1185732"/>
    <x v="49"/>
    <x v="0"/>
    <x v="44"/>
    <s v="Newark"/>
    <x v="2"/>
    <n v="0.30000000000000004"/>
    <n v="2500"/>
    <n v="750.00000000000011"/>
    <n v="225.00000000000003"/>
    <n v="0.3"/>
  </r>
  <r>
    <x v="0"/>
    <n v="1185732"/>
    <x v="49"/>
    <x v="0"/>
    <x v="44"/>
    <s v="Newark"/>
    <x v="3"/>
    <n v="0.35"/>
    <n v="1250"/>
    <n v="437.5"/>
    <n v="131.25"/>
    <n v="0.3"/>
  </r>
  <r>
    <x v="0"/>
    <n v="1185732"/>
    <x v="49"/>
    <x v="0"/>
    <x v="44"/>
    <s v="Newark"/>
    <x v="4"/>
    <n v="0.5"/>
    <n v="2000"/>
    <n v="1000"/>
    <n v="300"/>
    <n v="0.3"/>
  </r>
  <r>
    <x v="0"/>
    <n v="1185732"/>
    <x v="49"/>
    <x v="0"/>
    <x v="44"/>
    <s v="Newark"/>
    <x v="5"/>
    <n v="0.4"/>
    <n v="3000"/>
    <n v="1200"/>
    <n v="420"/>
    <n v="0.35"/>
  </r>
  <r>
    <x v="0"/>
    <n v="1185732"/>
    <x v="14"/>
    <x v="0"/>
    <x v="44"/>
    <s v="Newark"/>
    <x v="0"/>
    <n v="0.4"/>
    <n v="5200"/>
    <n v="2080"/>
    <n v="832"/>
    <n v="0.4"/>
  </r>
  <r>
    <x v="0"/>
    <n v="1185732"/>
    <x v="14"/>
    <x v="0"/>
    <x v="44"/>
    <s v="Newark"/>
    <x v="1"/>
    <n v="0.4"/>
    <n v="2250"/>
    <n v="900"/>
    <n v="360"/>
    <n v="0.4"/>
  </r>
  <r>
    <x v="0"/>
    <n v="1185732"/>
    <x v="14"/>
    <x v="0"/>
    <x v="44"/>
    <s v="Newark"/>
    <x v="2"/>
    <n v="0.30000000000000004"/>
    <n v="2500"/>
    <n v="750.00000000000011"/>
    <n v="225.00000000000003"/>
    <n v="0.3"/>
  </r>
  <r>
    <x v="0"/>
    <n v="1185732"/>
    <x v="14"/>
    <x v="0"/>
    <x v="44"/>
    <s v="Newark"/>
    <x v="3"/>
    <n v="0.35"/>
    <n v="1000"/>
    <n v="350"/>
    <n v="105"/>
    <n v="0.3"/>
  </r>
  <r>
    <x v="0"/>
    <n v="1185732"/>
    <x v="14"/>
    <x v="0"/>
    <x v="44"/>
    <s v="Newark"/>
    <x v="4"/>
    <n v="0.5"/>
    <n v="1500"/>
    <n v="750"/>
    <n v="225"/>
    <n v="0.3"/>
  </r>
  <r>
    <x v="0"/>
    <n v="1185732"/>
    <x v="14"/>
    <x v="0"/>
    <x v="44"/>
    <s v="Newark"/>
    <x v="5"/>
    <n v="0.4"/>
    <n v="2500"/>
    <n v="1000"/>
    <n v="350"/>
    <n v="0.35"/>
  </r>
  <r>
    <x v="0"/>
    <n v="1185732"/>
    <x v="50"/>
    <x v="0"/>
    <x v="44"/>
    <s v="Newark"/>
    <x v="0"/>
    <n v="0.4"/>
    <n v="5000"/>
    <n v="2000"/>
    <n v="800"/>
    <n v="0.4"/>
  </r>
  <r>
    <x v="0"/>
    <n v="1185732"/>
    <x v="50"/>
    <x v="0"/>
    <x v="44"/>
    <s v="Newark"/>
    <x v="1"/>
    <n v="0.4"/>
    <n v="2000"/>
    <n v="800"/>
    <n v="320"/>
    <n v="0.4"/>
  </r>
  <r>
    <x v="0"/>
    <n v="1185732"/>
    <x v="50"/>
    <x v="0"/>
    <x v="44"/>
    <s v="Newark"/>
    <x v="2"/>
    <n v="0.30000000000000004"/>
    <n v="2000"/>
    <n v="600.00000000000011"/>
    <n v="180.00000000000003"/>
    <n v="0.3"/>
  </r>
  <r>
    <x v="0"/>
    <n v="1185732"/>
    <x v="50"/>
    <x v="0"/>
    <x v="44"/>
    <s v="Newark"/>
    <x v="3"/>
    <n v="0.35"/>
    <n v="1250"/>
    <n v="437.5"/>
    <n v="131.25"/>
    <n v="0.3"/>
  </r>
  <r>
    <x v="0"/>
    <n v="1185732"/>
    <x v="50"/>
    <x v="0"/>
    <x v="44"/>
    <s v="Newark"/>
    <x v="4"/>
    <n v="0.5"/>
    <n v="1250"/>
    <n v="625"/>
    <n v="187.5"/>
    <n v="0.3"/>
  </r>
  <r>
    <x v="0"/>
    <n v="1185732"/>
    <x v="50"/>
    <x v="0"/>
    <x v="44"/>
    <s v="Newark"/>
    <x v="5"/>
    <n v="0.4"/>
    <n v="2750"/>
    <n v="1100"/>
    <n v="385"/>
    <n v="0.35"/>
  </r>
  <r>
    <x v="0"/>
    <n v="1185732"/>
    <x v="51"/>
    <x v="0"/>
    <x v="44"/>
    <s v="Newark"/>
    <x v="0"/>
    <n v="0.54999999999999993"/>
    <n v="5450"/>
    <n v="2997.4999999999995"/>
    <n v="1198.9999999999998"/>
    <n v="0.4"/>
  </r>
  <r>
    <x v="0"/>
    <n v="1185732"/>
    <x v="51"/>
    <x v="0"/>
    <x v="44"/>
    <s v="Newark"/>
    <x v="1"/>
    <n v="0.5"/>
    <n v="2500"/>
    <n v="1250"/>
    <n v="500"/>
    <n v="0.4"/>
  </r>
  <r>
    <x v="0"/>
    <n v="1185732"/>
    <x v="51"/>
    <x v="0"/>
    <x v="44"/>
    <s v="Newark"/>
    <x v="2"/>
    <n v="0.45"/>
    <n v="2750"/>
    <n v="1237.5"/>
    <n v="371.25"/>
    <n v="0.3"/>
  </r>
  <r>
    <x v="0"/>
    <n v="1185732"/>
    <x v="51"/>
    <x v="0"/>
    <x v="44"/>
    <s v="Newark"/>
    <x v="3"/>
    <n v="0.45"/>
    <n v="2250"/>
    <n v="1012.5"/>
    <n v="303.75"/>
    <n v="0.3"/>
  </r>
  <r>
    <x v="0"/>
    <n v="1185732"/>
    <x v="51"/>
    <x v="0"/>
    <x v="44"/>
    <s v="Newark"/>
    <x v="4"/>
    <n v="0.54999999999999993"/>
    <n v="2500"/>
    <n v="1374.9999999999998"/>
    <n v="412.49999999999994"/>
    <n v="0.3"/>
  </r>
  <r>
    <x v="0"/>
    <n v="1185732"/>
    <x v="51"/>
    <x v="0"/>
    <x v="44"/>
    <s v="Newark"/>
    <x v="5"/>
    <n v="0.6"/>
    <n v="3750"/>
    <n v="2250"/>
    <n v="787.5"/>
    <n v="0.35"/>
  </r>
  <r>
    <x v="0"/>
    <n v="1185732"/>
    <x v="52"/>
    <x v="0"/>
    <x v="44"/>
    <s v="Newark"/>
    <x v="0"/>
    <n v="0.54999999999999993"/>
    <n v="6250"/>
    <n v="3437.4999999999995"/>
    <n v="1375"/>
    <n v="0.4"/>
  </r>
  <r>
    <x v="0"/>
    <n v="1185732"/>
    <x v="52"/>
    <x v="0"/>
    <x v="44"/>
    <s v="Newark"/>
    <x v="1"/>
    <n v="0.5"/>
    <n v="3750"/>
    <n v="1875"/>
    <n v="750"/>
    <n v="0.4"/>
  </r>
  <r>
    <x v="0"/>
    <n v="1185732"/>
    <x v="52"/>
    <x v="0"/>
    <x v="44"/>
    <s v="Newark"/>
    <x v="2"/>
    <n v="0.45"/>
    <n v="3000"/>
    <n v="1350"/>
    <n v="405"/>
    <n v="0.3"/>
  </r>
  <r>
    <x v="0"/>
    <n v="1185732"/>
    <x v="52"/>
    <x v="0"/>
    <x v="44"/>
    <s v="Newark"/>
    <x v="3"/>
    <n v="0.45"/>
    <n v="2750"/>
    <n v="1237.5"/>
    <n v="371.25"/>
    <n v="0.3"/>
  </r>
  <r>
    <x v="0"/>
    <n v="1185732"/>
    <x v="52"/>
    <x v="0"/>
    <x v="44"/>
    <s v="Newark"/>
    <x v="4"/>
    <n v="0.54999999999999993"/>
    <n v="2750"/>
    <n v="1512.4999999999998"/>
    <n v="453.74999999999994"/>
    <n v="0.3"/>
  </r>
  <r>
    <x v="0"/>
    <n v="1185732"/>
    <x v="52"/>
    <x v="0"/>
    <x v="44"/>
    <s v="Newark"/>
    <x v="5"/>
    <n v="0.6"/>
    <n v="4250"/>
    <n v="2550"/>
    <n v="892.5"/>
    <n v="0.35"/>
  </r>
  <r>
    <x v="0"/>
    <n v="1185732"/>
    <x v="18"/>
    <x v="0"/>
    <x v="44"/>
    <s v="Newark"/>
    <x v="0"/>
    <n v="0.54999999999999993"/>
    <n v="6500"/>
    <n v="3574.9999999999995"/>
    <n v="1430"/>
    <n v="0.4"/>
  </r>
  <r>
    <x v="0"/>
    <n v="1185732"/>
    <x v="18"/>
    <x v="0"/>
    <x v="44"/>
    <s v="Newark"/>
    <x v="1"/>
    <n v="0.5"/>
    <n v="4000"/>
    <n v="2000"/>
    <n v="800"/>
    <n v="0.4"/>
  </r>
  <r>
    <x v="0"/>
    <n v="1185732"/>
    <x v="18"/>
    <x v="0"/>
    <x v="44"/>
    <s v="Newark"/>
    <x v="2"/>
    <n v="0.45"/>
    <n v="3250"/>
    <n v="1462.5"/>
    <n v="438.75"/>
    <n v="0.3"/>
  </r>
  <r>
    <x v="0"/>
    <n v="1185732"/>
    <x v="18"/>
    <x v="0"/>
    <x v="44"/>
    <s v="Newark"/>
    <x v="3"/>
    <n v="0.45"/>
    <n v="2750"/>
    <n v="1237.5"/>
    <n v="371.25"/>
    <n v="0.3"/>
  </r>
  <r>
    <x v="0"/>
    <n v="1185732"/>
    <x v="18"/>
    <x v="0"/>
    <x v="44"/>
    <s v="Newark"/>
    <x v="4"/>
    <n v="0.54999999999999993"/>
    <n v="3000"/>
    <n v="1649.9999999999998"/>
    <n v="494.99999999999989"/>
    <n v="0.3"/>
  </r>
  <r>
    <x v="0"/>
    <n v="1185732"/>
    <x v="18"/>
    <x v="0"/>
    <x v="44"/>
    <s v="Newark"/>
    <x v="5"/>
    <n v="0.6"/>
    <n v="4750"/>
    <n v="2850"/>
    <n v="997.49999999999989"/>
    <n v="0.35"/>
  </r>
  <r>
    <x v="0"/>
    <n v="1185732"/>
    <x v="53"/>
    <x v="0"/>
    <x v="44"/>
    <s v="Newark"/>
    <x v="0"/>
    <n v="0.54999999999999993"/>
    <n v="6250"/>
    <n v="3437.4999999999995"/>
    <n v="1375"/>
    <n v="0.4"/>
  </r>
  <r>
    <x v="0"/>
    <n v="1185732"/>
    <x v="53"/>
    <x v="0"/>
    <x v="44"/>
    <s v="Newark"/>
    <x v="1"/>
    <n v="0.5"/>
    <n v="4000"/>
    <n v="2000"/>
    <n v="800"/>
    <n v="0.4"/>
  </r>
  <r>
    <x v="0"/>
    <n v="1185732"/>
    <x v="53"/>
    <x v="0"/>
    <x v="44"/>
    <s v="Newark"/>
    <x v="2"/>
    <n v="0.45"/>
    <n v="3250"/>
    <n v="1462.5"/>
    <n v="438.75"/>
    <n v="0.3"/>
  </r>
  <r>
    <x v="0"/>
    <n v="1185732"/>
    <x v="53"/>
    <x v="0"/>
    <x v="44"/>
    <s v="Newark"/>
    <x v="3"/>
    <n v="0.45"/>
    <n v="2250"/>
    <n v="1012.5"/>
    <n v="303.75"/>
    <n v="0.3"/>
  </r>
  <r>
    <x v="0"/>
    <n v="1185732"/>
    <x v="53"/>
    <x v="0"/>
    <x v="44"/>
    <s v="Newark"/>
    <x v="4"/>
    <n v="0.54999999999999993"/>
    <n v="2000"/>
    <n v="1099.9999999999998"/>
    <n v="329.99999999999994"/>
    <n v="0.3"/>
  </r>
  <r>
    <x v="0"/>
    <n v="1185732"/>
    <x v="53"/>
    <x v="0"/>
    <x v="44"/>
    <s v="Newark"/>
    <x v="5"/>
    <n v="0.6"/>
    <n v="3750"/>
    <n v="2250"/>
    <n v="787.5"/>
    <n v="0.35"/>
  </r>
  <r>
    <x v="0"/>
    <n v="1185732"/>
    <x v="54"/>
    <x v="0"/>
    <x v="44"/>
    <s v="Newark"/>
    <x v="0"/>
    <n v="0.54999999999999993"/>
    <n v="5000"/>
    <n v="2749.9999999999995"/>
    <n v="1099.9999999999998"/>
    <n v="0.4"/>
  </r>
  <r>
    <x v="0"/>
    <n v="1185732"/>
    <x v="54"/>
    <x v="0"/>
    <x v="44"/>
    <s v="Newark"/>
    <x v="1"/>
    <n v="0.5"/>
    <n v="3000"/>
    <n v="1500"/>
    <n v="600"/>
    <n v="0.4"/>
  </r>
  <r>
    <x v="0"/>
    <n v="1185732"/>
    <x v="54"/>
    <x v="0"/>
    <x v="44"/>
    <s v="Newark"/>
    <x v="2"/>
    <n v="0.45"/>
    <n v="2000"/>
    <n v="900"/>
    <n v="270"/>
    <n v="0.3"/>
  </r>
  <r>
    <x v="0"/>
    <n v="1185732"/>
    <x v="54"/>
    <x v="0"/>
    <x v="44"/>
    <s v="Newark"/>
    <x v="3"/>
    <n v="0.45"/>
    <n v="1750"/>
    <n v="787.5"/>
    <n v="236.25"/>
    <n v="0.3"/>
  </r>
  <r>
    <x v="0"/>
    <n v="1185732"/>
    <x v="54"/>
    <x v="0"/>
    <x v="44"/>
    <s v="Newark"/>
    <x v="4"/>
    <n v="0.54999999999999993"/>
    <n v="1750"/>
    <n v="962.49999999999989"/>
    <n v="288.74999999999994"/>
    <n v="0.3"/>
  </r>
  <r>
    <x v="0"/>
    <n v="1185732"/>
    <x v="54"/>
    <x v="0"/>
    <x v="44"/>
    <s v="Newark"/>
    <x v="5"/>
    <n v="0.6"/>
    <n v="2750"/>
    <n v="1650"/>
    <n v="577.5"/>
    <n v="0.35"/>
  </r>
  <r>
    <x v="0"/>
    <n v="1185732"/>
    <x v="55"/>
    <x v="0"/>
    <x v="44"/>
    <s v="Newark"/>
    <x v="0"/>
    <n v="0.6"/>
    <n v="4500"/>
    <n v="2700"/>
    <n v="1080"/>
    <n v="0.4"/>
  </r>
  <r>
    <x v="0"/>
    <n v="1185732"/>
    <x v="55"/>
    <x v="0"/>
    <x v="44"/>
    <s v="Newark"/>
    <x v="1"/>
    <n v="0.55000000000000004"/>
    <n v="2750"/>
    <n v="1512.5000000000002"/>
    <n v="605.00000000000011"/>
    <n v="0.4"/>
  </r>
  <r>
    <x v="0"/>
    <n v="1185732"/>
    <x v="55"/>
    <x v="0"/>
    <x v="44"/>
    <s v="Newark"/>
    <x v="2"/>
    <n v="0.55000000000000004"/>
    <n v="1750"/>
    <n v="962.50000000000011"/>
    <n v="288.75"/>
    <n v="0.3"/>
  </r>
  <r>
    <x v="0"/>
    <n v="1185732"/>
    <x v="55"/>
    <x v="0"/>
    <x v="44"/>
    <s v="Newark"/>
    <x v="3"/>
    <n v="0.55000000000000004"/>
    <n v="1500"/>
    <n v="825.00000000000011"/>
    <n v="247.50000000000003"/>
    <n v="0.3"/>
  </r>
  <r>
    <x v="0"/>
    <n v="1185732"/>
    <x v="55"/>
    <x v="0"/>
    <x v="44"/>
    <s v="Newark"/>
    <x v="4"/>
    <n v="0.65"/>
    <n v="1500"/>
    <n v="975"/>
    <n v="292.5"/>
    <n v="0.3"/>
  </r>
  <r>
    <x v="0"/>
    <n v="1185732"/>
    <x v="55"/>
    <x v="0"/>
    <x v="44"/>
    <s v="Newark"/>
    <x v="5"/>
    <n v="0.7"/>
    <n v="2750"/>
    <n v="1924.9999999999998"/>
    <n v="673.74999999999989"/>
    <n v="0.35"/>
  </r>
  <r>
    <x v="0"/>
    <n v="1185732"/>
    <x v="56"/>
    <x v="0"/>
    <x v="44"/>
    <s v="Newark"/>
    <x v="0"/>
    <n v="0.65"/>
    <n v="4250"/>
    <n v="2762.5"/>
    <n v="1105"/>
    <n v="0.4"/>
  </r>
  <r>
    <x v="0"/>
    <n v="1185732"/>
    <x v="56"/>
    <x v="0"/>
    <x v="44"/>
    <s v="Newark"/>
    <x v="1"/>
    <n v="0.55000000000000004"/>
    <n v="3000"/>
    <n v="1650.0000000000002"/>
    <n v="660.00000000000011"/>
    <n v="0.4"/>
  </r>
  <r>
    <x v="0"/>
    <n v="1185732"/>
    <x v="56"/>
    <x v="0"/>
    <x v="44"/>
    <s v="Newark"/>
    <x v="2"/>
    <n v="0.55000000000000004"/>
    <n v="2950"/>
    <n v="1622.5000000000002"/>
    <n v="486.75000000000006"/>
    <n v="0.3"/>
  </r>
  <r>
    <x v="0"/>
    <n v="1185732"/>
    <x v="56"/>
    <x v="0"/>
    <x v="44"/>
    <s v="Newark"/>
    <x v="3"/>
    <n v="0.55000000000000004"/>
    <n v="2750"/>
    <n v="1512.5000000000002"/>
    <n v="453.75000000000006"/>
    <n v="0.3"/>
  </r>
  <r>
    <x v="0"/>
    <n v="1185732"/>
    <x v="56"/>
    <x v="0"/>
    <x v="44"/>
    <s v="Newark"/>
    <x v="4"/>
    <n v="0.65"/>
    <n v="2500"/>
    <n v="1625"/>
    <n v="487.5"/>
    <n v="0.3"/>
  </r>
  <r>
    <x v="0"/>
    <n v="1185732"/>
    <x v="56"/>
    <x v="0"/>
    <x v="44"/>
    <s v="Newark"/>
    <x v="5"/>
    <n v="0.7"/>
    <n v="3500"/>
    <n v="2450"/>
    <n v="857.5"/>
    <n v="0.35"/>
  </r>
  <r>
    <x v="0"/>
    <n v="1185732"/>
    <x v="57"/>
    <x v="0"/>
    <x v="44"/>
    <s v="Newark"/>
    <x v="0"/>
    <n v="0.65"/>
    <n v="5750"/>
    <n v="3737.5"/>
    <n v="1495"/>
    <n v="0.4"/>
  </r>
  <r>
    <x v="0"/>
    <n v="1185732"/>
    <x v="57"/>
    <x v="0"/>
    <x v="44"/>
    <s v="Newark"/>
    <x v="1"/>
    <n v="0.55000000000000004"/>
    <n v="3750"/>
    <n v="2062.5"/>
    <n v="825"/>
    <n v="0.4"/>
  </r>
  <r>
    <x v="0"/>
    <n v="1185732"/>
    <x v="57"/>
    <x v="0"/>
    <x v="44"/>
    <s v="Newark"/>
    <x v="2"/>
    <n v="0.55000000000000004"/>
    <n v="3500"/>
    <n v="1925.0000000000002"/>
    <n v="577.5"/>
    <n v="0.3"/>
  </r>
  <r>
    <x v="0"/>
    <n v="1185732"/>
    <x v="57"/>
    <x v="0"/>
    <x v="44"/>
    <s v="Newark"/>
    <x v="3"/>
    <n v="0.55000000000000004"/>
    <n v="3000"/>
    <n v="1650.0000000000002"/>
    <n v="495.00000000000006"/>
    <n v="0.3"/>
  </r>
  <r>
    <x v="0"/>
    <n v="1185732"/>
    <x v="57"/>
    <x v="0"/>
    <x v="44"/>
    <s v="Newark"/>
    <x v="4"/>
    <n v="0.65"/>
    <n v="3000"/>
    <n v="1950"/>
    <n v="585"/>
    <n v="0.3"/>
  </r>
  <r>
    <x v="0"/>
    <n v="1185732"/>
    <x v="57"/>
    <x v="0"/>
    <x v="44"/>
    <s v="Newark"/>
    <x v="5"/>
    <n v="0.7"/>
    <n v="4000"/>
    <n v="2800"/>
    <n v="979.99999999999989"/>
    <n v="0.35"/>
  </r>
  <r>
    <x v="0"/>
    <n v="1185732"/>
    <x v="136"/>
    <x v="0"/>
    <x v="45"/>
    <s v="Hartford"/>
    <x v="0"/>
    <n v="0.35000000000000003"/>
    <n v="4250"/>
    <n v="1487.5000000000002"/>
    <n v="520.625"/>
    <n v="0.35"/>
  </r>
  <r>
    <x v="0"/>
    <n v="1185732"/>
    <x v="136"/>
    <x v="0"/>
    <x v="45"/>
    <s v="Hartford"/>
    <x v="1"/>
    <n v="0.35000000000000003"/>
    <n v="2250"/>
    <n v="787.50000000000011"/>
    <n v="275.625"/>
    <n v="0.35"/>
  </r>
  <r>
    <x v="0"/>
    <n v="1185732"/>
    <x v="136"/>
    <x v="0"/>
    <x v="45"/>
    <s v="Hartford"/>
    <x v="2"/>
    <n v="0.25000000000000006"/>
    <n v="2250"/>
    <n v="562.50000000000011"/>
    <n v="225.00000000000006"/>
    <n v="0.4"/>
  </r>
  <r>
    <x v="0"/>
    <n v="1185732"/>
    <x v="136"/>
    <x v="0"/>
    <x v="45"/>
    <s v="Hartford"/>
    <x v="3"/>
    <n v="0.3"/>
    <n v="750"/>
    <n v="225"/>
    <n v="90"/>
    <n v="0.4"/>
  </r>
  <r>
    <x v="0"/>
    <n v="1185732"/>
    <x v="136"/>
    <x v="0"/>
    <x v="45"/>
    <s v="Hartford"/>
    <x v="4"/>
    <n v="0.45"/>
    <n v="1250"/>
    <n v="562.5"/>
    <n v="168.75"/>
    <n v="0.3"/>
  </r>
  <r>
    <x v="0"/>
    <n v="1185732"/>
    <x v="136"/>
    <x v="0"/>
    <x v="45"/>
    <s v="Hartford"/>
    <x v="5"/>
    <n v="0.35000000000000003"/>
    <n v="2250"/>
    <n v="787.50000000000011"/>
    <n v="315.00000000000006"/>
    <n v="0.4"/>
  </r>
  <r>
    <x v="0"/>
    <n v="1185732"/>
    <x v="264"/>
    <x v="0"/>
    <x v="45"/>
    <s v="Hartford"/>
    <x v="0"/>
    <n v="0.35000000000000003"/>
    <n v="4750"/>
    <n v="1662.5000000000002"/>
    <n v="581.875"/>
    <n v="0.35"/>
  </r>
  <r>
    <x v="0"/>
    <n v="1185732"/>
    <x v="264"/>
    <x v="0"/>
    <x v="45"/>
    <s v="Hartford"/>
    <x v="1"/>
    <n v="0.35000000000000003"/>
    <n v="1250"/>
    <n v="437.50000000000006"/>
    <n v="153.125"/>
    <n v="0.35"/>
  </r>
  <r>
    <x v="0"/>
    <n v="1185732"/>
    <x v="264"/>
    <x v="0"/>
    <x v="45"/>
    <s v="Hartford"/>
    <x v="2"/>
    <n v="0.25000000000000006"/>
    <n v="1750"/>
    <n v="437.50000000000011"/>
    <n v="175.00000000000006"/>
    <n v="0.4"/>
  </r>
  <r>
    <x v="0"/>
    <n v="1185732"/>
    <x v="264"/>
    <x v="0"/>
    <x v="45"/>
    <s v="Hartford"/>
    <x v="3"/>
    <n v="0.3"/>
    <n v="500"/>
    <n v="150"/>
    <n v="60"/>
    <n v="0.4"/>
  </r>
  <r>
    <x v="0"/>
    <n v="1185732"/>
    <x v="264"/>
    <x v="0"/>
    <x v="45"/>
    <s v="Hartford"/>
    <x v="4"/>
    <n v="0.45"/>
    <n v="1250"/>
    <n v="562.5"/>
    <n v="168.75"/>
    <n v="0.3"/>
  </r>
  <r>
    <x v="0"/>
    <n v="1185732"/>
    <x v="264"/>
    <x v="0"/>
    <x v="45"/>
    <s v="Hartford"/>
    <x v="5"/>
    <n v="0.35000000000000003"/>
    <n v="2250"/>
    <n v="787.50000000000011"/>
    <n v="315.00000000000006"/>
    <n v="0.4"/>
  </r>
  <r>
    <x v="0"/>
    <n v="1185732"/>
    <x v="173"/>
    <x v="0"/>
    <x v="45"/>
    <s v="Hartford"/>
    <x v="0"/>
    <n v="0.35000000000000003"/>
    <n v="4450"/>
    <n v="1557.5000000000002"/>
    <n v="545.125"/>
    <n v="0.35"/>
  </r>
  <r>
    <x v="0"/>
    <n v="1185732"/>
    <x v="173"/>
    <x v="0"/>
    <x v="45"/>
    <s v="Hartford"/>
    <x v="1"/>
    <n v="0.35000000000000003"/>
    <n v="1500"/>
    <n v="525"/>
    <n v="183.75"/>
    <n v="0.35"/>
  </r>
  <r>
    <x v="0"/>
    <n v="1185732"/>
    <x v="173"/>
    <x v="0"/>
    <x v="45"/>
    <s v="Hartford"/>
    <x v="2"/>
    <n v="0.25000000000000006"/>
    <n v="1750"/>
    <n v="437.50000000000011"/>
    <n v="175.00000000000006"/>
    <n v="0.4"/>
  </r>
  <r>
    <x v="0"/>
    <n v="1185732"/>
    <x v="173"/>
    <x v="0"/>
    <x v="45"/>
    <s v="Hartford"/>
    <x v="3"/>
    <n v="0.3"/>
    <n v="250"/>
    <n v="75"/>
    <n v="30"/>
    <n v="0.4"/>
  </r>
  <r>
    <x v="0"/>
    <n v="1185732"/>
    <x v="173"/>
    <x v="0"/>
    <x v="45"/>
    <s v="Hartford"/>
    <x v="4"/>
    <n v="0.45"/>
    <n v="750"/>
    <n v="337.5"/>
    <n v="101.25"/>
    <n v="0.3"/>
  </r>
  <r>
    <x v="0"/>
    <n v="1185732"/>
    <x v="173"/>
    <x v="0"/>
    <x v="45"/>
    <s v="Hartford"/>
    <x v="5"/>
    <n v="0.35000000000000003"/>
    <n v="1750"/>
    <n v="612.50000000000011"/>
    <n v="245.00000000000006"/>
    <n v="0.4"/>
  </r>
  <r>
    <x v="0"/>
    <n v="1185732"/>
    <x v="265"/>
    <x v="0"/>
    <x v="45"/>
    <s v="Hartford"/>
    <x v="0"/>
    <n v="0.35000000000000003"/>
    <n v="4250"/>
    <n v="1487.5000000000002"/>
    <n v="520.625"/>
    <n v="0.35"/>
  </r>
  <r>
    <x v="0"/>
    <n v="1185732"/>
    <x v="265"/>
    <x v="0"/>
    <x v="45"/>
    <s v="Hartford"/>
    <x v="1"/>
    <n v="0.35000000000000003"/>
    <n v="1250"/>
    <n v="437.50000000000006"/>
    <n v="153.125"/>
    <n v="0.35"/>
  </r>
  <r>
    <x v="0"/>
    <n v="1185732"/>
    <x v="265"/>
    <x v="0"/>
    <x v="45"/>
    <s v="Hartford"/>
    <x v="2"/>
    <n v="0.25000000000000006"/>
    <n v="1250"/>
    <n v="312.50000000000006"/>
    <n v="125.00000000000003"/>
    <n v="0.4"/>
  </r>
  <r>
    <x v="0"/>
    <n v="1185732"/>
    <x v="265"/>
    <x v="0"/>
    <x v="45"/>
    <s v="Hartford"/>
    <x v="3"/>
    <n v="0.3"/>
    <n v="500"/>
    <n v="150"/>
    <n v="60"/>
    <n v="0.4"/>
  </r>
  <r>
    <x v="0"/>
    <n v="1185732"/>
    <x v="265"/>
    <x v="0"/>
    <x v="45"/>
    <s v="Hartford"/>
    <x v="4"/>
    <n v="0.45"/>
    <n v="500"/>
    <n v="225"/>
    <n v="67.5"/>
    <n v="0.3"/>
  </r>
  <r>
    <x v="0"/>
    <n v="1185732"/>
    <x v="265"/>
    <x v="0"/>
    <x v="45"/>
    <s v="Hartford"/>
    <x v="5"/>
    <n v="0.35000000000000003"/>
    <n v="2000"/>
    <n v="700.00000000000011"/>
    <n v="280.00000000000006"/>
    <n v="0.4"/>
  </r>
  <r>
    <x v="0"/>
    <n v="1185732"/>
    <x v="61"/>
    <x v="0"/>
    <x v="45"/>
    <s v="Hartford"/>
    <x v="0"/>
    <n v="0.49999999999999994"/>
    <n v="4700"/>
    <n v="2349.9999999999995"/>
    <n v="822.49999999999977"/>
    <n v="0.35"/>
  </r>
  <r>
    <x v="0"/>
    <n v="1185732"/>
    <x v="61"/>
    <x v="0"/>
    <x v="45"/>
    <s v="Hartford"/>
    <x v="1"/>
    <n v="0.45"/>
    <n v="1750"/>
    <n v="787.5"/>
    <n v="275.625"/>
    <n v="0.35"/>
  </r>
  <r>
    <x v="0"/>
    <n v="1185732"/>
    <x v="61"/>
    <x v="0"/>
    <x v="45"/>
    <s v="Hartford"/>
    <x v="2"/>
    <n v="0.4"/>
    <n v="2000"/>
    <n v="800"/>
    <n v="320"/>
    <n v="0.4"/>
  </r>
  <r>
    <x v="0"/>
    <n v="1185732"/>
    <x v="61"/>
    <x v="0"/>
    <x v="45"/>
    <s v="Hartford"/>
    <x v="3"/>
    <n v="0.4"/>
    <n v="1500"/>
    <n v="600"/>
    <n v="240"/>
    <n v="0.4"/>
  </r>
  <r>
    <x v="0"/>
    <n v="1185732"/>
    <x v="61"/>
    <x v="0"/>
    <x v="45"/>
    <s v="Hartford"/>
    <x v="4"/>
    <n v="0.49999999999999994"/>
    <n v="1750"/>
    <n v="874.99999999999989"/>
    <n v="262.49999999999994"/>
    <n v="0.3"/>
  </r>
  <r>
    <x v="0"/>
    <n v="1185732"/>
    <x v="61"/>
    <x v="0"/>
    <x v="45"/>
    <s v="Hartford"/>
    <x v="5"/>
    <n v="0.54999999999999993"/>
    <n v="3000"/>
    <n v="1649.9999999999998"/>
    <n v="660"/>
    <n v="0.4"/>
  </r>
  <r>
    <x v="0"/>
    <n v="1185732"/>
    <x v="266"/>
    <x v="0"/>
    <x v="45"/>
    <s v="Hartford"/>
    <x v="0"/>
    <n v="0.49999999999999994"/>
    <n v="5500"/>
    <n v="2749.9999999999995"/>
    <n v="962.49999999999977"/>
    <n v="0.35"/>
  </r>
  <r>
    <x v="0"/>
    <n v="1185732"/>
    <x v="266"/>
    <x v="0"/>
    <x v="45"/>
    <s v="Hartford"/>
    <x v="1"/>
    <n v="0.45"/>
    <n v="3000"/>
    <n v="1350"/>
    <n v="472.49999999999994"/>
    <n v="0.35"/>
  </r>
  <r>
    <x v="0"/>
    <n v="1185732"/>
    <x v="266"/>
    <x v="0"/>
    <x v="45"/>
    <s v="Hartford"/>
    <x v="2"/>
    <n v="0.4"/>
    <n v="2250"/>
    <n v="900"/>
    <n v="360"/>
    <n v="0.4"/>
  </r>
  <r>
    <x v="0"/>
    <n v="1185732"/>
    <x v="266"/>
    <x v="0"/>
    <x v="45"/>
    <s v="Hartford"/>
    <x v="3"/>
    <n v="0.4"/>
    <n v="2000"/>
    <n v="800"/>
    <n v="320"/>
    <n v="0.4"/>
  </r>
  <r>
    <x v="0"/>
    <n v="1185732"/>
    <x v="266"/>
    <x v="0"/>
    <x v="45"/>
    <s v="Hartford"/>
    <x v="4"/>
    <n v="0.49999999999999994"/>
    <n v="2000"/>
    <n v="999.99999999999989"/>
    <n v="299.99999999999994"/>
    <n v="0.3"/>
  </r>
  <r>
    <x v="0"/>
    <n v="1185732"/>
    <x v="266"/>
    <x v="0"/>
    <x v="45"/>
    <s v="Hartford"/>
    <x v="5"/>
    <n v="0.54999999999999993"/>
    <n v="3500"/>
    <n v="1924.9999999999998"/>
    <n v="770"/>
    <n v="0.4"/>
  </r>
  <r>
    <x v="0"/>
    <n v="1185732"/>
    <x v="176"/>
    <x v="0"/>
    <x v="45"/>
    <s v="Hartford"/>
    <x v="0"/>
    <n v="0.49999999999999994"/>
    <n v="5750"/>
    <n v="2874.9999999999995"/>
    <n v="1006.2499999999998"/>
    <n v="0.35"/>
  </r>
  <r>
    <x v="0"/>
    <n v="1185732"/>
    <x v="176"/>
    <x v="0"/>
    <x v="45"/>
    <s v="Hartford"/>
    <x v="1"/>
    <n v="0.45"/>
    <n v="3250"/>
    <n v="1462.5"/>
    <n v="511.87499999999994"/>
    <n v="0.35"/>
  </r>
  <r>
    <x v="0"/>
    <n v="1185732"/>
    <x v="176"/>
    <x v="0"/>
    <x v="45"/>
    <s v="Hartford"/>
    <x v="2"/>
    <n v="0.4"/>
    <n v="2500"/>
    <n v="1000"/>
    <n v="400"/>
    <n v="0.4"/>
  </r>
  <r>
    <x v="0"/>
    <n v="1185732"/>
    <x v="176"/>
    <x v="0"/>
    <x v="45"/>
    <s v="Hartford"/>
    <x v="3"/>
    <n v="0.4"/>
    <n v="2000"/>
    <n v="800"/>
    <n v="320"/>
    <n v="0.4"/>
  </r>
  <r>
    <x v="0"/>
    <n v="1185732"/>
    <x v="176"/>
    <x v="0"/>
    <x v="45"/>
    <s v="Hartford"/>
    <x v="4"/>
    <n v="0.49999999999999994"/>
    <n v="2250"/>
    <n v="1124.9999999999998"/>
    <n v="337.49999999999994"/>
    <n v="0.3"/>
  </r>
  <r>
    <x v="0"/>
    <n v="1185732"/>
    <x v="176"/>
    <x v="0"/>
    <x v="45"/>
    <s v="Hartford"/>
    <x v="5"/>
    <n v="0.54999999999999993"/>
    <n v="4000"/>
    <n v="2199.9999999999995"/>
    <n v="879.99999999999989"/>
    <n v="0.4"/>
  </r>
  <r>
    <x v="0"/>
    <n v="1185732"/>
    <x v="117"/>
    <x v="0"/>
    <x v="45"/>
    <s v="Hartford"/>
    <x v="0"/>
    <n v="0.49999999999999994"/>
    <n v="5500"/>
    <n v="2749.9999999999995"/>
    <n v="962.49999999999977"/>
    <n v="0.35"/>
  </r>
  <r>
    <x v="0"/>
    <n v="1185732"/>
    <x v="117"/>
    <x v="0"/>
    <x v="45"/>
    <s v="Hartford"/>
    <x v="1"/>
    <n v="0.45"/>
    <n v="3250"/>
    <n v="1462.5"/>
    <n v="511.87499999999994"/>
    <n v="0.35"/>
  </r>
  <r>
    <x v="0"/>
    <n v="1185732"/>
    <x v="117"/>
    <x v="0"/>
    <x v="45"/>
    <s v="Hartford"/>
    <x v="2"/>
    <n v="0.4"/>
    <n v="2500"/>
    <n v="1000"/>
    <n v="400"/>
    <n v="0.4"/>
  </r>
  <r>
    <x v="0"/>
    <n v="1185732"/>
    <x v="117"/>
    <x v="0"/>
    <x v="45"/>
    <s v="Hartford"/>
    <x v="3"/>
    <n v="0.4"/>
    <n v="1500"/>
    <n v="600"/>
    <n v="240"/>
    <n v="0.4"/>
  </r>
  <r>
    <x v="0"/>
    <n v="1185732"/>
    <x v="117"/>
    <x v="0"/>
    <x v="45"/>
    <s v="Hartford"/>
    <x v="4"/>
    <n v="0.49999999999999994"/>
    <n v="1250"/>
    <n v="624.99999999999989"/>
    <n v="187.49999999999997"/>
    <n v="0.3"/>
  </r>
  <r>
    <x v="0"/>
    <n v="1185732"/>
    <x v="117"/>
    <x v="0"/>
    <x v="45"/>
    <s v="Hartford"/>
    <x v="5"/>
    <n v="0.54999999999999993"/>
    <n v="3000"/>
    <n v="1649.9999999999998"/>
    <n v="660"/>
    <n v="0.4"/>
  </r>
  <r>
    <x v="0"/>
    <n v="1185732"/>
    <x v="63"/>
    <x v="0"/>
    <x v="45"/>
    <s v="Hartford"/>
    <x v="0"/>
    <n v="0.49999999999999994"/>
    <n v="4250"/>
    <n v="2124.9999999999995"/>
    <n v="743.74999999999977"/>
    <n v="0.35"/>
  </r>
  <r>
    <x v="0"/>
    <n v="1185732"/>
    <x v="63"/>
    <x v="0"/>
    <x v="45"/>
    <s v="Hartford"/>
    <x v="1"/>
    <n v="0.45"/>
    <n v="2250"/>
    <n v="1012.5"/>
    <n v="354.375"/>
    <n v="0.35"/>
  </r>
  <r>
    <x v="0"/>
    <n v="1185732"/>
    <x v="63"/>
    <x v="0"/>
    <x v="45"/>
    <s v="Hartford"/>
    <x v="2"/>
    <n v="0.4"/>
    <n v="1250"/>
    <n v="500"/>
    <n v="200"/>
    <n v="0.4"/>
  </r>
  <r>
    <x v="0"/>
    <n v="1185732"/>
    <x v="63"/>
    <x v="0"/>
    <x v="45"/>
    <s v="Hartford"/>
    <x v="3"/>
    <n v="0.4"/>
    <n v="1000"/>
    <n v="400"/>
    <n v="160"/>
    <n v="0.4"/>
  </r>
  <r>
    <x v="0"/>
    <n v="1185732"/>
    <x v="63"/>
    <x v="0"/>
    <x v="45"/>
    <s v="Hartford"/>
    <x v="4"/>
    <n v="0.49999999999999994"/>
    <n v="1000"/>
    <n v="499.99999999999994"/>
    <n v="149.99999999999997"/>
    <n v="0.3"/>
  </r>
  <r>
    <x v="0"/>
    <n v="1185732"/>
    <x v="63"/>
    <x v="0"/>
    <x v="45"/>
    <s v="Hartford"/>
    <x v="5"/>
    <n v="0.54999999999999993"/>
    <n v="2000"/>
    <n v="1099.9999999999998"/>
    <n v="439.99999999999994"/>
    <n v="0.4"/>
  </r>
  <r>
    <x v="0"/>
    <n v="1185732"/>
    <x v="267"/>
    <x v="0"/>
    <x v="45"/>
    <s v="Hartford"/>
    <x v="0"/>
    <n v="0.54999999999999993"/>
    <n v="3750"/>
    <n v="2062.4999999999995"/>
    <n v="721.87499999999977"/>
    <n v="0.35"/>
  </r>
  <r>
    <x v="0"/>
    <n v="1185732"/>
    <x v="267"/>
    <x v="0"/>
    <x v="45"/>
    <s v="Hartford"/>
    <x v="1"/>
    <n v="0.5"/>
    <n v="2000"/>
    <n v="1000"/>
    <n v="350"/>
    <n v="0.35"/>
  </r>
  <r>
    <x v="0"/>
    <n v="1185732"/>
    <x v="267"/>
    <x v="0"/>
    <x v="45"/>
    <s v="Hartford"/>
    <x v="2"/>
    <n v="0.5"/>
    <n v="1000"/>
    <n v="500"/>
    <n v="200"/>
    <n v="0.4"/>
  </r>
  <r>
    <x v="0"/>
    <n v="1185732"/>
    <x v="267"/>
    <x v="0"/>
    <x v="45"/>
    <s v="Hartford"/>
    <x v="3"/>
    <n v="0.5"/>
    <n v="750"/>
    <n v="375"/>
    <n v="150"/>
    <n v="0.4"/>
  </r>
  <r>
    <x v="0"/>
    <n v="1185732"/>
    <x v="267"/>
    <x v="0"/>
    <x v="45"/>
    <s v="Hartford"/>
    <x v="4"/>
    <n v="0.6"/>
    <n v="750"/>
    <n v="450"/>
    <n v="135"/>
    <n v="0.3"/>
  </r>
  <r>
    <x v="0"/>
    <n v="1185732"/>
    <x v="267"/>
    <x v="0"/>
    <x v="45"/>
    <s v="Hartford"/>
    <x v="5"/>
    <n v="0.64999999999999991"/>
    <n v="2000"/>
    <n v="1299.9999999999998"/>
    <n v="519.99999999999989"/>
    <n v="0.4"/>
  </r>
  <r>
    <x v="0"/>
    <n v="1185732"/>
    <x v="268"/>
    <x v="0"/>
    <x v="45"/>
    <s v="Hartford"/>
    <x v="0"/>
    <n v="0.6"/>
    <n v="3500"/>
    <n v="2100"/>
    <n v="735"/>
    <n v="0.35"/>
  </r>
  <r>
    <x v="0"/>
    <n v="1185732"/>
    <x v="268"/>
    <x v="0"/>
    <x v="45"/>
    <s v="Hartford"/>
    <x v="1"/>
    <n v="0.5"/>
    <n v="2250"/>
    <n v="1125"/>
    <n v="393.75"/>
    <n v="0.35"/>
  </r>
  <r>
    <x v="0"/>
    <n v="1185732"/>
    <x v="268"/>
    <x v="0"/>
    <x v="45"/>
    <s v="Hartford"/>
    <x v="2"/>
    <n v="0.5"/>
    <n v="2200"/>
    <n v="1100"/>
    <n v="440"/>
    <n v="0.4"/>
  </r>
  <r>
    <x v="0"/>
    <n v="1185732"/>
    <x v="268"/>
    <x v="0"/>
    <x v="45"/>
    <s v="Hartford"/>
    <x v="3"/>
    <n v="0.5"/>
    <n v="2000"/>
    <n v="1000"/>
    <n v="400"/>
    <n v="0.4"/>
  </r>
  <r>
    <x v="0"/>
    <n v="1185732"/>
    <x v="268"/>
    <x v="0"/>
    <x v="45"/>
    <s v="Hartford"/>
    <x v="4"/>
    <n v="0.6"/>
    <n v="1750"/>
    <n v="1050"/>
    <n v="315"/>
    <n v="0.3"/>
  </r>
  <r>
    <x v="0"/>
    <n v="1185732"/>
    <x v="268"/>
    <x v="0"/>
    <x v="45"/>
    <s v="Hartford"/>
    <x v="5"/>
    <n v="0.64999999999999991"/>
    <n v="2750"/>
    <n v="1787.4999999999998"/>
    <n v="715"/>
    <n v="0.4"/>
  </r>
  <r>
    <x v="0"/>
    <n v="1185732"/>
    <x v="269"/>
    <x v="0"/>
    <x v="45"/>
    <s v="Hartford"/>
    <x v="0"/>
    <n v="0.6"/>
    <n v="5000"/>
    <n v="3000"/>
    <n v="1050"/>
    <n v="0.35"/>
  </r>
  <r>
    <x v="0"/>
    <n v="1185732"/>
    <x v="269"/>
    <x v="0"/>
    <x v="45"/>
    <s v="Hartford"/>
    <x v="1"/>
    <n v="0.5"/>
    <n v="3000"/>
    <n v="1500"/>
    <n v="525"/>
    <n v="0.35"/>
  </r>
  <r>
    <x v="0"/>
    <n v="1185732"/>
    <x v="269"/>
    <x v="0"/>
    <x v="45"/>
    <s v="Hartford"/>
    <x v="2"/>
    <n v="0.5"/>
    <n v="2750"/>
    <n v="1375"/>
    <n v="550"/>
    <n v="0.4"/>
  </r>
  <r>
    <x v="0"/>
    <n v="1185732"/>
    <x v="269"/>
    <x v="0"/>
    <x v="45"/>
    <s v="Hartford"/>
    <x v="3"/>
    <n v="0.5"/>
    <n v="2250"/>
    <n v="1125"/>
    <n v="450"/>
    <n v="0.4"/>
  </r>
  <r>
    <x v="0"/>
    <n v="1185732"/>
    <x v="269"/>
    <x v="0"/>
    <x v="45"/>
    <s v="Hartford"/>
    <x v="4"/>
    <n v="0.6"/>
    <n v="2250"/>
    <n v="1350"/>
    <n v="405"/>
    <n v="0.3"/>
  </r>
  <r>
    <x v="0"/>
    <n v="1185732"/>
    <x v="269"/>
    <x v="0"/>
    <x v="45"/>
    <s v="Hartford"/>
    <x v="5"/>
    <n v="0.64999999999999991"/>
    <n v="3250"/>
    <n v="2112.4999999999995"/>
    <n v="844.99999999999989"/>
    <n v="0.4"/>
  </r>
  <r>
    <x v="0"/>
    <n v="1185732"/>
    <x v="102"/>
    <x v="0"/>
    <x v="46"/>
    <s v="Providence"/>
    <x v="0"/>
    <n v="0.4"/>
    <n v="4500"/>
    <n v="1800"/>
    <n v="540"/>
    <n v="0.3"/>
  </r>
  <r>
    <x v="0"/>
    <n v="1185732"/>
    <x v="102"/>
    <x v="0"/>
    <x v="46"/>
    <s v="Providence"/>
    <x v="1"/>
    <n v="0.4"/>
    <n v="2500"/>
    <n v="1000"/>
    <n v="300"/>
    <n v="0.3"/>
  </r>
  <r>
    <x v="0"/>
    <n v="1185732"/>
    <x v="102"/>
    <x v="0"/>
    <x v="46"/>
    <s v="Providence"/>
    <x v="2"/>
    <n v="0.30000000000000004"/>
    <n v="2500"/>
    <n v="750.00000000000011"/>
    <n v="187.50000000000003"/>
    <n v="0.25"/>
  </r>
  <r>
    <x v="0"/>
    <n v="1185732"/>
    <x v="102"/>
    <x v="0"/>
    <x v="46"/>
    <s v="Providence"/>
    <x v="3"/>
    <n v="0.35"/>
    <n v="1000"/>
    <n v="350"/>
    <n v="87.5"/>
    <n v="0.25"/>
  </r>
  <r>
    <x v="0"/>
    <n v="1185732"/>
    <x v="102"/>
    <x v="0"/>
    <x v="46"/>
    <s v="Providence"/>
    <x v="4"/>
    <n v="0.5"/>
    <n v="1500"/>
    <n v="750"/>
    <n v="187.5"/>
    <n v="0.25"/>
  </r>
  <r>
    <x v="0"/>
    <n v="1185732"/>
    <x v="102"/>
    <x v="0"/>
    <x v="46"/>
    <s v="Providence"/>
    <x v="5"/>
    <n v="0.4"/>
    <n v="2500"/>
    <n v="1000"/>
    <n v="300"/>
    <n v="0.3"/>
  </r>
  <r>
    <x v="0"/>
    <n v="1185732"/>
    <x v="37"/>
    <x v="0"/>
    <x v="46"/>
    <s v="Providence"/>
    <x v="0"/>
    <n v="0.4"/>
    <n v="5000"/>
    <n v="2000"/>
    <n v="600"/>
    <n v="0.3"/>
  </r>
  <r>
    <x v="0"/>
    <n v="1185732"/>
    <x v="37"/>
    <x v="0"/>
    <x v="46"/>
    <s v="Providence"/>
    <x v="1"/>
    <n v="0.4"/>
    <n v="1500"/>
    <n v="600"/>
    <n v="180"/>
    <n v="0.3"/>
  </r>
  <r>
    <x v="0"/>
    <n v="1185732"/>
    <x v="37"/>
    <x v="0"/>
    <x v="46"/>
    <s v="Providence"/>
    <x v="2"/>
    <n v="0.30000000000000004"/>
    <n v="2000"/>
    <n v="600.00000000000011"/>
    <n v="150.00000000000003"/>
    <n v="0.25"/>
  </r>
  <r>
    <x v="0"/>
    <n v="1185732"/>
    <x v="37"/>
    <x v="0"/>
    <x v="46"/>
    <s v="Providence"/>
    <x v="3"/>
    <n v="0.35"/>
    <n v="2500"/>
    <n v="875"/>
    <n v="218.75"/>
    <n v="0.25"/>
  </r>
  <r>
    <x v="0"/>
    <n v="1185732"/>
    <x v="37"/>
    <x v="0"/>
    <x v="46"/>
    <s v="Providence"/>
    <x v="4"/>
    <n v="0.5"/>
    <n v="1500"/>
    <n v="750"/>
    <n v="187.5"/>
    <n v="0.25"/>
  </r>
  <r>
    <x v="0"/>
    <n v="1185732"/>
    <x v="37"/>
    <x v="0"/>
    <x v="46"/>
    <s v="Providence"/>
    <x v="5"/>
    <n v="0.4"/>
    <n v="2500"/>
    <n v="1000"/>
    <n v="300"/>
    <n v="0.3"/>
  </r>
  <r>
    <x v="0"/>
    <n v="1185732"/>
    <x v="258"/>
    <x v="0"/>
    <x v="46"/>
    <s v="Providence"/>
    <x v="0"/>
    <n v="0.4"/>
    <n v="4700"/>
    <n v="1880"/>
    <n v="564"/>
    <n v="0.3"/>
  </r>
  <r>
    <x v="0"/>
    <n v="1185732"/>
    <x v="258"/>
    <x v="0"/>
    <x v="46"/>
    <s v="Providence"/>
    <x v="1"/>
    <n v="0.4"/>
    <n v="1750"/>
    <n v="700"/>
    <n v="210"/>
    <n v="0.3"/>
  </r>
  <r>
    <x v="0"/>
    <n v="1185732"/>
    <x v="258"/>
    <x v="0"/>
    <x v="46"/>
    <s v="Providence"/>
    <x v="2"/>
    <n v="0.30000000000000004"/>
    <n v="2000"/>
    <n v="600.00000000000011"/>
    <n v="150.00000000000003"/>
    <n v="0.25"/>
  </r>
  <r>
    <x v="0"/>
    <n v="1185732"/>
    <x v="258"/>
    <x v="0"/>
    <x v="46"/>
    <s v="Providence"/>
    <x v="3"/>
    <n v="0.35"/>
    <n v="3000"/>
    <n v="1050"/>
    <n v="262.5"/>
    <n v="0.25"/>
  </r>
  <r>
    <x v="0"/>
    <n v="1185732"/>
    <x v="258"/>
    <x v="0"/>
    <x v="46"/>
    <s v="Providence"/>
    <x v="4"/>
    <n v="0.5"/>
    <n v="1000"/>
    <n v="500"/>
    <n v="125"/>
    <n v="0.25"/>
  </r>
  <r>
    <x v="0"/>
    <n v="1185732"/>
    <x v="258"/>
    <x v="0"/>
    <x v="46"/>
    <s v="Providence"/>
    <x v="5"/>
    <n v="0.4"/>
    <n v="2000"/>
    <n v="800"/>
    <n v="240"/>
    <n v="0.3"/>
  </r>
  <r>
    <x v="0"/>
    <n v="1185732"/>
    <x v="259"/>
    <x v="0"/>
    <x v="46"/>
    <s v="Providence"/>
    <x v="0"/>
    <n v="0.4"/>
    <n v="4500"/>
    <n v="1800"/>
    <n v="540"/>
    <n v="0.3"/>
  </r>
  <r>
    <x v="0"/>
    <n v="1185732"/>
    <x v="259"/>
    <x v="0"/>
    <x v="46"/>
    <s v="Providence"/>
    <x v="1"/>
    <n v="0.4"/>
    <n v="1500"/>
    <n v="600"/>
    <n v="180"/>
    <n v="0.3"/>
  </r>
  <r>
    <x v="0"/>
    <n v="1185732"/>
    <x v="259"/>
    <x v="0"/>
    <x v="46"/>
    <s v="Providence"/>
    <x v="2"/>
    <n v="0.30000000000000004"/>
    <n v="1500"/>
    <n v="450.00000000000006"/>
    <n v="112.50000000000001"/>
    <n v="0.25"/>
  </r>
  <r>
    <x v="0"/>
    <n v="1185732"/>
    <x v="259"/>
    <x v="0"/>
    <x v="46"/>
    <s v="Providence"/>
    <x v="3"/>
    <n v="0.35"/>
    <n v="1250"/>
    <n v="437.5"/>
    <n v="109.375"/>
    <n v="0.25"/>
  </r>
  <r>
    <x v="0"/>
    <n v="1185732"/>
    <x v="259"/>
    <x v="0"/>
    <x v="46"/>
    <s v="Providence"/>
    <x v="4"/>
    <n v="0.5"/>
    <n v="1250"/>
    <n v="625"/>
    <n v="156.25"/>
    <n v="0.25"/>
  </r>
  <r>
    <x v="0"/>
    <n v="1185732"/>
    <x v="259"/>
    <x v="0"/>
    <x v="46"/>
    <s v="Providence"/>
    <x v="5"/>
    <n v="0.4"/>
    <n v="2750"/>
    <n v="1100"/>
    <n v="330"/>
    <n v="0.3"/>
  </r>
  <r>
    <x v="0"/>
    <n v="1185732"/>
    <x v="236"/>
    <x v="0"/>
    <x v="46"/>
    <s v="Providence"/>
    <x v="0"/>
    <n v="0.54999999999999993"/>
    <n v="4950"/>
    <n v="2722.4999999999995"/>
    <n v="816.74999999999989"/>
    <n v="0.3"/>
  </r>
  <r>
    <x v="0"/>
    <n v="1185732"/>
    <x v="236"/>
    <x v="0"/>
    <x v="46"/>
    <s v="Providence"/>
    <x v="1"/>
    <n v="0.5"/>
    <n v="2000"/>
    <n v="1000"/>
    <n v="300"/>
    <n v="0.3"/>
  </r>
  <r>
    <x v="0"/>
    <n v="1185732"/>
    <x v="236"/>
    <x v="0"/>
    <x v="46"/>
    <s v="Providence"/>
    <x v="2"/>
    <n v="0.45"/>
    <n v="2250"/>
    <n v="1012.5"/>
    <n v="253.125"/>
    <n v="0.25"/>
  </r>
  <r>
    <x v="0"/>
    <n v="1185732"/>
    <x v="236"/>
    <x v="0"/>
    <x v="46"/>
    <s v="Providence"/>
    <x v="3"/>
    <n v="0.45"/>
    <n v="1750"/>
    <n v="787.5"/>
    <n v="196.875"/>
    <n v="0.25"/>
  </r>
  <r>
    <x v="0"/>
    <n v="1185732"/>
    <x v="236"/>
    <x v="0"/>
    <x v="46"/>
    <s v="Providence"/>
    <x v="4"/>
    <n v="0.54999999999999993"/>
    <n v="2000"/>
    <n v="1099.9999999999998"/>
    <n v="274.99999999999994"/>
    <n v="0.25"/>
  </r>
  <r>
    <x v="0"/>
    <n v="1185732"/>
    <x v="236"/>
    <x v="0"/>
    <x v="46"/>
    <s v="Providence"/>
    <x v="5"/>
    <n v="0.6"/>
    <n v="3250"/>
    <n v="1950"/>
    <n v="585"/>
    <n v="0.3"/>
  </r>
  <r>
    <x v="0"/>
    <n v="1185732"/>
    <x v="41"/>
    <x v="0"/>
    <x v="46"/>
    <s v="Providence"/>
    <x v="0"/>
    <n v="0.54999999999999993"/>
    <n v="5750"/>
    <n v="3162.4999999999995"/>
    <n v="948.74999999999977"/>
    <n v="0.3"/>
  </r>
  <r>
    <x v="0"/>
    <n v="1185732"/>
    <x v="41"/>
    <x v="0"/>
    <x v="46"/>
    <s v="Providence"/>
    <x v="1"/>
    <n v="0.5"/>
    <n v="3250"/>
    <n v="1625"/>
    <n v="487.5"/>
    <n v="0.3"/>
  </r>
  <r>
    <x v="0"/>
    <n v="1185732"/>
    <x v="41"/>
    <x v="0"/>
    <x v="46"/>
    <s v="Providence"/>
    <x v="2"/>
    <n v="0.45"/>
    <n v="2500"/>
    <n v="1125"/>
    <n v="281.25"/>
    <n v="0.25"/>
  </r>
  <r>
    <x v="0"/>
    <n v="1185732"/>
    <x v="41"/>
    <x v="0"/>
    <x v="46"/>
    <s v="Providence"/>
    <x v="3"/>
    <n v="0.45"/>
    <n v="2250"/>
    <n v="1012.5"/>
    <n v="253.125"/>
    <n v="0.25"/>
  </r>
  <r>
    <x v="0"/>
    <n v="1185732"/>
    <x v="41"/>
    <x v="0"/>
    <x v="46"/>
    <s v="Providence"/>
    <x v="4"/>
    <n v="0.54999999999999993"/>
    <n v="2250"/>
    <n v="1237.4999999999998"/>
    <n v="309.37499999999994"/>
    <n v="0.25"/>
  </r>
  <r>
    <x v="0"/>
    <n v="1185732"/>
    <x v="41"/>
    <x v="0"/>
    <x v="46"/>
    <s v="Providence"/>
    <x v="5"/>
    <n v="0.6"/>
    <n v="3750"/>
    <n v="2250"/>
    <n v="675"/>
    <n v="0.3"/>
  </r>
  <r>
    <x v="0"/>
    <n v="1185732"/>
    <x v="260"/>
    <x v="0"/>
    <x v="46"/>
    <s v="Providence"/>
    <x v="0"/>
    <n v="0.54999999999999993"/>
    <n v="6000"/>
    <n v="3299.9999999999995"/>
    <n v="989.99999999999977"/>
    <n v="0.3"/>
  </r>
  <r>
    <x v="0"/>
    <n v="1185732"/>
    <x v="260"/>
    <x v="0"/>
    <x v="46"/>
    <s v="Providence"/>
    <x v="1"/>
    <n v="0.5"/>
    <n v="3500"/>
    <n v="1750"/>
    <n v="525"/>
    <n v="0.3"/>
  </r>
  <r>
    <x v="0"/>
    <n v="1185732"/>
    <x v="260"/>
    <x v="0"/>
    <x v="46"/>
    <s v="Providence"/>
    <x v="2"/>
    <n v="0.45"/>
    <n v="2750"/>
    <n v="1237.5"/>
    <n v="309.375"/>
    <n v="0.25"/>
  </r>
  <r>
    <x v="0"/>
    <n v="1185732"/>
    <x v="260"/>
    <x v="0"/>
    <x v="46"/>
    <s v="Providence"/>
    <x v="3"/>
    <n v="0.45"/>
    <n v="2250"/>
    <n v="1012.5"/>
    <n v="253.125"/>
    <n v="0.25"/>
  </r>
  <r>
    <x v="0"/>
    <n v="1185732"/>
    <x v="260"/>
    <x v="0"/>
    <x v="46"/>
    <s v="Providence"/>
    <x v="4"/>
    <n v="0.54999999999999993"/>
    <n v="2500"/>
    <n v="1374.9999999999998"/>
    <n v="343.74999999999994"/>
    <n v="0.25"/>
  </r>
  <r>
    <x v="0"/>
    <n v="1185732"/>
    <x v="260"/>
    <x v="0"/>
    <x v="46"/>
    <s v="Providence"/>
    <x v="5"/>
    <n v="0.6"/>
    <n v="4250"/>
    <n v="2550"/>
    <n v="765"/>
    <n v="0.3"/>
  </r>
  <r>
    <x v="0"/>
    <n v="1185732"/>
    <x v="261"/>
    <x v="0"/>
    <x v="46"/>
    <s v="Providence"/>
    <x v="0"/>
    <n v="0.54999999999999993"/>
    <n v="5750"/>
    <n v="3162.4999999999995"/>
    <n v="948.74999999999977"/>
    <n v="0.3"/>
  </r>
  <r>
    <x v="0"/>
    <n v="1185732"/>
    <x v="261"/>
    <x v="0"/>
    <x v="46"/>
    <s v="Providence"/>
    <x v="1"/>
    <n v="0.5"/>
    <n v="3500"/>
    <n v="1750"/>
    <n v="525"/>
    <n v="0.3"/>
  </r>
  <r>
    <x v="0"/>
    <n v="1185732"/>
    <x v="261"/>
    <x v="0"/>
    <x v="46"/>
    <s v="Providence"/>
    <x v="2"/>
    <n v="0.45"/>
    <n v="2750"/>
    <n v="1237.5"/>
    <n v="309.375"/>
    <n v="0.25"/>
  </r>
  <r>
    <x v="0"/>
    <n v="1185732"/>
    <x v="261"/>
    <x v="0"/>
    <x v="46"/>
    <s v="Providence"/>
    <x v="3"/>
    <n v="0.45"/>
    <n v="1750"/>
    <n v="787.5"/>
    <n v="196.875"/>
    <n v="0.25"/>
  </r>
  <r>
    <x v="0"/>
    <n v="1185732"/>
    <x v="261"/>
    <x v="0"/>
    <x v="46"/>
    <s v="Providence"/>
    <x v="4"/>
    <n v="0.54999999999999993"/>
    <n v="1500"/>
    <n v="824.99999999999989"/>
    <n v="206.24999999999997"/>
    <n v="0.25"/>
  </r>
  <r>
    <x v="0"/>
    <n v="1185732"/>
    <x v="261"/>
    <x v="0"/>
    <x v="46"/>
    <s v="Providence"/>
    <x v="5"/>
    <n v="0.6"/>
    <n v="3250"/>
    <n v="1950"/>
    <n v="585"/>
    <n v="0.3"/>
  </r>
  <r>
    <x v="0"/>
    <n v="1185732"/>
    <x v="239"/>
    <x v="0"/>
    <x v="46"/>
    <s v="Providence"/>
    <x v="0"/>
    <n v="0.54999999999999993"/>
    <n v="4500"/>
    <n v="2474.9999999999995"/>
    <n v="742.49999999999989"/>
    <n v="0.3"/>
  </r>
  <r>
    <x v="0"/>
    <n v="1185732"/>
    <x v="239"/>
    <x v="0"/>
    <x v="46"/>
    <s v="Providence"/>
    <x v="1"/>
    <n v="0.5"/>
    <n v="2500"/>
    <n v="1250"/>
    <n v="375"/>
    <n v="0.3"/>
  </r>
  <r>
    <x v="0"/>
    <n v="1185732"/>
    <x v="239"/>
    <x v="0"/>
    <x v="46"/>
    <s v="Providence"/>
    <x v="2"/>
    <n v="0.45"/>
    <n v="1500"/>
    <n v="675"/>
    <n v="168.75"/>
    <n v="0.25"/>
  </r>
  <r>
    <x v="0"/>
    <n v="1185732"/>
    <x v="239"/>
    <x v="0"/>
    <x v="46"/>
    <s v="Providence"/>
    <x v="3"/>
    <n v="0.45"/>
    <n v="1250"/>
    <n v="562.5"/>
    <n v="140.625"/>
    <n v="0.25"/>
  </r>
  <r>
    <x v="0"/>
    <n v="1185732"/>
    <x v="239"/>
    <x v="0"/>
    <x v="46"/>
    <s v="Providence"/>
    <x v="4"/>
    <n v="0.54999999999999993"/>
    <n v="1250"/>
    <n v="687.49999999999989"/>
    <n v="171.87499999999997"/>
    <n v="0.25"/>
  </r>
  <r>
    <x v="0"/>
    <n v="1185732"/>
    <x v="239"/>
    <x v="0"/>
    <x v="46"/>
    <s v="Providence"/>
    <x v="5"/>
    <n v="0.6"/>
    <n v="2250"/>
    <n v="1350"/>
    <n v="405"/>
    <n v="0.3"/>
  </r>
  <r>
    <x v="0"/>
    <n v="1185732"/>
    <x v="45"/>
    <x v="0"/>
    <x v="46"/>
    <s v="Providence"/>
    <x v="0"/>
    <n v="0.6"/>
    <n v="4000"/>
    <n v="2400"/>
    <n v="720"/>
    <n v="0.3"/>
  </r>
  <r>
    <x v="0"/>
    <n v="1185732"/>
    <x v="45"/>
    <x v="0"/>
    <x v="46"/>
    <s v="Providence"/>
    <x v="1"/>
    <n v="0.55000000000000004"/>
    <n v="2250"/>
    <n v="1237.5"/>
    <n v="371.25"/>
    <n v="0.3"/>
  </r>
  <r>
    <x v="0"/>
    <n v="1185732"/>
    <x v="45"/>
    <x v="0"/>
    <x v="46"/>
    <s v="Providence"/>
    <x v="2"/>
    <n v="0.55000000000000004"/>
    <n v="1250"/>
    <n v="687.5"/>
    <n v="171.875"/>
    <n v="0.25"/>
  </r>
  <r>
    <x v="0"/>
    <n v="1185732"/>
    <x v="45"/>
    <x v="0"/>
    <x v="46"/>
    <s v="Providence"/>
    <x v="3"/>
    <n v="0.55000000000000004"/>
    <n v="1000"/>
    <n v="550"/>
    <n v="137.5"/>
    <n v="0.25"/>
  </r>
  <r>
    <x v="0"/>
    <n v="1185732"/>
    <x v="45"/>
    <x v="0"/>
    <x v="46"/>
    <s v="Providence"/>
    <x v="4"/>
    <n v="0.65"/>
    <n v="1000"/>
    <n v="650"/>
    <n v="162.5"/>
    <n v="0.25"/>
  </r>
  <r>
    <x v="0"/>
    <n v="1185732"/>
    <x v="45"/>
    <x v="0"/>
    <x v="46"/>
    <s v="Providence"/>
    <x v="5"/>
    <n v="0.7"/>
    <n v="2250"/>
    <n v="1575"/>
    <n v="472.5"/>
    <n v="0.3"/>
  </r>
  <r>
    <x v="0"/>
    <n v="1185732"/>
    <x v="262"/>
    <x v="0"/>
    <x v="46"/>
    <s v="Providence"/>
    <x v="0"/>
    <n v="0.65"/>
    <n v="3750"/>
    <n v="2437.5"/>
    <n v="731.25"/>
    <n v="0.3"/>
  </r>
  <r>
    <x v="0"/>
    <n v="1185732"/>
    <x v="262"/>
    <x v="0"/>
    <x v="46"/>
    <s v="Providence"/>
    <x v="1"/>
    <n v="0.55000000000000004"/>
    <n v="3000"/>
    <n v="1650.0000000000002"/>
    <n v="495.00000000000006"/>
    <n v="0.3"/>
  </r>
  <r>
    <x v="0"/>
    <n v="1185732"/>
    <x v="262"/>
    <x v="0"/>
    <x v="46"/>
    <s v="Providence"/>
    <x v="2"/>
    <n v="0.55000000000000004"/>
    <n v="2950"/>
    <n v="1622.5000000000002"/>
    <n v="405.62500000000006"/>
    <n v="0.25"/>
  </r>
  <r>
    <x v="0"/>
    <n v="1185732"/>
    <x v="262"/>
    <x v="0"/>
    <x v="46"/>
    <s v="Providence"/>
    <x v="3"/>
    <n v="0.55000000000000004"/>
    <n v="2750"/>
    <n v="1512.5000000000002"/>
    <n v="378.12500000000006"/>
    <n v="0.25"/>
  </r>
  <r>
    <x v="0"/>
    <n v="1185732"/>
    <x v="262"/>
    <x v="0"/>
    <x v="46"/>
    <s v="Providence"/>
    <x v="4"/>
    <n v="0.65"/>
    <n v="2500"/>
    <n v="1625"/>
    <n v="406.25"/>
    <n v="0.25"/>
  </r>
  <r>
    <x v="0"/>
    <n v="1185732"/>
    <x v="262"/>
    <x v="0"/>
    <x v="46"/>
    <s v="Providence"/>
    <x v="5"/>
    <n v="0.7"/>
    <n v="3500"/>
    <n v="2450"/>
    <n v="735"/>
    <n v="0.3"/>
  </r>
  <r>
    <x v="0"/>
    <n v="1185732"/>
    <x v="263"/>
    <x v="0"/>
    <x v="46"/>
    <s v="Providence"/>
    <x v="0"/>
    <n v="0.65"/>
    <n v="5750"/>
    <n v="3737.5"/>
    <n v="1121.25"/>
    <n v="0.3"/>
  </r>
  <r>
    <x v="0"/>
    <n v="1185732"/>
    <x v="263"/>
    <x v="0"/>
    <x v="46"/>
    <s v="Providence"/>
    <x v="1"/>
    <n v="0.55000000000000004"/>
    <n v="3750"/>
    <n v="2062.5"/>
    <n v="618.75"/>
    <n v="0.3"/>
  </r>
  <r>
    <x v="0"/>
    <n v="1185732"/>
    <x v="263"/>
    <x v="0"/>
    <x v="46"/>
    <s v="Providence"/>
    <x v="2"/>
    <n v="0.55000000000000004"/>
    <n v="3500"/>
    <n v="1925.0000000000002"/>
    <n v="481.25000000000006"/>
    <n v="0.25"/>
  </r>
  <r>
    <x v="0"/>
    <n v="1185732"/>
    <x v="263"/>
    <x v="0"/>
    <x v="46"/>
    <s v="Providence"/>
    <x v="3"/>
    <n v="0.55000000000000004"/>
    <n v="3000"/>
    <n v="1650.0000000000002"/>
    <n v="412.50000000000006"/>
    <n v="0.25"/>
  </r>
  <r>
    <x v="0"/>
    <n v="1185732"/>
    <x v="263"/>
    <x v="0"/>
    <x v="46"/>
    <s v="Providence"/>
    <x v="4"/>
    <n v="0.65"/>
    <n v="3000"/>
    <n v="1950"/>
    <n v="487.5"/>
    <n v="0.25"/>
  </r>
  <r>
    <x v="0"/>
    <n v="1185732"/>
    <x v="263"/>
    <x v="0"/>
    <x v="46"/>
    <s v="Providence"/>
    <x v="5"/>
    <n v="0.7"/>
    <n v="4000"/>
    <n v="2800"/>
    <n v="840"/>
    <n v="0.3"/>
  </r>
  <r>
    <x v="0"/>
    <n v="1185732"/>
    <x v="0"/>
    <x v="0"/>
    <x v="47"/>
    <s v="Boston"/>
    <x v="0"/>
    <n v="0.45"/>
    <n v="5250"/>
    <n v="2362.5"/>
    <n v="1063.125"/>
    <n v="0.45"/>
  </r>
  <r>
    <x v="0"/>
    <n v="1185732"/>
    <x v="0"/>
    <x v="0"/>
    <x v="47"/>
    <s v="Boston"/>
    <x v="1"/>
    <n v="0.45"/>
    <n v="3250"/>
    <n v="1462.5"/>
    <n v="658.125"/>
    <n v="0.45"/>
  </r>
  <r>
    <x v="0"/>
    <n v="1185732"/>
    <x v="0"/>
    <x v="0"/>
    <x v="47"/>
    <s v="Boston"/>
    <x v="2"/>
    <n v="0.35000000000000003"/>
    <n v="3250"/>
    <n v="1137.5"/>
    <n v="398.125"/>
    <n v="0.35"/>
  </r>
  <r>
    <x v="0"/>
    <n v="1185732"/>
    <x v="0"/>
    <x v="0"/>
    <x v="47"/>
    <s v="Boston"/>
    <x v="3"/>
    <n v="0.39999999999999997"/>
    <n v="1750"/>
    <n v="699.99999999999989"/>
    <n v="244.99999999999994"/>
    <n v="0.35"/>
  </r>
  <r>
    <x v="0"/>
    <n v="1185732"/>
    <x v="0"/>
    <x v="0"/>
    <x v="47"/>
    <s v="Boston"/>
    <x v="4"/>
    <n v="0.55000000000000004"/>
    <n v="2250"/>
    <n v="1237.5"/>
    <n v="433.125"/>
    <n v="0.35"/>
  </r>
  <r>
    <x v="0"/>
    <n v="1185732"/>
    <x v="0"/>
    <x v="0"/>
    <x v="47"/>
    <s v="Boston"/>
    <x v="5"/>
    <n v="0.45"/>
    <n v="3250"/>
    <n v="1462.5"/>
    <n v="585"/>
    <n v="0.39999999999999997"/>
  </r>
  <r>
    <x v="0"/>
    <n v="1185732"/>
    <x v="1"/>
    <x v="0"/>
    <x v="47"/>
    <s v="Boston"/>
    <x v="0"/>
    <n v="0.45"/>
    <n v="5750"/>
    <n v="2587.5"/>
    <n v="1164.375"/>
    <n v="0.45"/>
  </r>
  <r>
    <x v="0"/>
    <n v="1185732"/>
    <x v="1"/>
    <x v="0"/>
    <x v="47"/>
    <s v="Boston"/>
    <x v="1"/>
    <n v="0.45"/>
    <n v="2250"/>
    <n v="1012.5"/>
    <n v="455.625"/>
    <n v="0.45"/>
  </r>
  <r>
    <x v="0"/>
    <n v="1185732"/>
    <x v="1"/>
    <x v="0"/>
    <x v="47"/>
    <s v="Boston"/>
    <x v="2"/>
    <n v="0.35000000000000003"/>
    <n v="2750"/>
    <n v="962.50000000000011"/>
    <n v="336.875"/>
    <n v="0.35"/>
  </r>
  <r>
    <x v="0"/>
    <n v="1185732"/>
    <x v="1"/>
    <x v="0"/>
    <x v="47"/>
    <s v="Boston"/>
    <x v="3"/>
    <n v="0.39999999999999997"/>
    <n v="1500"/>
    <n v="600"/>
    <n v="210"/>
    <n v="0.35"/>
  </r>
  <r>
    <x v="0"/>
    <n v="1185732"/>
    <x v="1"/>
    <x v="0"/>
    <x v="47"/>
    <s v="Boston"/>
    <x v="4"/>
    <n v="0.55000000000000004"/>
    <n v="2250"/>
    <n v="1237.5"/>
    <n v="433.125"/>
    <n v="0.35"/>
  </r>
  <r>
    <x v="0"/>
    <n v="1185732"/>
    <x v="1"/>
    <x v="0"/>
    <x v="47"/>
    <s v="Boston"/>
    <x v="5"/>
    <n v="0.45"/>
    <n v="3250"/>
    <n v="1462.5"/>
    <n v="585"/>
    <n v="0.39999999999999997"/>
  </r>
  <r>
    <x v="0"/>
    <n v="1185732"/>
    <x v="2"/>
    <x v="0"/>
    <x v="47"/>
    <s v="Boston"/>
    <x v="0"/>
    <n v="0.45"/>
    <n v="5450"/>
    <n v="2452.5"/>
    <n v="1103.625"/>
    <n v="0.45"/>
  </r>
  <r>
    <x v="0"/>
    <n v="1185732"/>
    <x v="2"/>
    <x v="0"/>
    <x v="47"/>
    <s v="Boston"/>
    <x v="1"/>
    <n v="0.45"/>
    <n v="2500"/>
    <n v="1125"/>
    <n v="506.25"/>
    <n v="0.45"/>
  </r>
  <r>
    <x v="0"/>
    <n v="1185732"/>
    <x v="2"/>
    <x v="0"/>
    <x v="47"/>
    <s v="Boston"/>
    <x v="2"/>
    <n v="0.35000000000000003"/>
    <n v="2750"/>
    <n v="962.50000000000011"/>
    <n v="336.875"/>
    <n v="0.35"/>
  </r>
  <r>
    <x v="0"/>
    <n v="1185732"/>
    <x v="2"/>
    <x v="0"/>
    <x v="47"/>
    <s v="Boston"/>
    <x v="3"/>
    <n v="0.39999999999999997"/>
    <n v="1250"/>
    <n v="499.99999999999994"/>
    <n v="174.99999999999997"/>
    <n v="0.35"/>
  </r>
  <r>
    <x v="0"/>
    <n v="1185732"/>
    <x v="2"/>
    <x v="0"/>
    <x v="47"/>
    <s v="Boston"/>
    <x v="4"/>
    <n v="0.55000000000000004"/>
    <n v="1750"/>
    <n v="962.50000000000011"/>
    <n v="336.875"/>
    <n v="0.35"/>
  </r>
  <r>
    <x v="0"/>
    <n v="1185732"/>
    <x v="2"/>
    <x v="0"/>
    <x v="47"/>
    <s v="Boston"/>
    <x v="5"/>
    <n v="0.45"/>
    <n v="2750"/>
    <n v="1237.5"/>
    <n v="494.99999999999994"/>
    <n v="0.39999999999999997"/>
  </r>
  <r>
    <x v="0"/>
    <n v="1185732"/>
    <x v="3"/>
    <x v="0"/>
    <x v="47"/>
    <s v="Boston"/>
    <x v="0"/>
    <n v="0.45"/>
    <n v="5250"/>
    <n v="2362.5"/>
    <n v="1063.125"/>
    <n v="0.45"/>
  </r>
  <r>
    <x v="0"/>
    <n v="1185732"/>
    <x v="3"/>
    <x v="0"/>
    <x v="47"/>
    <s v="Boston"/>
    <x v="1"/>
    <n v="0.45"/>
    <n v="2250"/>
    <n v="1012.5"/>
    <n v="455.625"/>
    <n v="0.45"/>
  </r>
  <r>
    <x v="0"/>
    <n v="1185732"/>
    <x v="3"/>
    <x v="0"/>
    <x v="47"/>
    <s v="Boston"/>
    <x v="2"/>
    <n v="0.35000000000000003"/>
    <n v="2250"/>
    <n v="787.50000000000011"/>
    <n v="275.625"/>
    <n v="0.35"/>
  </r>
  <r>
    <x v="0"/>
    <n v="1185732"/>
    <x v="3"/>
    <x v="0"/>
    <x v="47"/>
    <s v="Boston"/>
    <x v="3"/>
    <n v="0.39999999999999997"/>
    <n v="1500"/>
    <n v="600"/>
    <n v="210"/>
    <n v="0.35"/>
  </r>
  <r>
    <x v="0"/>
    <n v="1185732"/>
    <x v="3"/>
    <x v="0"/>
    <x v="47"/>
    <s v="Boston"/>
    <x v="4"/>
    <n v="0.55000000000000004"/>
    <n v="1500"/>
    <n v="825.00000000000011"/>
    <n v="288.75"/>
    <n v="0.35"/>
  </r>
  <r>
    <x v="0"/>
    <n v="1185732"/>
    <x v="3"/>
    <x v="0"/>
    <x v="47"/>
    <s v="Boston"/>
    <x v="5"/>
    <n v="0.45"/>
    <n v="3000"/>
    <n v="1350"/>
    <n v="540"/>
    <n v="0.39999999999999997"/>
  </r>
  <r>
    <x v="0"/>
    <n v="1185732"/>
    <x v="4"/>
    <x v="0"/>
    <x v="47"/>
    <s v="Boston"/>
    <x v="0"/>
    <n v="0.6"/>
    <n v="5700"/>
    <n v="3420"/>
    <n v="1539"/>
    <n v="0.45"/>
  </r>
  <r>
    <x v="0"/>
    <n v="1185732"/>
    <x v="4"/>
    <x v="0"/>
    <x v="47"/>
    <s v="Boston"/>
    <x v="1"/>
    <n v="0.55000000000000004"/>
    <n v="2750"/>
    <n v="1512.5000000000002"/>
    <n v="680.62500000000011"/>
    <n v="0.45"/>
  </r>
  <r>
    <x v="0"/>
    <n v="1185732"/>
    <x v="4"/>
    <x v="0"/>
    <x v="47"/>
    <s v="Boston"/>
    <x v="2"/>
    <n v="0.5"/>
    <n v="3000"/>
    <n v="1500"/>
    <n v="525"/>
    <n v="0.35"/>
  </r>
  <r>
    <x v="0"/>
    <n v="1185732"/>
    <x v="4"/>
    <x v="0"/>
    <x v="47"/>
    <s v="Boston"/>
    <x v="3"/>
    <n v="0.5"/>
    <n v="2500"/>
    <n v="1250"/>
    <n v="437.5"/>
    <n v="0.35"/>
  </r>
  <r>
    <x v="0"/>
    <n v="1185732"/>
    <x v="4"/>
    <x v="0"/>
    <x v="47"/>
    <s v="Boston"/>
    <x v="4"/>
    <n v="0.6"/>
    <n v="2750"/>
    <n v="1650"/>
    <n v="577.5"/>
    <n v="0.35"/>
  </r>
  <r>
    <x v="0"/>
    <n v="1185732"/>
    <x v="4"/>
    <x v="0"/>
    <x v="47"/>
    <s v="Boston"/>
    <x v="5"/>
    <n v="0.65"/>
    <n v="4000"/>
    <n v="2600"/>
    <n v="1040"/>
    <n v="0.39999999999999997"/>
  </r>
  <r>
    <x v="0"/>
    <n v="1185732"/>
    <x v="5"/>
    <x v="0"/>
    <x v="47"/>
    <s v="Boston"/>
    <x v="0"/>
    <n v="0.6"/>
    <n v="6500"/>
    <n v="3900"/>
    <n v="1755"/>
    <n v="0.45"/>
  </r>
  <r>
    <x v="0"/>
    <n v="1185732"/>
    <x v="5"/>
    <x v="0"/>
    <x v="47"/>
    <s v="Boston"/>
    <x v="1"/>
    <n v="0.55000000000000004"/>
    <n v="4000"/>
    <n v="2200"/>
    <n v="990"/>
    <n v="0.45"/>
  </r>
  <r>
    <x v="0"/>
    <n v="1185732"/>
    <x v="5"/>
    <x v="0"/>
    <x v="47"/>
    <s v="Boston"/>
    <x v="2"/>
    <n v="0.5"/>
    <n v="3250"/>
    <n v="1625"/>
    <n v="568.75"/>
    <n v="0.35"/>
  </r>
  <r>
    <x v="0"/>
    <n v="1185732"/>
    <x v="5"/>
    <x v="0"/>
    <x v="47"/>
    <s v="Boston"/>
    <x v="3"/>
    <n v="0.5"/>
    <n v="3000"/>
    <n v="1500"/>
    <n v="525"/>
    <n v="0.35"/>
  </r>
  <r>
    <x v="0"/>
    <n v="1185732"/>
    <x v="5"/>
    <x v="0"/>
    <x v="47"/>
    <s v="Boston"/>
    <x v="4"/>
    <n v="0.6"/>
    <n v="3000"/>
    <n v="1800"/>
    <n v="630"/>
    <n v="0.35"/>
  </r>
  <r>
    <x v="0"/>
    <n v="1185732"/>
    <x v="5"/>
    <x v="0"/>
    <x v="47"/>
    <s v="Boston"/>
    <x v="5"/>
    <n v="0.65"/>
    <n v="4500"/>
    <n v="2925"/>
    <n v="1170"/>
    <n v="0.39999999999999997"/>
  </r>
  <r>
    <x v="0"/>
    <n v="1185732"/>
    <x v="6"/>
    <x v="0"/>
    <x v="47"/>
    <s v="Boston"/>
    <x v="0"/>
    <n v="0.6"/>
    <n v="6750"/>
    <n v="4050"/>
    <n v="1822.5"/>
    <n v="0.45"/>
  </r>
  <r>
    <x v="0"/>
    <n v="1185732"/>
    <x v="6"/>
    <x v="0"/>
    <x v="47"/>
    <s v="Boston"/>
    <x v="1"/>
    <n v="0.55000000000000004"/>
    <n v="4250"/>
    <n v="2337.5"/>
    <n v="1051.875"/>
    <n v="0.45"/>
  </r>
  <r>
    <x v="0"/>
    <n v="1185732"/>
    <x v="6"/>
    <x v="0"/>
    <x v="47"/>
    <s v="Boston"/>
    <x v="2"/>
    <n v="0.5"/>
    <n v="3500"/>
    <n v="1750"/>
    <n v="612.5"/>
    <n v="0.35"/>
  </r>
  <r>
    <x v="0"/>
    <n v="1185732"/>
    <x v="6"/>
    <x v="0"/>
    <x v="47"/>
    <s v="Boston"/>
    <x v="3"/>
    <n v="0.5"/>
    <n v="3000"/>
    <n v="1500"/>
    <n v="525"/>
    <n v="0.35"/>
  </r>
  <r>
    <x v="0"/>
    <n v="1185732"/>
    <x v="6"/>
    <x v="0"/>
    <x v="47"/>
    <s v="Boston"/>
    <x v="4"/>
    <n v="0.6"/>
    <n v="3250"/>
    <n v="1950"/>
    <n v="682.5"/>
    <n v="0.35"/>
  </r>
  <r>
    <x v="0"/>
    <n v="1185732"/>
    <x v="6"/>
    <x v="0"/>
    <x v="47"/>
    <s v="Boston"/>
    <x v="5"/>
    <n v="0.65"/>
    <n v="5000"/>
    <n v="3250"/>
    <n v="1300"/>
    <n v="0.39999999999999997"/>
  </r>
  <r>
    <x v="0"/>
    <n v="1185732"/>
    <x v="7"/>
    <x v="0"/>
    <x v="47"/>
    <s v="Boston"/>
    <x v="0"/>
    <n v="0.6"/>
    <n v="6500"/>
    <n v="3900"/>
    <n v="1755"/>
    <n v="0.45"/>
  </r>
  <r>
    <x v="0"/>
    <n v="1185732"/>
    <x v="7"/>
    <x v="0"/>
    <x v="47"/>
    <s v="Boston"/>
    <x v="1"/>
    <n v="0.55000000000000004"/>
    <n v="4250"/>
    <n v="2337.5"/>
    <n v="1051.875"/>
    <n v="0.45"/>
  </r>
  <r>
    <x v="0"/>
    <n v="1185732"/>
    <x v="7"/>
    <x v="0"/>
    <x v="47"/>
    <s v="Boston"/>
    <x v="2"/>
    <n v="0.5"/>
    <n v="3500"/>
    <n v="1750"/>
    <n v="612.5"/>
    <n v="0.35"/>
  </r>
  <r>
    <x v="0"/>
    <n v="1185732"/>
    <x v="7"/>
    <x v="0"/>
    <x v="47"/>
    <s v="Boston"/>
    <x v="3"/>
    <n v="0.5"/>
    <n v="2500"/>
    <n v="1250"/>
    <n v="437.5"/>
    <n v="0.35"/>
  </r>
  <r>
    <x v="0"/>
    <n v="1185732"/>
    <x v="7"/>
    <x v="0"/>
    <x v="47"/>
    <s v="Boston"/>
    <x v="4"/>
    <n v="0.6"/>
    <n v="2250"/>
    <n v="1350"/>
    <n v="472.49999999999994"/>
    <n v="0.35"/>
  </r>
  <r>
    <x v="0"/>
    <n v="1185732"/>
    <x v="7"/>
    <x v="0"/>
    <x v="47"/>
    <s v="Boston"/>
    <x v="5"/>
    <n v="0.65"/>
    <n v="4000"/>
    <n v="2600"/>
    <n v="1040"/>
    <n v="0.39999999999999997"/>
  </r>
  <r>
    <x v="0"/>
    <n v="1185732"/>
    <x v="8"/>
    <x v="0"/>
    <x v="47"/>
    <s v="Boston"/>
    <x v="0"/>
    <n v="0.6"/>
    <n v="5250"/>
    <n v="3150"/>
    <n v="1417.5"/>
    <n v="0.45"/>
  </r>
  <r>
    <x v="0"/>
    <n v="1185732"/>
    <x v="8"/>
    <x v="0"/>
    <x v="47"/>
    <s v="Boston"/>
    <x v="1"/>
    <n v="0.55000000000000004"/>
    <n v="3250"/>
    <n v="1787.5000000000002"/>
    <n v="804.37500000000011"/>
    <n v="0.45"/>
  </r>
  <r>
    <x v="0"/>
    <n v="1185732"/>
    <x v="8"/>
    <x v="0"/>
    <x v="47"/>
    <s v="Boston"/>
    <x v="2"/>
    <n v="0.5"/>
    <n v="2250"/>
    <n v="1125"/>
    <n v="393.75"/>
    <n v="0.35"/>
  </r>
  <r>
    <x v="0"/>
    <n v="1185732"/>
    <x v="8"/>
    <x v="0"/>
    <x v="47"/>
    <s v="Boston"/>
    <x v="3"/>
    <n v="0.5"/>
    <n v="2000"/>
    <n v="1000"/>
    <n v="350"/>
    <n v="0.35"/>
  </r>
  <r>
    <x v="0"/>
    <n v="1185732"/>
    <x v="8"/>
    <x v="0"/>
    <x v="47"/>
    <s v="Boston"/>
    <x v="4"/>
    <n v="0.6"/>
    <n v="2000"/>
    <n v="1200"/>
    <n v="420"/>
    <n v="0.35"/>
  </r>
  <r>
    <x v="0"/>
    <n v="1185732"/>
    <x v="8"/>
    <x v="0"/>
    <x v="47"/>
    <s v="Boston"/>
    <x v="5"/>
    <n v="0.65"/>
    <n v="3000"/>
    <n v="1950"/>
    <n v="779.99999999999989"/>
    <n v="0.39999999999999997"/>
  </r>
  <r>
    <x v="0"/>
    <n v="1185732"/>
    <x v="9"/>
    <x v="0"/>
    <x v="47"/>
    <s v="Boston"/>
    <x v="0"/>
    <n v="0.65"/>
    <n v="4750"/>
    <n v="3087.5"/>
    <n v="1389.375"/>
    <n v="0.45"/>
  </r>
  <r>
    <x v="0"/>
    <n v="1185732"/>
    <x v="9"/>
    <x v="0"/>
    <x v="47"/>
    <s v="Boston"/>
    <x v="1"/>
    <n v="0.60000000000000009"/>
    <n v="3000"/>
    <n v="1800.0000000000002"/>
    <n v="810.00000000000011"/>
    <n v="0.45"/>
  </r>
  <r>
    <x v="0"/>
    <n v="1185732"/>
    <x v="9"/>
    <x v="0"/>
    <x v="47"/>
    <s v="Boston"/>
    <x v="2"/>
    <n v="0.60000000000000009"/>
    <n v="2000"/>
    <n v="1200.0000000000002"/>
    <n v="420.00000000000006"/>
    <n v="0.35"/>
  </r>
  <r>
    <x v="0"/>
    <n v="1185732"/>
    <x v="9"/>
    <x v="0"/>
    <x v="47"/>
    <s v="Boston"/>
    <x v="3"/>
    <n v="0.60000000000000009"/>
    <n v="1750"/>
    <n v="1050.0000000000002"/>
    <n v="367.50000000000006"/>
    <n v="0.35"/>
  </r>
  <r>
    <x v="0"/>
    <n v="1185732"/>
    <x v="9"/>
    <x v="0"/>
    <x v="47"/>
    <s v="Boston"/>
    <x v="4"/>
    <n v="0.70000000000000007"/>
    <n v="1750"/>
    <n v="1225.0000000000002"/>
    <n v="428.75000000000006"/>
    <n v="0.35"/>
  </r>
  <r>
    <x v="0"/>
    <n v="1185732"/>
    <x v="9"/>
    <x v="0"/>
    <x v="47"/>
    <s v="Boston"/>
    <x v="5"/>
    <n v="0.75"/>
    <n v="3000"/>
    <n v="2250"/>
    <n v="899.99999999999989"/>
    <n v="0.39999999999999997"/>
  </r>
  <r>
    <x v="0"/>
    <n v="1185732"/>
    <x v="10"/>
    <x v="0"/>
    <x v="47"/>
    <s v="Boston"/>
    <x v="0"/>
    <n v="0.70000000000000007"/>
    <n v="4500"/>
    <n v="3150.0000000000005"/>
    <n v="1417.5000000000002"/>
    <n v="0.45"/>
  </r>
  <r>
    <x v="0"/>
    <n v="1185732"/>
    <x v="10"/>
    <x v="0"/>
    <x v="47"/>
    <s v="Boston"/>
    <x v="1"/>
    <n v="0.60000000000000009"/>
    <n v="3250"/>
    <n v="1950.0000000000002"/>
    <n v="877.50000000000011"/>
    <n v="0.45"/>
  </r>
  <r>
    <x v="0"/>
    <n v="1185732"/>
    <x v="10"/>
    <x v="0"/>
    <x v="47"/>
    <s v="Boston"/>
    <x v="2"/>
    <n v="0.60000000000000009"/>
    <n v="3200"/>
    <n v="1920.0000000000002"/>
    <n v="672"/>
    <n v="0.35"/>
  </r>
  <r>
    <x v="0"/>
    <n v="1185732"/>
    <x v="10"/>
    <x v="0"/>
    <x v="47"/>
    <s v="Boston"/>
    <x v="3"/>
    <n v="0.60000000000000009"/>
    <n v="3000"/>
    <n v="1800.0000000000002"/>
    <n v="630"/>
    <n v="0.35"/>
  </r>
  <r>
    <x v="0"/>
    <n v="1185732"/>
    <x v="10"/>
    <x v="0"/>
    <x v="47"/>
    <s v="Boston"/>
    <x v="4"/>
    <n v="0.70000000000000007"/>
    <n v="2750"/>
    <n v="1925.0000000000002"/>
    <n v="673.75"/>
    <n v="0.35"/>
  </r>
  <r>
    <x v="0"/>
    <n v="1185732"/>
    <x v="10"/>
    <x v="0"/>
    <x v="47"/>
    <s v="Boston"/>
    <x v="5"/>
    <n v="0.75"/>
    <n v="3750"/>
    <n v="2812.5"/>
    <n v="1125"/>
    <n v="0.39999999999999997"/>
  </r>
  <r>
    <x v="0"/>
    <n v="1185732"/>
    <x v="11"/>
    <x v="0"/>
    <x v="47"/>
    <s v="Boston"/>
    <x v="0"/>
    <n v="0.70000000000000007"/>
    <n v="6000"/>
    <n v="4200"/>
    <n v="1890"/>
    <n v="0.45"/>
  </r>
  <r>
    <x v="0"/>
    <n v="1185732"/>
    <x v="11"/>
    <x v="0"/>
    <x v="47"/>
    <s v="Boston"/>
    <x v="1"/>
    <n v="0.60000000000000009"/>
    <n v="4000"/>
    <n v="2400.0000000000005"/>
    <n v="1080.0000000000002"/>
    <n v="0.45"/>
  </r>
  <r>
    <x v="0"/>
    <n v="1185732"/>
    <x v="11"/>
    <x v="0"/>
    <x v="47"/>
    <s v="Boston"/>
    <x v="2"/>
    <n v="0.60000000000000009"/>
    <n v="3750"/>
    <n v="2250.0000000000005"/>
    <n v="787.50000000000011"/>
    <n v="0.35"/>
  </r>
  <r>
    <x v="0"/>
    <n v="1185732"/>
    <x v="11"/>
    <x v="0"/>
    <x v="47"/>
    <s v="Boston"/>
    <x v="3"/>
    <n v="0.60000000000000009"/>
    <n v="3250"/>
    <n v="1950.0000000000002"/>
    <n v="682.5"/>
    <n v="0.35"/>
  </r>
  <r>
    <x v="0"/>
    <n v="1185732"/>
    <x v="11"/>
    <x v="0"/>
    <x v="47"/>
    <s v="Boston"/>
    <x v="4"/>
    <n v="0.70000000000000007"/>
    <n v="3250"/>
    <n v="2275"/>
    <n v="796.25"/>
    <n v="0.35"/>
  </r>
  <r>
    <x v="0"/>
    <n v="1185732"/>
    <x v="11"/>
    <x v="0"/>
    <x v="47"/>
    <s v="Boston"/>
    <x v="5"/>
    <n v="0.75"/>
    <n v="4250"/>
    <n v="3187.5"/>
    <n v="1275"/>
    <n v="0.39999999999999997"/>
  </r>
  <r>
    <x v="0"/>
    <n v="1185732"/>
    <x v="124"/>
    <x v="0"/>
    <x v="48"/>
    <s v="Burlington"/>
    <x v="0"/>
    <n v="0.5"/>
    <n v="5250"/>
    <n v="2625"/>
    <n v="1050"/>
    <n v="0.4"/>
  </r>
  <r>
    <x v="0"/>
    <n v="1185732"/>
    <x v="124"/>
    <x v="0"/>
    <x v="48"/>
    <s v="Burlington"/>
    <x v="1"/>
    <n v="0.5"/>
    <n v="3250"/>
    <n v="1625"/>
    <n v="650"/>
    <n v="0.4"/>
  </r>
  <r>
    <x v="0"/>
    <n v="1185732"/>
    <x v="124"/>
    <x v="0"/>
    <x v="48"/>
    <s v="Burlington"/>
    <x v="2"/>
    <n v="0.4"/>
    <n v="3250"/>
    <n v="1300"/>
    <n v="390"/>
    <n v="0.3"/>
  </r>
  <r>
    <x v="0"/>
    <n v="1185732"/>
    <x v="124"/>
    <x v="0"/>
    <x v="48"/>
    <s v="Burlington"/>
    <x v="3"/>
    <n v="0.44999999999999996"/>
    <n v="1750"/>
    <n v="787.49999999999989"/>
    <n v="236.24999999999994"/>
    <n v="0.3"/>
  </r>
  <r>
    <x v="0"/>
    <n v="1185732"/>
    <x v="124"/>
    <x v="0"/>
    <x v="48"/>
    <s v="Burlington"/>
    <x v="4"/>
    <n v="0.60000000000000009"/>
    <n v="2250"/>
    <n v="1350.0000000000002"/>
    <n v="405.00000000000006"/>
    <n v="0.3"/>
  </r>
  <r>
    <x v="0"/>
    <n v="1185732"/>
    <x v="124"/>
    <x v="0"/>
    <x v="48"/>
    <s v="Burlington"/>
    <x v="5"/>
    <n v="0.5"/>
    <n v="3250"/>
    <n v="1625"/>
    <n v="568.75"/>
    <n v="0.35"/>
  </r>
  <r>
    <x v="0"/>
    <n v="1185732"/>
    <x v="125"/>
    <x v="0"/>
    <x v="48"/>
    <s v="Burlington"/>
    <x v="0"/>
    <n v="0.5"/>
    <n v="6000"/>
    <n v="3000"/>
    <n v="1200"/>
    <n v="0.4"/>
  </r>
  <r>
    <x v="0"/>
    <n v="1185732"/>
    <x v="125"/>
    <x v="0"/>
    <x v="48"/>
    <s v="Burlington"/>
    <x v="1"/>
    <n v="0.5"/>
    <n v="2500"/>
    <n v="1250"/>
    <n v="500"/>
    <n v="0.4"/>
  </r>
  <r>
    <x v="0"/>
    <n v="1185732"/>
    <x v="125"/>
    <x v="0"/>
    <x v="48"/>
    <s v="Burlington"/>
    <x v="2"/>
    <n v="0.4"/>
    <n v="3000"/>
    <n v="1200"/>
    <n v="360"/>
    <n v="0.3"/>
  </r>
  <r>
    <x v="0"/>
    <n v="1185732"/>
    <x v="125"/>
    <x v="0"/>
    <x v="48"/>
    <s v="Burlington"/>
    <x v="3"/>
    <n v="0.44999999999999996"/>
    <n v="2000"/>
    <n v="899.99999999999989"/>
    <n v="269.99999999999994"/>
    <n v="0.3"/>
  </r>
  <r>
    <x v="0"/>
    <n v="1185732"/>
    <x v="125"/>
    <x v="0"/>
    <x v="48"/>
    <s v="Burlington"/>
    <x v="4"/>
    <n v="0.60000000000000009"/>
    <n v="2750"/>
    <n v="1650.0000000000002"/>
    <n v="495.00000000000006"/>
    <n v="0.3"/>
  </r>
  <r>
    <x v="0"/>
    <n v="1185732"/>
    <x v="125"/>
    <x v="0"/>
    <x v="48"/>
    <s v="Burlington"/>
    <x v="5"/>
    <n v="0.5"/>
    <n v="3750"/>
    <n v="1875"/>
    <n v="656.25"/>
    <n v="0.35"/>
  </r>
  <r>
    <x v="0"/>
    <n v="1185732"/>
    <x v="126"/>
    <x v="0"/>
    <x v="48"/>
    <s v="Burlington"/>
    <x v="0"/>
    <n v="0.5"/>
    <n v="5700"/>
    <n v="2850"/>
    <n v="1140"/>
    <n v="0.4"/>
  </r>
  <r>
    <x v="0"/>
    <n v="1185732"/>
    <x v="126"/>
    <x v="0"/>
    <x v="48"/>
    <s v="Burlington"/>
    <x v="1"/>
    <n v="0.5"/>
    <n v="2750"/>
    <n v="1375"/>
    <n v="550"/>
    <n v="0.4"/>
  </r>
  <r>
    <x v="0"/>
    <n v="1185732"/>
    <x v="126"/>
    <x v="0"/>
    <x v="48"/>
    <s v="Burlington"/>
    <x v="2"/>
    <n v="0.4"/>
    <n v="3000"/>
    <n v="1200"/>
    <n v="360"/>
    <n v="0.3"/>
  </r>
  <r>
    <x v="0"/>
    <n v="1185732"/>
    <x v="126"/>
    <x v="0"/>
    <x v="48"/>
    <s v="Burlington"/>
    <x v="3"/>
    <n v="0.44999999999999996"/>
    <n v="1500"/>
    <n v="674.99999999999989"/>
    <n v="202.49999999999997"/>
    <n v="0.3"/>
  </r>
  <r>
    <x v="0"/>
    <n v="1185732"/>
    <x v="126"/>
    <x v="0"/>
    <x v="48"/>
    <s v="Burlington"/>
    <x v="4"/>
    <n v="0.60000000000000009"/>
    <n v="2000"/>
    <n v="1200.0000000000002"/>
    <n v="360.00000000000006"/>
    <n v="0.3"/>
  </r>
  <r>
    <x v="0"/>
    <n v="1185732"/>
    <x v="126"/>
    <x v="0"/>
    <x v="48"/>
    <s v="Burlington"/>
    <x v="5"/>
    <n v="0.5"/>
    <n v="3000"/>
    <n v="1500"/>
    <n v="525"/>
    <n v="0.35"/>
  </r>
  <r>
    <x v="0"/>
    <n v="1185732"/>
    <x v="127"/>
    <x v="0"/>
    <x v="48"/>
    <s v="Burlington"/>
    <x v="0"/>
    <n v="0.5"/>
    <n v="5500"/>
    <n v="2750"/>
    <n v="1100"/>
    <n v="0.4"/>
  </r>
  <r>
    <x v="0"/>
    <n v="1185732"/>
    <x v="127"/>
    <x v="0"/>
    <x v="48"/>
    <s v="Burlington"/>
    <x v="1"/>
    <n v="0.5"/>
    <n v="2500"/>
    <n v="1250"/>
    <n v="500"/>
    <n v="0.4"/>
  </r>
  <r>
    <x v="0"/>
    <n v="1185732"/>
    <x v="127"/>
    <x v="0"/>
    <x v="48"/>
    <s v="Burlington"/>
    <x v="2"/>
    <n v="0.4"/>
    <n v="2500"/>
    <n v="1000"/>
    <n v="300"/>
    <n v="0.3"/>
  </r>
  <r>
    <x v="0"/>
    <n v="1185732"/>
    <x v="127"/>
    <x v="0"/>
    <x v="48"/>
    <s v="Burlington"/>
    <x v="3"/>
    <n v="0.44999999999999996"/>
    <n v="1750"/>
    <n v="787.49999999999989"/>
    <n v="236.24999999999994"/>
    <n v="0.3"/>
  </r>
  <r>
    <x v="0"/>
    <n v="1185732"/>
    <x v="127"/>
    <x v="0"/>
    <x v="48"/>
    <s v="Burlington"/>
    <x v="4"/>
    <n v="0.60000000000000009"/>
    <n v="1750"/>
    <n v="1050.0000000000002"/>
    <n v="315.00000000000006"/>
    <n v="0.3"/>
  </r>
  <r>
    <x v="0"/>
    <n v="1185732"/>
    <x v="127"/>
    <x v="0"/>
    <x v="48"/>
    <s v="Burlington"/>
    <x v="5"/>
    <n v="0.5"/>
    <n v="3250"/>
    <n v="1625"/>
    <n v="568.75"/>
    <n v="0.35"/>
  </r>
  <r>
    <x v="0"/>
    <n v="1185732"/>
    <x v="128"/>
    <x v="0"/>
    <x v="48"/>
    <s v="Burlington"/>
    <x v="0"/>
    <n v="0.65"/>
    <n v="5950"/>
    <n v="3867.5"/>
    <n v="1547"/>
    <n v="0.4"/>
  </r>
  <r>
    <x v="0"/>
    <n v="1185732"/>
    <x v="128"/>
    <x v="0"/>
    <x v="48"/>
    <s v="Burlington"/>
    <x v="1"/>
    <n v="0.60000000000000009"/>
    <n v="3000"/>
    <n v="1800.0000000000002"/>
    <n v="720.00000000000011"/>
    <n v="0.4"/>
  </r>
  <r>
    <x v="0"/>
    <n v="1185732"/>
    <x v="128"/>
    <x v="0"/>
    <x v="48"/>
    <s v="Burlington"/>
    <x v="2"/>
    <n v="0.55000000000000004"/>
    <n v="3250"/>
    <n v="1787.5000000000002"/>
    <n v="536.25"/>
    <n v="0.3"/>
  </r>
  <r>
    <x v="0"/>
    <n v="1185732"/>
    <x v="128"/>
    <x v="0"/>
    <x v="48"/>
    <s v="Burlington"/>
    <x v="3"/>
    <n v="0.55000000000000004"/>
    <n v="2750"/>
    <n v="1512.5000000000002"/>
    <n v="453.75000000000006"/>
    <n v="0.3"/>
  </r>
  <r>
    <x v="0"/>
    <n v="1185732"/>
    <x v="128"/>
    <x v="0"/>
    <x v="48"/>
    <s v="Burlington"/>
    <x v="4"/>
    <n v="0.65"/>
    <n v="3000"/>
    <n v="1950"/>
    <n v="585"/>
    <n v="0.3"/>
  </r>
  <r>
    <x v="0"/>
    <n v="1185732"/>
    <x v="128"/>
    <x v="0"/>
    <x v="48"/>
    <s v="Burlington"/>
    <x v="5"/>
    <n v="0.70000000000000007"/>
    <n v="4250"/>
    <n v="2975.0000000000005"/>
    <n v="1041.25"/>
    <n v="0.35"/>
  </r>
  <r>
    <x v="0"/>
    <n v="1185732"/>
    <x v="129"/>
    <x v="0"/>
    <x v="48"/>
    <s v="Burlington"/>
    <x v="0"/>
    <n v="0.65"/>
    <n v="6750"/>
    <n v="4387.5"/>
    <n v="1755"/>
    <n v="0.4"/>
  </r>
  <r>
    <x v="0"/>
    <n v="1185732"/>
    <x v="129"/>
    <x v="0"/>
    <x v="48"/>
    <s v="Burlington"/>
    <x v="1"/>
    <n v="0.60000000000000009"/>
    <n v="4250"/>
    <n v="2550.0000000000005"/>
    <n v="1020.0000000000002"/>
    <n v="0.4"/>
  </r>
  <r>
    <x v="0"/>
    <n v="1185732"/>
    <x v="129"/>
    <x v="0"/>
    <x v="48"/>
    <s v="Burlington"/>
    <x v="2"/>
    <n v="0.55000000000000004"/>
    <n v="3500"/>
    <n v="1925.0000000000002"/>
    <n v="577.5"/>
    <n v="0.3"/>
  </r>
  <r>
    <x v="0"/>
    <n v="1185732"/>
    <x v="129"/>
    <x v="0"/>
    <x v="48"/>
    <s v="Burlington"/>
    <x v="3"/>
    <n v="0.55000000000000004"/>
    <n v="3250"/>
    <n v="1787.5000000000002"/>
    <n v="536.25"/>
    <n v="0.3"/>
  </r>
  <r>
    <x v="0"/>
    <n v="1185732"/>
    <x v="129"/>
    <x v="0"/>
    <x v="48"/>
    <s v="Burlington"/>
    <x v="4"/>
    <n v="0.65"/>
    <n v="3250"/>
    <n v="2112.5"/>
    <n v="633.75"/>
    <n v="0.3"/>
  </r>
  <r>
    <x v="0"/>
    <n v="1185732"/>
    <x v="129"/>
    <x v="0"/>
    <x v="48"/>
    <s v="Burlington"/>
    <x v="5"/>
    <n v="0.70000000000000007"/>
    <n v="4750"/>
    <n v="3325.0000000000005"/>
    <n v="1163.75"/>
    <n v="0.35"/>
  </r>
  <r>
    <x v="0"/>
    <n v="1185732"/>
    <x v="130"/>
    <x v="0"/>
    <x v="48"/>
    <s v="Burlington"/>
    <x v="0"/>
    <n v="0.65"/>
    <n v="7000"/>
    <n v="4550"/>
    <n v="1820"/>
    <n v="0.4"/>
  </r>
  <r>
    <x v="0"/>
    <n v="1185732"/>
    <x v="130"/>
    <x v="0"/>
    <x v="48"/>
    <s v="Burlington"/>
    <x v="1"/>
    <n v="0.60000000000000009"/>
    <n v="4500"/>
    <n v="2700.0000000000005"/>
    <n v="1080.0000000000002"/>
    <n v="0.4"/>
  </r>
  <r>
    <x v="0"/>
    <n v="1185732"/>
    <x v="130"/>
    <x v="0"/>
    <x v="48"/>
    <s v="Burlington"/>
    <x v="2"/>
    <n v="0.55000000000000004"/>
    <n v="3750"/>
    <n v="2062.5"/>
    <n v="618.75"/>
    <n v="0.3"/>
  </r>
  <r>
    <x v="0"/>
    <n v="1185732"/>
    <x v="130"/>
    <x v="0"/>
    <x v="48"/>
    <s v="Burlington"/>
    <x v="3"/>
    <n v="0.55000000000000004"/>
    <n v="3250"/>
    <n v="1787.5000000000002"/>
    <n v="536.25"/>
    <n v="0.3"/>
  </r>
  <r>
    <x v="0"/>
    <n v="1185732"/>
    <x v="130"/>
    <x v="0"/>
    <x v="48"/>
    <s v="Burlington"/>
    <x v="4"/>
    <n v="0.65"/>
    <n v="3500"/>
    <n v="2275"/>
    <n v="682.5"/>
    <n v="0.3"/>
  </r>
  <r>
    <x v="0"/>
    <n v="1185732"/>
    <x v="130"/>
    <x v="0"/>
    <x v="48"/>
    <s v="Burlington"/>
    <x v="5"/>
    <n v="0.70000000000000007"/>
    <n v="5250"/>
    <n v="3675.0000000000005"/>
    <n v="1286.25"/>
    <n v="0.35"/>
  </r>
  <r>
    <x v="0"/>
    <n v="1185732"/>
    <x v="131"/>
    <x v="0"/>
    <x v="48"/>
    <s v="Burlington"/>
    <x v="0"/>
    <n v="0.65"/>
    <n v="6750"/>
    <n v="4387.5"/>
    <n v="1755"/>
    <n v="0.4"/>
  </r>
  <r>
    <x v="0"/>
    <n v="1185732"/>
    <x v="131"/>
    <x v="0"/>
    <x v="48"/>
    <s v="Burlington"/>
    <x v="1"/>
    <n v="0.60000000000000009"/>
    <n v="4500"/>
    <n v="2700.0000000000005"/>
    <n v="1080.0000000000002"/>
    <n v="0.4"/>
  </r>
  <r>
    <x v="0"/>
    <n v="1185732"/>
    <x v="131"/>
    <x v="0"/>
    <x v="48"/>
    <s v="Burlington"/>
    <x v="2"/>
    <n v="0.55000000000000004"/>
    <n v="3750"/>
    <n v="2062.5"/>
    <n v="618.75"/>
    <n v="0.3"/>
  </r>
  <r>
    <x v="0"/>
    <n v="1185732"/>
    <x v="131"/>
    <x v="0"/>
    <x v="48"/>
    <s v="Burlington"/>
    <x v="3"/>
    <n v="0.55000000000000004"/>
    <n v="2750"/>
    <n v="1512.5000000000002"/>
    <n v="453.75000000000006"/>
    <n v="0.3"/>
  </r>
  <r>
    <x v="0"/>
    <n v="1185732"/>
    <x v="131"/>
    <x v="0"/>
    <x v="48"/>
    <s v="Burlington"/>
    <x v="4"/>
    <n v="0.65"/>
    <n v="2500"/>
    <n v="1625"/>
    <n v="487.5"/>
    <n v="0.3"/>
  </r>
  <r>
    <x v="0"/>
    <n v="1185732"/>
    <x v="131"/>
    <x v="0"/>
    <x v="48"/>
    <s v="Burlington"/>
    <x v="5"/>
    <n v="0.70000000000000007"/>
    <n v="4250"/>
    <n v="2975.0000000000005"/>
    <n v="1041.25"/>
    <n v="0.35"/>
  </r>
  <r>
    <x v="0"/>
    <n v="1185732"/>
    <x v="132"/>
    <x v="0"/>
    <x v="48"/>
    <s v="Burlington"/>
    <x v="0"/>
    <n v="0.65"/>
    <n v="5500"/>
    <n v="3575"/>
    <n v="1430"/>
    <n v="0.4"/>
  </r>
  <r>
    <x v="0"/>
    <n v="1185732"/>
    <x v="132"/>
    <x v="0"/>
    <x v="48"/>
    <s v="Burlington"/>
    <x v="1"/>
    <n v="0.60000000000000009"/>
    <n v="3500"/>
    <n v="2100.0000000000005"/>
    <n v="840.00000000000023"/>
    <n v="0.4"/>
  </r>
  <r>
    <x v="0"/>
    <n v="1185732"/>
    <x v="132"/>
    <x v="0"/>
    <x v="48"/>
    <s v="Burlington"/>
    <x v="2"/>
    <n v="0.55000000000000004"/>
    <n v="2500"/>
    <n v="1375"/>
    <n v="412.5"/>
    <n v="0.3"/>
  </r>
  <r>
    <x v="0"/>
    <n v="1185732"/>
    <x v="132"/>
    <x v="0"/>
    <x v="48"/>
    <s v="Burlington"/>
    <x v="3"/>
    <n v="0.55000000000000004"/>
    <n v="2250"/>
    <n v="1237.5"/>
    <n v="371.25"/>
    <n v="0.3"/>
  </r>
  <r>
    <x v="0"/>
    <n v="1185732"/>
    <x v="132"/>
    <x v="0"/>
    <x v="48"/>
    <s v="Burlington"/>
    <x v="4"/>
    <n v="0.65"/>
    <n v="2250"/>
    <n v="1462.5"/>
    <n v="438.75"/>
    <n v="0.3"/>
  </r>
  <r>
    <x v="0"/>
    <n v="1185732"/>
    <x v="132"/>
    <x v="0"/>
    <x v="48"/>
    <s v="Burlington"/>
    <x v="5"/>
    <n v="0.70000000000000007"/>
    <n v="3250"/>
    <n v="2275"/>
    <n v="796.25"/>
    <n v="0.35"/>
  </r>
  <r>
    <x v="0"/>
    <n v="1185732"/>
    <x v="133"/>
    <x v="0"/>
    <x v="48"/>
    <s v="Burlington"/>
    <x v="0"/>
    <n v="0.70000000000000007"/>
    <n v="4750"/>
    <n v="3325.0000000000005"/>
    <n v="1330.0000000000002"/>
    <n v="0.4"/>
  </r>
  <r>
    <x v="0"/>
    <n v="1185732"/>
    <x v="133"/>
    <x v="0"/>
    <x v="48"/>
    <s v="Burlington"/>
    <x v="1"/>
    <n v="0.65000000000000013"/>
    <n v="3000"/>
    <n v="1950.0000000000005"/>
    <n v="780.00000000000023"/>
    <n v="0.4"/>
  </r>
  <r>
    <x v="0"/>
    <n v="1185732"/>
    <x v="133"/>
    <x v="0"/>
    <x v="48"/>
    <s v="Burlington"/>
    <x v="2"/>
    <n v="0.65000000000000013"/>
    <n v="2000"/>
    <n v="1300.0000000000002"/>
    <n v="390.00000000000006"/>
    <n v="0.3"/>
  </r>
  <r>
    <x v="0"/>
    <n v="1185732"/>
    <x v="133"/>
    <x v="0"/>
    <x v="48"/>
    <s v="Burlington"/>
    <x v="3"/>
    <n v="0.65000000000000013"/>
    <n v="1750"/>
    <n v="1137.5000000000002"/>
    <n v="341.25000000000006"/>
    <n v="0.3"/>
  </r>
  <r>
    <x v="0"/>
    <n v="1185732"/>
    <x v="133"/>
    <x v="0"/>
    <x v="48"/>
    <s v="Burlington"/>
    <x v="4"/>
    <n v="0.75000000000000011"/>
    <n v="1750"/>
    <n v="1312.5000000000002"/>
    <n v="393.75000000000006"/>
    <n v="0.3"/>
  </r>
  <r>
    <x v="0"/>
    <n v="1185732"/>
    <x v="133"/>
    <x v="0"/>
    <x v="48"/>
    <s v="Burlington"/>
    <x v="5"/>
    <n v="0.8"/>
    <n v="3000"/>
    <n v="2400"/>
    <n v="840"/>
    <n v="0.35"/>
  </r>
  <r>
    <x v="0"/>
    <n v="1185732"/>
    <x v="134"/>
    <x v="0"/>
    <x v="48"/>
    <s v="Burlington"/>
    <x v="0"/>
    <n v="0.75000000000000011"/>
    <n v="4500"/>
    <n v="3375.0000000000005"/>
    <n v="1350.0000000000002"/>
    <n v="0.4"/>
  </r>
  <r>
    <x v="0"/>
    <n v="1185732"/>
    <x v="134"/>
    <x v="0"/>
    <x v="48"/>
    <s v="Burlington"/>
    <x v="1"/>
    <n v="0.65000000000000013"/>
    <n v="3250"/>
    <n v="2112.5000000000005"/>
    <n v="845.00000000000023"/>
    <n v="0.4"/>
  </r>
  <r>
    <x v="0"/>
    <n v="1185732"/>
    <x v="134"/>
    <x v="0"/>
    <x v="48"/>
    <s v="Burlington"/>
    <x v="2"/>
    <n v="0.65000000000000013"/>
    <n v="3450"/>
    <n v="2242.5000000000005"/>
    <n v="672.75000000000011"/>
    <n v="0.3"/>
  </r>
  <r>
    <x v="0"/>
    <n v="1185732"/>
    <x v="134"/>
    <x v="0"/>
    <x v="48"/>
    <s v="Burlington"/>
    <x v="3"/>
    <n v="0.65000000000000013"/>
    <n v="3250"/>
    <n v="2112.5000000000005"/>
    <n v="633.75000000000011"/>
    <n v="0.3"/>
  </r>
  <r>
    <x v="0"/>
    <n v="1185732"/>
    <x v="134"/>
    <x v="0"/>
    <x v="48"/>
    <s v="Burlington"/>
    <x v="4"/>
    <n v="0.75000000000000011"/>
    <n v="3000"/>
    <n v="2250.0000000000005"/>
    <n v="675.00000000000011"/>
    <n v="0.3"/>
  </r>
  <r>
    <x v="0"/>
    <n v="1185732"/>
    <x v="134"/>
    <x v="0"/>
    <x v="48"/>
    <s v="Burlington"/>
    <x v="5"/>
    <n v="0.8"/>
    <n v="4000"/>
    <n v="3200"/>
    <n v="1120"/>
    <n v="0.35"/>
  </r>
  <r>
    <x v="0"/>
    <n v="1185732"/>
    <x v="135"/>
    <x v="0"/>
    <x v="48"/>
    <s v="Burlington"/>
    <x v="0"/>
    <n v="0.75000000000000011"/>
    <n v="6250"/>
    <n v="4687.5000000000009"/>
    <n v="1875.0000000000005"/>
    <n v="0.4"/>
  </r>
  <r>
    <x v="0"/>
    <n v="1185732"/>
    <x v="135"/>
    <x v="0"/>
    <x v="48"/>
    <s v="Burlington"/>
    <x v="1"/>
    <n v="0.65000000000000013"/>
    <n v="4250"/>
    <n v="2762.5000000000005"/>
    <n v="1105.0000000000002"/>
    <n v="0.4"/>
  </r>
  <r>
    <x v="0"/>
    <n v="1185732"/>
    <x v="135"/>
    <x v="0"/>
    <x v="48"/>
    <s v="Burlington"/>
    <x v="2"/>
    <n v="0.65000000000000013"/>
    <n v="4000"/>
    <n v="2600.0000000000005"/>
    <n v="780.00000000000011"/>
    <n v="0.3"/>
  </r>
  <r>
    <x v="0"/>
    <n v="1185732"/>
    <x v="135"/>
    <x v="0"/>
    <x v="48"/>
    <s v="Burlington"/>
    <x v="3"/>
    <n v="0.65000000000000013"/>
    <n v="3500"/>
    <n v="2275.0000000000005"/>
    <n v="682.50000000000011"/>
    <n v="0.3"/>
  </r>
  <r>
    <x v="0"/>
    <n v="1185732"/>
    <x v="135"/>
    <x v="0"/>
    <x v="48"/>
    <s v="Burlington"/>
    <x v="4"/>
    <n v="0.75000000000000011"/>
    <n v="3500"/>
    <n v="2625.0000000000005"/>
    <n v="787.50000000000011"/>
    <n v="0.3"/>
  </r>
  <r>
    <x v="0"/>
    <n v="1185732"/>
    <x v="135"/>
    <x v="0"/>
    <x v="48"/>
    <s v="Burlington"/>
    <x v="5"/>
    <n v="0.8"/>
    <n v="4500"/>
    <n v="3600"/>
    <n v="1260"/>
    <n v="0.35"/>
  </r>
  <r>
    <x v="0"/>
    <n v="1185732"/>
    <x v="145"/>
    <x v="0"/>
    <x v="49"/>
    <s v="Manchester"/>
    <x v="0"/>
    <n v="0.55000000000000004"/>
    <n v="5000"/>
    <n v="2750"/>
    <n v="962.50000000000011"/>
    <n v="0.35000000000000003"/>
  </r>
  <r>
    <x v="0"/>
    <n v="1185732"/>
    <x v="145"/>
    <x v="0"/>
    <x v="49"/>
    <s v="Manchester"/>
    <x v="1"/>
    <n v="0.55000000000000004"/>
    <n v="3000"/>
    <n v="1650.0000000000002"/>
    <n v="577.50000000000011"/>
    <n v="0.35000000000000003"/>
  </r>
  <r>
    <x v="0"/>
    <n v="1185732"/>
    <x v="145"/>
    <x v="0"/>
    <x v="49"/>
    <s v="Manchester"/>
    <x v="2"/>
    <n v="0.45"/>
    <n v="3000"/>
    <n v="1350"/>
    <n v="337.5"/>
    <n v="0.25"/>
  </r>
  <r>
    <x v="0"/>
    <n v="1185732"/>
    <x v="145"/>
    <x v="0"/>
    <x v="49"/>
    <s v="Manchester"/>
    <x v="3"/>
    <n v="0.49999999999999994"/>
    <n v="1500"/>
    <n v="749.99999999999989"/>
    <n v="187.49999999999997"/>
    <n v="0.25"/>
  </r>
  <r>
    <x v="0"/>
    <n v="1185732"/>
    <x v="145"/>
    <x v="0"/>
    <x v="49"/>
    <s v="Manchester"/>
    <x v="4"/>
    <n v="0.65000000000000013"/>
    <n v="2000"/>
    <n v="1300.0000000000002"/>
    <n v="325.00000000000006"/>
    <n v="0.25"/>
  </r>
  <r>
    <x v="0"/>
    <n v="1185732"/>
    <x v="145"/>
    <x v="0"/>
    <x v="49"/>
    <s v="Manchester"/>
    <x v="5"/>
    <n v="0.55000000000000004"/>
    <n v="3000"/>
    <n v="1650.0000000000002"/>
    <n v="495.00000000000006"/>
    <n v="0.3"/>
  </r>
  <r>
    <x v="0"/>
    <n v="1185732"/>
    <x v="216"/>
    <x v="0"/>
    <x v="49"/>
    <s v="Manchester"/>
    <x v="0"/>
    <n v="0.55000000000000004"/>
    <n v="5750"/>
    <n v="3162.5000000000005"/>
    <n v="1106.8750000000002"/>
    <n v="0.35000000000000003"/>
  </r>
  <r>
    <x v="0"/>
    <n v="1185732"/>
    <x v="216"/>
    <x v="0"/>
    <x v="49"/>
    <s v="Manchester"/>
    <x v="1"/>
    <n v="0.55000000000000004"/>
    <n v="2250"/>
    <n v="1237.5"/>
    <n v="433.12500000000006"/>
    <n v="0.35000000000000003"/>
  </r>
  <r>
    <x v="0"/>
    <n v="1185732"/>
    <x v="216"/>
    <x v="0"/>
    <x v="49"/>
    <s v="Manchester"/>
    <x v="2"/>
    <n v="0.45"/>
    <n v="2750"/>
    <n v="1237.5"/>
    <n v="309.375"/>
    <n v="0.25"/>
  </r>
  <r>
    <x v="0"/>
    <n v="1185732"/>
    <x v="216"/>
    <x v="0"/>
    <x v="49"/>
    <s v="Manchester"/>
    <x v="3"/>
    <n v="0.49999999999999994"/>
    <n v="1750"/>
    <n v="874.99999999999989"/>
    <n v="218.74999999999997"/>
    <n v="0.25"/>
  </r>
  <r>
    <x v="0"/>
    <n v="1185732"/>
    <x v="216"/>
    <x v="0"/>
    <x v="49"/>
    <s v="Manchester"/>
    <x v="4"/>
    <n v="0.65000000000000013"/>
    <n v="2500"/>
    <n v="1625.0000000000002"/>
    <n v="406.25000000000006"/>
    <n v="0.25"/>
  </r>
  <r>
    <x v="0"/>
    <n v="1185732"/>
    <x v="216"/>
    <x v="0"/>
    <x v="49"/>
    <s v="Manchester"/>
    <x v="5"/>
    <n v="0.55000000000000004"/>
    <n v="3500"/>
    <n v="1925.0000000000002"/>
    <n v="577.5"/>
    <n v="0.3"/>
  </r>
  <r>
    <x v="0"/>
    <n v="1185732"/>
    <x v="250"/>
    <x v="0"/>
    <x v="49"/>
    <s v="Manchester"/>
    <x v="0"/>
    <n v="0.55000000000000004"/>
    <n v="5450"/>
    <n v="2997.5000000000005"/>
    <n v="1049.1250000000002"/>
    <n v="0.35000000000000003"/>
  </r>
  <r>
    <x v="0"/>
    <n v="1185732"/>
    <x v="250"/>
    <x v="0"/>
    <x v="49"/>
    <s v="Manchester"/>
    <x v="1"/>
    <n v="0.55000000000000004"/>
    <n v="2500"/>
    <n v="1375"/>
    <n v="481.25000000000006"/>
    <n v="0.35000000000000003"/>
  </r>
  <r>
    <x v="0"/>
    <n v="1185732"/>
    <x v="250"/>
    <x v="0"/>
    <x v="49"/>
    <s v="Manchester"/>
    <x v="2"/>
    <n v="0.45"/>
    <n v="2750"/>
    <n v="1237.5"/>
    <n v="309.375"/>
    <n v="0.25"/>
  </r>
  <r>
    <x v="0"/>
    <n v="1185732"/>
    <x v="250"/>
    <x v="0"/>
    <x v="49"/>
    <s v="Manchester"/>
    <x v="3"/>
    <n v="0.49999999999999994"/>
    <n v="1250"/>
    <n v="624.99999999999989"/>
    <n v="156.24999999999997"/>
    <n v="0.25"/>
  </r>
  <r>
    <x v="0"/>
    <n v="1185732"/>
    <x v="250"/>
    <x v="0"/>
    <x v="49"/>
    <s v="Manchester"/>
    <x v="4"/>
    <n v="0.65000000000000013"/>
    <n v="1750"/>
    <n v="1137.5000000000002"/>
    <n v="284.37500000000006"/>
    <n v="0.25"/>
  </r>
  <r>
    <x v="0"/>
    <n v="1185732"/>
    <x v="250"/>
    <x v="0"/>
    <x v="49"/>
    <s v="Manchester"/>
    <x v="5"/>
    <n v="0.55000000000000004"/>
    <n v="2750"/>
    <n v="1512.5000000000002"/>
    <n v="453.75000000000006"/>
    <n v="0.3"/>
  </r>
  <r>
    <x v="0"/>
    <n v="1185732"/>
    <x v="251"/>
    <x v="0"/>
    <x v="49"/>
    <s v="Manchester"/>
    <x v="0"/>
    <n v="0.55000000000000004"/>
    <n v="5250"/>
    <n v="2887.5000000000005"/>
    <n v="1010.6250000000002"/>
    <n v="0.35000000000000003"/>
  </r>
  <r>
    <x v="0"/>
    <n v="1185732"/>
    <x v="251"/>
    <x v="0"/>
    <x v="49"/>
    <s v="Manchester"/>
    <x v="1"/>
    <n v="0.55000000000000004"/>
    <n v="2250"/>
    <n v="1237.5"/>
    <n v="433.12500000000006"/>
    <n v="0.35000000000000003"/>
  </r>
  <r>
    <x v="0"/>
    <n v="1185732"/>
    <x v="251"/>
    <x v="0"/>
    <x v="49"/>
    <s v="Manchester"/>
    <x v="2"/>
    <n v="0.45"/>
    <n v="2250"/>
    <n v="1012.5"/>
    <n v="253.125"/>
    <n v="0.25"/>
  </r>
  <r>
    <x v="0"/>
    <n v="1185732"/>
    <x v="251"/>
    <x v="0"/>
    <x v="49"/>
    <s v="Manchester"/>
    <x v="3"/>
    <n v="0.49999999999999994"/>
    <n v="1500"/>
    <n v="749.99999999999989"/>
    <n v="187.49999999999997"/>
    <n v="0.25"/>
  </r>
  <r>
    <x v="0"/>
    <n v="1185732"/>
    <x v="251"/>
    <x v="0"/>
    <x v="49"/>
    <s v="Manchester"/>
    <x v="4"/>
    <n v="0.60000000000000009"/>
    <n v="1500"/>
    <n v="900.00000000000011"/>
    <n v="225.00000000000003"/>
    <n v="0.25"/>
  </r>
  <r>
    <x v="0"/>
    <n v="1185732"/>
    <x v="251"/>
    <x v="0"/>
    <x v="49"/>
    <s v="Manchester"/>
    <x v="5"/>
    <n v="0.5"/>
    <n v="3000"/>
    <n v="1500"/>
    <n v="450"/>
    <n v="0.3"/>
  </r>
  <r>
    <x v="0"/>
    <n v="1185732"/>
    <x v="252"/>
    <x v="0"/>
    <x v="49"/>
    <s v="Manchester"/>
    <x v="0"/>
    <n v="0.65"/>
    <n v="5700"/>
    <n v="3705"/>
    <n v="1296.7500000000002"/>
    <n v="0.35000000000000003"/>
  </r>
  <r>
    <x v="0"/>
    <n v="1185732"/>
    <x v="252"/>
    <x v="0"/>
    <x v="49"/>
    <s v="Manchester"/>
    <x v="1"/>
    <n v="0.60000000000000009"/>
    <n v="2750"/>
    <n v="1650.0000000000002"/>
    <n v="577.50000000000011"/>
    <n v="0.35000000000000003"/>
  </r>
  <r>
    <x v="0"/>
    <n v="1185732"/>
    <x v="252"/>
    <x v="0"/>
    <x v="49"/>
    <s v="Manchester"/>
    <x v="2"/>
    <n v="0.55000000000000004"/>
    <n v="3000"/>
    <n v="1650.0000000000002"/>
    <n v="412.50000000000006"/>
    <n v="0.25"/>
  </r>
  <r>
    <x v="0"/>
    <n v="1185732"/>
    <x v="252"/>
    <x v="0"/>
    <x v="49"/>
    <s v="Manchester"/>
    <x v="3"/>
    <n v="0.55000000000000004"/>
    <n v="2500"/>
    <n v="1375"/>
    <n v="343.75"/>
    <n v="0.25"/>
  </r>
  <r>
    <x v="0"/>
    <n v="1185732"/>
    <x v="252"/>
    <x v="0"/>
    <x v="49"/>
    <s v="Manchester"/>
    <x v="4"/>
    <n v="0.65"/>
    <n v="2750"/>
    <n v="1787.5"/>
    <n v="446.875"/>
    <n v="0.25"/>
  </r>
  <r>
    <x v="0"/>
    <n v="1185732"/>
    <x v="252"/>
    <x v="0"/>
    <x v="49"/>
    <s v="Manchester"/>
    <x v="5"/>
    <n v="0.70000000000000007"/>
    <n v="4000"/>
    <n v="2800.0000000000005"/>
    <n v="840.00000000000011"/>
    <n v="0.3"/>
  </r>
  <r>
    <x v="0"/>
    <n v="1185732"/>
    <x v="220"/>
    <x v="0"/>
    <x v="49"/>
    <s v="Manchester"/>
    <x v="0"/>
    <n v="0.65"/>
    <n v="6500"/>
    <n v="4225"/>
    <n v="1478.7500000000002"/>
    <n v="0.35000000000000003"/>
  </r>
  <r>
    <x v="0"/>
    <n v="1185732"/>
    <x v="220"/>
    <x v="0"/>
    <x v="49"/>
    <s v="Manchester"/>
    <x v="1"/>
    <n v="0.60000000000000009"/>
    <n v="4000"/>
    <n v="2400.0000000000005"/>
    <n v="840.00000000000023"/>
    <n v="0.35000000000000003"/>
  </r>
  <r>
    <x v="0"/>
    <n v="1185732"/>
    <x v="220"/>
    <x v="0"/>
    <x v="49"/>
    <s v="Manchester"/>
    <x v="2"/>
    <n v="0.55000000000000004"/>
    <n v="3250"/>
    <n v="1787.5000000000002"/>
    <n v="446.87500000000006"/>
    <n v="0.25"/>
  </r>
  <r>
    <x v="0"/>
    <n v="1185732"/>
    <x v="220"/>
    <x v="0"/>
    <x v="49"/>
    <s v="Manchester"/>
    <x v="3"/>
    <n v="0.55000000000000004"/>
    <n v="3000"/>
    <n v="1650.0000000000002"/>
    <n v="412.50000000000006"/>
    <n v="0.25"/>
  </r>
  <r>
    <x v="0"/>
    <n v="1185732"/>
    <x v="220"/>
    <x v="0"/>
    <x v="49"/>
    <s v="Manchester"/>
    <x v="4"/>
    <n v="0.65"/>
    <n v="3000"/>
    <n v="1950"/>
    <n v="487.5"/>
    <n v="0.25"/>
  </r>
  <r>
    <x v="0"/>
    <n v="1185732"/>
    <x v="220"/>
    <x v="0"/>
    <x v="49"/>
    <s v="Manchester"/>
    <x v="5"/>
    <n v="0.70000000000000007"/>
    <n v="4500"/>
    <n v="3150.0000000000005"/>
    <n v="945.00000000000011"/>
    <n v="0.3"/>
  </r>
  <r>
    <x v="0"/>
    <n v="1185732"/>
    <x v="253"/>
    <x v="0"/>
    <x v="49"/>
    <s v="Manchester"/>
    <x v="0"/>
    <n v="0.65"/>
    <n v="6750"/>
    <n v="4387.5"/>
    <n v="1535.6250000000002"/>
    <n v="0.35000000000000003"/>
  </r>
  <r>
    <x v="0"/>
    <n v="1185732"/>
    <x v="253"/>
    <x v="0"/>
    <x v="49"/>
    <s v="Manchester"/>
    <x v="1"/>
    <n v="0.60000000000000009"/>
    <n v="4250"/>
    <n v="2550.0000000000005"/>
    <n v="892.50000000000023"/>
    <n v="0.35000000000000003"/>
  </r>
  <r>
    <x v="0"/>
    <n v="1185732"/>
    <x v="253"/>
    <x v="0"/>
    <x v="49"/>
    <s v="Manchester"/>
    <x v="2"/>
    <n v="0.55000000000000004"/>
    <n v="3500"/>
    <n v="1925.0000000000002"/>
    <n v="481.25000000000006"/>
    <n v="0.25"/>
  </r>
  <r>
    <x v="0"/>
    <n v="1185732"/>
    <x v="253"/>
    <x v="0"/>
    <x v="49"/>
    <s v="Manchester"/>
    <x v="3"/>
    <n v="0.55000000000000004"/>
    <n v="3000"/>
    <n v="1650.0000000000002"/>
    <n v="412.50000000000006"/>
    <n v="0.25"/>
  </r>
  <r>
    <x v="0"/>
    <n v="1185732"/>
    <x v="253"/>
    <x v="0"/>
    <x v="49"/>
    <s v="Manchester"/>
    <x v="4"/>
    <n v="0.65"/>
    <n v="3250"/>
    <n v="2112.5"/>
    <n v="528.125"/>
    <n v="0.25"/>
  </r>
  <r>
    <x v="0"/>
    <n v="1185732"/>
    <x v="253"/>
    <x v="0"/>
    <x v="49"/>
    <s v="Manchester"/>
    <x v="5"/>
    <n v="0.70000000000000007"/>
    <n v="5000"/>
    <n v="3500.0000000000005"/>
    <n v="1050"/>
    <n v="0.3"/>
  </r>
  <r>
    <x v="0"/>
    <n v="1185732"/>
    <x v="254"/>
    <x v="0"/>
    <x v="49"/>
    <s v="Manchester"/>
    <x v="0"/>
    <n v="0.65"/>
    <n v="6500"/>
    <n v="4225"/>
    <n v="1478.7500000000002"/>
    <n v="0.35000000000000003"/>
  </r>
  <r>
    <x v="0"/>
    <n v="1185732"/>
    <x v="254"/>
    <x v="0"/>
    <x v="49"/>
    <s v="Manchester"/>
    <x v="1"/>
    <n v="0.60000000000000009"/>
    <n v="4250"/>
    <n v="2550.0000000000005"/>
    <n v="892.50000000000023"/>
    <n v="0.35000000000000003"/>
  </r>
  <r>
    <x v="0"/>
    <n v="1185732"/>
    <x v="254"/>
    <x v="0"/>
    <x v="49"/>
    <s v="Manchester"/>
    <x v="2"/>
    <n v="0.55000000000000004"/>
    <n v="3500"/>
    <n v="1925.0000000000002"/>
    <n v="481.25000000000006"/>
    <n v="0.25"/>
  </r>
  <r>
    <x v="0"/>
    <n v="1185732"/>
    <x v="254"/>
    <x v="0"/>
    <x v="49"/>
    <s v="Manchester"/>
    <x v="3"/>
    <n v="0.55000000000000004"/>
    <n v="2500"/>
    <n v="1375"/>
    <n v="343.75"/>
    <n v="0.25"/>
  </r>
  <r>
    <x v="0"/>
    <n v="1185732"/>
    <x v="254"/>
    <x v="0"/>
    <x v="49"/>
    <s v="Manchester"/>
    <x v="4"/>
    <n v="0.65"/>
    <n v="2250"/>
    <n v="1462.5"/>
    <n v="365.625"/>
    <n v="0.25"/>
  </r>
  <r>
    <x v="0"/>
    <n v="1185732"/>
    <x v="254"/>
    <x v="0"/>
    <x v="49"/>
    <s v="Manchester"/>
    <x v="5"/>
    <n v="0.70000000000000007"/>
    <n v="4000"/>
    <n v="2800.0000000000005"/>
    <n v="840.00000000000011"/>
    <n v="0.3"/>
  </r>
  <r>
    <x v="0"/>
    <n v="1185732"/>
    <x v="255"/>
    <x v="0"/>
    <x v="49"/>
    <s v="Manchester"/>
    <x v="0"/>
    <n v="0.65"/>
    <n v="5250"/>
    <n v="3412.5"/>
    <n v="1194.375"/>
    <n v="0.35000000000000003"/>
  </r>
  <r>
    <x v="0"/>
    <n v="1185732"/>
    <x v="255"/>
    <x v="0"/>
    <x v="49"/>
    <s v="Manchester"/>
    <x v="1"/>
    <n v="0.60000000000000009"/>
    <n v="3250"/>
    <n v="1950.0000000000002"/>
    <n v="682.50000000000011"/>
    <n v="0.35000000000000003"/>
  </r>
  <r>
    <x v="0"/>
    <n v="1185732"/>
    <x v="255"/>
    <x v="0"/>
    <x v="49"/>
    <s v="Manchester"/>
    <x v="2"/>
    <n v="0.55000000000000004"/>
    <n v="2250"/>
    <n v="1237.5"/>
    <n v="309.375"/>
    <n v="0.25"/>
  </r>
  <r>
    <x v="0"/>
    <n v="1185732"/>
    <x v="255"/>
    <x v="0"/>
    <x v="49"/>
    <s v="Manchester"/>
    <x v="3"/>
    <n v="0.55000000000000004"/>
    <n v="2000"/>
    <n v="1100"/>
    <n v="275"/>
    <n v="0.25"/>
  </r>
  <r>
    <x v="0"/>
    <n v="1185732"/>
    <x v="255"/>
    <x v="0"/>
    <x v="49"/>
    <s v="Manchester"/>
    <x v="4"/>
    <n v="0.65"/>
    <n v="2000"/>
    <n v="1300"/>
    <n v="325"/>
    <n v="0.25"/>
  </r>
  <r>
    <x v="0"/>
    <n v="1185732"/>
    <x v="255"/>
    <x v="0"/>
    <x v="49"/>
    <s v="Manchester"/>
    <x v="5"/>
    <n v="0.70000000000000007"/>
    <n v="3000"/>
    <n v="2100"/>
    <n v="630"/>
    <n v="0.3"/>
  </r>
  <r>
    <x v="0"/>
    <n v="1185732"/>
    <x v="224"/>
    <x v="0"/>
    <x v="49"/>
    <s v="Manchester"/>
    <x v="0"/>
    <n v="0.70000000000000007"/>
    <n v="4500"/>
    <n v="3150.0000000000005"/>
    <n v="1102.5000000000002"/>
    <n v="0.35000000000000003"/>
  </r>
  <r>
    <x v="0"/>
    <n v="1185732"/>
    <x v="224"/>
    <x v="0"/>
    <x v="49"/>
    <s v="Manchester"/>
    <x v="1"/>
    <n v="0.65000000000000013"/>
    <n v="2750"/>
    <n v="1787.5000000000005"/>
    <n v="625.62500000000023"/>
    <n v="0.35000000000000003"/>
  </r>
  <r>
    <x v="0"/>
    <n v="1185732"/>
    <x v="224"/>
    <x v="0"/>
    <x v="49"/>
    <s v="Manchester"/>
    <x v="2"/>
    <n v="0.65000000000000013"/>
    <n v="1750"/>
    <n v="1137.5000000000002"/>
    <n v="284.37500000000006"/>
    <n v="0.25"/>
  </r>
  <r>
    <x v="0"/>
    <n v="1185732"/>
    <x v="224"/>
    <x v="0"/>
    <x v="49"/>
    <s v="Manchester"/>
    <x v="3"/>
    <n v="0.65000000000000013"/>
    <n v="1500"/>
    <n v="975.00000000000023"/>
    <n v="243.75000000000006"/>
    <n v="0.25"/>
  </r>
  <r>
    <x v="0"/>
    <n v="1185732"/>
    <x v="224"/>
    <x v="0"/>
    <x v="49"/>
    <s v="Manchester"/>
    <x v="4"/>
    <n v="0.75000000000000011"/>
    <n v="1500"/>
    <n v="1125.0000000000002"/>
    <n v="281.25000000000006"/>
    <n v="0.25"/>
  </r>
  <r>
    <x v="0"/>
    <n v="1185732"/>
    <x v="224"/>
    <x v="0"/>
    <x v="49"/>
    <s v="Manchester"/>
    <x v="5"/>
    <n v="0.8"/>
    <n v="2750"/>
    <n v="2200"/>
    <n v="660"/>
    <n v="0.3"/>
  </r>
  <r>
    <x v="0"/>
    <n v="1185732"/>
    <x v="256"/>
    <x v="0"/>
    <x v="49"/>
    <s v="Manchester"/>
    <x v="0"/>
    <n v="0.75000000000000011"/>
    <n v="4250"/>
    <n v="3187.5000000000005"/>
    <n v="1115.6250000000002"/>
    <n v="0.35000000000000003"/>
  </r>
  <r>
    <x v="0"/>
    <n v="1185732"/>
    <x v="256"/>
    <x v="0"/>
    <x v="49"/>
    <s v="Manchester"/>
    <x v="1"/>
    <n v="0.65000000000000013"/>
    <n v="3000"/>
    <n v="1950.0000000000005"/>
    <n v="682.50000000000023"/>
    <n v="0.35000000000000003"/>
  </r>
  <r>
    <x v="0"/>
    <n v="1185732"/>
    <x v="256"/>
    <x v="0"/>
    <x v="49"/>
    <s v="Manchester"/>
    <x v="2"/>
    <n v="0.65000000000000013"/>
    <n v="3200"/>
    <n v="2080.0000000000005"/>
    <n v="520.00000000000011"/>
    <n v="0.25"/>
  </r>
  <r>
    <x v="0"/>
    <n v="1185732"/>
    <x v="256"/>
    <x v="0"/>
    <x v="49"/>
    <s v="Manchester"/>
    <x v="3"/>
    <n v="0.65000000000000013"/>
    <n v="3000"/>
    <n v="1950.0000000000005"/>
    <n v="487.50000000000011"/>
    <n v="0.25"/>
  </r>
  <r>
    <x v="0"/>
    <n v="1185732"/>
    <x v="256"/>
    <x v="0"/>
    <x v="49"/>
    <s v="Manchester"/>
    <x v="4"/>
    <n v="0.75000000000000011"/>
    <n v="2750"/>
    <n v="2062.5000000000005"/>
    <n v="515.62500000000011"/>
    <n v="0.25"/>
  </r>
  <r>
    <x v="0"/>
    <n v="1185732"/>
    <x v="256"/>
    <x v="0"/>
    <x v="49"/>
    <s v="Manchester"/>
    <x v="5"/>
    <n v="0.8"/>
    <n v="3750"/>
    <n v="3000"/>
    <n v="900"/>
    <n v="0.3"/>
  </r>
  <r>
    <x v="0"/>
    <n v="1185732"/>
    <x v="257"/>
    <x v="0"/>
    <x v="49"/>
    <s v="Manchester"/>
    <x v="0"/>
    <n v="0.75000000000000011"/>
    <n v="6000"/>
    <n v="4500.0000000000009"/>
    <n v="1575.0000000000005"/>
    <n v="0.35000000000000003"/>
  </r>
  <r>
    <x v="0"/>
    <n v="1185732"/>
    <x v="257"/>
    <x v="0"/>
    <x v="49"/>
    <s v="Manchester"/>
    <x v="1"/>
    <n v="0.65000000000000013"/>
    <n v="4000"/>
    <n v="2600.0000000000005"/>
    <n v="910.00000000000023"/>
    <n v="0.35000000000000003"/>
  </r>
  <r>
    <x v="0"/>
    <n v="1185732"/>
    <x v="257"/>
    <x v="0"/>
    <x v="49"/>
    <s v="Manchester"/>
    <x v="2"/>
    <n v="0.65000000000000013"/>
    <n v="3750"/>
    <n v="2437.5000000000005"/>
    <n v="609.37500000000011"/>
    <n v="0.25"/>
  </r>
  <r>
    <x v="0"/>
    <n v="1185732"/>
    <x v="257"/>
    <x v="0"/>
    <x v="49"/>
    <s v="Manchester"/>
    <x v="3"/>
    <n v="0.65000000000000013"/>
    <n v="3250"/>
    <n v="2112.5000000000005"/>
    <n v="528.12500000000011"/>
    <n v="0.25"/>
  </r>
  <r>
    <x v="0"/>
    <n v="1185732"/>
    <x v="257"/>
    <x v="0"/>
    <x v="49"/>
    <s v="Manchester"/>
    <x v="4"/>
    <n v="0.75000000000000011"/>
    <n v="3250"/>
    <n v="2437.5000000000005"/>
    <n v="609.37500000000011"/>
    <n v="0.25"/>
  </r>
  <r>
    <x v="0"/>
    <n v="1185732"/>
    <x v="257"/>
    <x v="0"/>
    <x v="49"/>
    <s v="Manchester"/>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DB3076-B668-4DF3-A288-1D0C0188D65C}" name="PivotTable3" cacheId="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6:B53" firstHeaderRow="1" firstDataRow="1" firstDataCol="1"/>
  <pivotFields count="14">
    <pivotField showAll="0">
      <items count="5">
        <item x="1"/>
        <item x="3"/>
        <item x="2"/>
        <item x="0"/>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h="1" x="0"/>
        <item x="1"/>
        <item x="4"/>
        <item h="1"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numFmtId="8" showAll="0"/>
    <pivotField dataField="1" numFmtId="3" showAll="0"/>
    <pivotField numFmtId="6" showAll="0"/>
    <pivotField numFmtId="6"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27">
    <i>
      <x/>
    </i>
    <i>
      <x v="3"/>
    </i>
    <i>
      <x v="8"/>
    </i>
    <i>
      <x v="9"/>
    </i>
    <i>
      <x v="12"/>
    </i>
    <i>
      <x v="13"/>
    </i>
    <i>
      <x v="14"/>
    </i>
    <i>
      <x v="15"/>
    </i>
    <i>
      <x v="16"/>
    </i>
    <i>
      <x v="17"/>
    </i>
    <i>
      <x v="21"/>
    </i>
    <i>
      <x v="22"/>
    </i>
    <i>
      <x v="23"/>
    </i>
    <i>
      <x v="24"/>
    </i>
    <i>
      <x v="25"/>
    </i>
    <i>
      <x v="26"/>
    </i>
    <i>
      <x v="32"/>
    </i>
    <i>
      <x v="33"/>
    </i>
    <i>
      <x v="34"/>
    </i>
    <i>
      <x v="35"/>
    </i>
    <i>
      <x v="39"/>
    </i>
    <i>
      <x v="40"/>
    </i>
    <i>
      <x v="41"/>
    </i>
    <i>
      <x v="42"/>
    </i>
    <i>
      <x v="45"/>
    </i>
    <i>
      <x v="48"/>
    </i>
    <i t="grand">
      <x/>
    </i>
  </rowItems>
  <colItems count="1">
    <i/>
  </colItems>
  <dataFields count="1">
    <dataField name="Sum of Units Sold" fld="8" baseField="0" baseItem="0"/>
  </dataFields>
  <pivotTableStyleInfo name="PivotStyleLight16" showRowHeaders="1" showColHeaders="1" showRowStripes="0" showColStripes="0" showLastColumn="1"/>
  <filters count="1">
    <filter fld="2" type="dateBetween" evalOrder="-1" id="36"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B9F58B-B756-4F17-BA5F-E9FCF6F90D91}" name="PivotTable2" cacheId="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8:B21" firstHeaderRow="1" firstDataRow="1" firstDataCol="1"/>
  <pivotFields count="14">
    <pivotField showAll="0">
      <items count="5">
        <item x="1"/>
        <item x="3"/>
        <item x="2"/>
        <item x="0"/>
        <item t="default"/>
      </items>
    </pivotField>
    <pivotField showAll="0"/>
    <pivotField axis="axisRow"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h="1" x="0"/>
        <item x="1"/>
        <item x="4"/>
        <item h="1" x="2"/>
        <item t="default"/>
      </items>
    </pivotField>
    <pivotField showAll="0"/>
    <pivotField showAll="0"/>
    <pivotField showAll="0">
      <items count="7">
        <item x="0"/>
        <item x="5"/>
        <item x="1"/>
        <item x="3"/>
        <item x="4"/>
        <item x="2"/>
        <item t="default"/>
      </items>
    </pivotField>
    <pivotField numFmtId="8" showAll="0"/>
    <pivotField numFmtId="3" showAll="0"/>
    <pivotField dataField="1" numFmtId="6" showAll="0"/>
    <pivotField numFmtId="6"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3"/>
    <field x="12"/>
    <field x="2"/>
  </rowFields>
  <rowItems count="13">
    <i>
      <x v="1"/>
    </i>
    <i>
      <x v="2"/>
    </i>
    <i>
      <x v="3"/>
    </i>
    <i>
      <x v="4"/>
    </i>
    <i>
      <x v="5"/>
    </i>
    <i>
      <x v="6"/>
    </i>
    <i>
      <x v="7"/>
    </i>
    <i>
      <x v="8"/>
    </i>
    <i>
      <x v="9"/>
    </i>
    <i>
      <x v="10"/>
    </i>
    <i>
      <x v="11"/>
    </i>
    <i>
      <x v="12"/>
    </i>
    <i t="grand">
      <x/>
    </i>
  </rowItems>
  <colItems count="1">
    <i/>
  </colItems>
  <dataFields count="1">
    <dataField name="Sum of Total Sales" fld="9" baseField="0" baseItem="0" numFmtId="165"/>
  </dataFields>
  <formats count="1">
    <format dxfId="51">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60"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23FCFD-B884-4A9F-8D62-BCF72CF79FDF}" name="PivotTable1" cacheId="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D4" firstHeaderRow="0" firstDataRow="1" firstDataCol="0"/>
  <pivotFields count="14">
    <pivotField showAll="0">
      <items count="5">
        <item x="1"/>
        <item x="3"/>
        <item x="2"/>
        <item x="0"/>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h="1" x="0"/>
        <item x="1"/>
        <item x="4"/>
        <item h="1" x="2"/>
        <item t="default"/>
      </items>
    </pivotField>
    <pivotField showAll="0"/>
    <pivotField showAll="0"/>
    <pivotField showAll="0">
      <items count="7">
        <item x="0"/>
        <item x="5"/>
        <item x="1"/>
        <item x="3"/>
        <item x="4"/>
        <item x="2"/>
        <item t="default"/>
      </items>
    </pivotField>
    <pivotField numFmtId="8" showAll="0"/>
    <pivotField dataField="1" numFmtId="3" showAll="0"/>
    <pivotField dataField="1" numFmtId="6" showAll="0"/>
    <pivotField dataField="1" numFmtId="6" showAll="0"/>
    <pivotField dataField="1"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Total Sales" fld="9" baseField="0" baseItem="0"/>
    <dataField name="Sum of Units Sold" fld="8" baseField="0" baseItem="0"/>
    <dataField name="Sum of Operating Profit" fld="10" baseField="0" baseItem="0"/>
    <dataField name="Average of Operating Margin" fld="11" subtotal="average" baseField="0" baseItem="1"/>
  </dataFields>
  <pivotTableStyleInfo name="PivotStyleLight16" showRowHeaders="1" showColHeaders="1" showRowStripes="0" showColStripes="0" showLastColumn="1"/>
  <filters count="1">
    <filter fld="2" type="dateBetween" evalOrder="-1" id="39"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E07FFEE-8D6A-4314-97F2-FA779B855E90}" sourceName="Region">
  <pivotTables>
    <pivotTable tabId="4" name="PivotTable2"/>
    <pivotTable tabId="4" name="PivotTable1"/>
    <pivotTable tabId="4" name="PivotTable3"/>
  </pivotTables>
  <data>
    <tabular pivotCacheId="2095805794">
      <items count="5">
        <i x="3" s="1"/>
        <i x="0"/>
        <i x="1" s="1"/>
        <i x="4"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E43D3E00-4E9B-4114-8C0A-176C301326FA}" sourceName="Beverage Brand">
  <pivotTables>
    <pivotTable tabId="4" name="PivotTable2"/>
    <pivotTable tabId="4" name="PivotTable1"/>
    <pivotTable tabId="4" name="PivotTable3"/>
  </pivotTables>
  <data>
    <tabular pivotCacheId="2095805794">
      <items count="6">
        <i x="0" s="1"/>
        <i x="5" s="1"/>
        <i x="1" s="1"/>
        <i x="3"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FDA870DF-6949-497B-B395-1E870D736E5C}" sourceName="Retailer">
  <pivotTables>
    <pivotTable tabId="4" name="PivotTable2"/>
    <pivotTable tabId="4" name="PivotTable1"/>
    <pivotTable tabId="4" name="PivotTable3"/>
  </pivotTables>
  <data>
    <tabular pivotCacheId="2095805794">
      <items count="4">
        <i x="1" s="1"/>
        <i x="3" s="1"/>
        <i x="0"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C33BD6B-C66F-4B01-B98D-D3C7891FF1B8}" cache="Slicer_Region" caption="Region" style="SlicerStyleLight4" rowHeight="234950"/>
  <slicer name="Beverage Brand" xr10:uid="{703C3EFA-601D-4AFF-B4BF-D4E7B3165A33}" cache="Slicer_Beverage_Brand" caption="Beverage Brand" style="SlicerStyleLight4" rowHeight="234950"/>
  <slicer name="Retailer" xr10:uid="{D207ECB4-3655-4FEA-A65A-D89E08427001}" cache="Slicer_Retailer" caption="Retailer" style="SlicerStyleLigh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B9A22A-C92B-466E-9881-8933D1E21414}" name="Table1" displayName="Table1" ref="B5:M3893" totalsRowShown="0" headerRowDxfId="65" dataDxfId="64">
  <autoFilter ref="B5:M3893" xr:uid="{CCB9A22A-C92B-466E-9881-8933D1E21414}"/>
  <tableColumns count="12">
    <tableColumn id="1" xr3:uid="{4E06B919-D62D-4984-8FF1-72E8F24E47A6}" name="Retailer" dataDxfId="63"/>
    <tableColumn id="2" xr3:uid="{F834D831-7B65-45F5-8A9B-7FEC14DA555C}" name="Retailer ID" dataDxfId="62"/>
    <tableColumn id="3" xr3:uid="{B0959671-B36F-4BC0-B1CE-273F92246677}" name="Invoice Date" dataDxfId="61"/>
    <tableColumn id="4" xr3:uid="{51B672A6-2A77-4D96-B80F-B380A6BE465E}" name="Region" dataDxfId="60"/>
    <tableColumn id="5" xr3:uid="{191F9A47-D96A-47A7-94EC-649E89644CD4}" name="State" dataDxfId="59"/>
    <tableColumn id="6" xr3:uid="{BFD9B27A-A5EC-45E1-A35E-2052E5CCA186}" name="City" dataDxfId="58"/>
    <tableColumn id="7" xr3:uid="{2FD1F80C-F0B1-46AF-AC47-ACB76448FCC3}" name="Beverage Brand" dataDxfId="57"/>
    <tableColumn id="8" xr3:uid="{4CAD42D2-D09B-4048-BB43-E1F9AD000CE1}" name="Price per Unit" dataDxfId="56"/>
    <tableColumn id="9" xr3:uid="{516FB345-9FDA-403B-8102-AD2C0BD0A6C0}" name="Units Sold" dataDxfId="55"/>
    <tableColumn id="10" xr3:uid="{B503DCF8-E3E0-4104-90CD-00B4CA1B77D1}" name="Total Sales" dataDxfId="54">
      <calculatedColumnFormula>I6*J6</calculatedColumnFormula>
    </tableColumn>
    <tableColumn id="11" xr3:uid="{1B227F80-2162-419D-80EB-F157C526A1A8}" name="Operating Profit" dataDxfId="53">
      <calculatedColumnFormula>K6*M6</calculatedColumnFormula>
    </tableColumn>
    <tableColumn id="12" xr3:uid="{01F3421C-0548-42C0-A868-994C489CC1F4}" name="Operating Margin" dataDxfId="52"/>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94A91068-81D6-4FCC-9D29-3E7CB1E83BAC}" sourceName="Invoice Date">
  <pivotTables>
    <pivotTable tabId="4" name="PivotTable2"/>
    <pivotTable tabId="4" name="PivotTable1"/>
    <pivotTable tabId="4" name="PivotTable3"/>
  </pivotTables>
  <state minimalRefreshVersion="6" lastRefreshVersion="6" pivotCacheId="2095805794" filterType="dateBetween">
    <selection startDate="2021-01-01T00:00:00" endDate="2021-12-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s Period" xr10:uid="{9C15860C-4C13-442B-B8E3-E3AC70EC5BCA}" cache="NativeTimeline_Invoice_Date" caption="Invoice Date" level="2" selectionLevel="0" scrollPosition="2021-01-01T00:00:00" style="Timeline Style 4 3"/>
</timeline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careerprinciples.com/" TargetMode="External"/><Relationship Id="rId1" Type="http://schemas.openxmlformats.org/officeDocument/2006/relationships/hyperlink" Target="https://www.careerprinciples.com/courses/excel-for-business-finance?utm_source=YTDownloadFile&amp;utm_medium=interactive-excel-dashboard-may-1-2022&amp;utm_campaign=YTDownload"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election activeCell="A2" sqref="A2:F22"/>
    </sheetView>
  </sheetViews>
  <sheetFormatPr defaultColWidth="14.44140625" defaultRowHeight="15" customHeight="1"/>
  <cols>
    <col min="1" max="1" width="10.88671875" customWidth="1"/>
    <col min="2" max="2" width="8.44140625" customWidth="1"/>
    <col min="3" max="3" width="110.6640625" customWidth="1"/>
    <col min="4" max="4" width="9.44140625" customWidth="1"/>
    <col min="5" max="6" width="10.88671875" customWidth="1"/>
    <col min="7" max="26" width="10.6640625" customWidth="1"/>
  </cols>
  <sheetData>
    <row r="1" spans="1:26" ht="14.4">
      <c r="A1" s="1"/>
      <c r="B1" s="1"/>
      <c r="C1" s="1"/>
      <c r="D1" s="1"/>
      <c r="E1" s="1"/>
      <c r="F1" s="1"/>
      <c r="G1" s="1"/>
      <c r="H1" s="1"/>
      <c r="I1" s="1"/>
      <c r="J1" s="1"/>
      <c r="K1" s="1"/>
      <c r="L1" s="1"/>
      <c r="M1" s="1"/>
      <c r="N1" s="1"/>
      <c r="O1" s="1"/>
      <c r="P1" s="1"/>
      <c r="Q1" s="1"/>
      <c r="R1" s="1"/>
      <c r="S1" s="1"/>
      <c r="T1" s="1"/>
      <c r="U1" s="1"/>
      <c r="V1" s="1"/>
      <c r="W1" s="1"/>
      <c r="X1" s="1"/>
      <c r="Y1" s="1"/>
      <c r="Z1" s="1"/>
    </row>
    <row r="2" spans="1:26" ht="14.4">
      <c r="A2" s="1"/>
      <c r="B2" s="1"/>
      <c r="C2" s="1"/>
      <c r="D2" s="1"/>
      <c r="E2" s="1"/>
      <c r="F2" s="1"/>
      <c r="G2" s="1"/>
      <c r="H2" s="1"/>
      <c r="I2" s="1"/>
      <c r="J2" s="1"/>
      <c r="K2" s="1"/>
      <c r="L2" s="1"/>
      <c r="M2" s="1"/>
      <c r="N2" s="1"/>
      <c r="O2" s="1"/>
      <c r="P2" s="1"/>
      <c r="Q2" s="1"/>
      <c r="R2" s="1"/>
      <c r="S2" s="1"/>
      <c r="T2" s="1"/>
      <c r="U2" s="1"/>
      <c r="V2" s="1"/>
      <c r="W2" s="1"/>
      <c r="X2" s="1"/>
      <c r="Y2" s="1"/>
      <c r="Z2" s="1"/>
    </row>
    <row r="3" spans="1:26" ht="14.4">
      <c r="A3" s="1"/>
      <c r="B3" s="1"/>
      <c r="C3" s="1"/>
      <c r="D3" s="1"/>
      <c r="E3" s="1"/>
      <c r="F3" s="1"/>
      <c r="G3" s="1"/>
      <c r="H3" s="1"/>
      <c r="I3" s="1"/>
      <c r="J3" s="1"/>
      <c r="K3" s="1"/>
      <c r="L3" s="1"/>
      <c r="M3" s="1"/>
      <c r="N3" s="1"/>
      <c r="O3" s="1"/>
      <c r="P3" s="1"/>
      <c r="Q3" s="1"/>
      <c r="R3" s="1"/>
      <c r="S3" s="1"/>
      <c r="T3" s="1"/>
      <c r="U3" s="1"/>
      <c r="V3" s="1"/>
      <c r="W3" s="1"/>
      <c r="X3" s="1"/>
      <c r="Y3" s="1"/>
      <c r="Z3" s="1"/>
    </row>
    <row r="4" spans="1:26" ht="72" customHeight="1">
      <c r="A4" s="1"/>
      <c r="B4" s="2"/>
      <c r="C4" s="3" t="s">
        <v>0</v>
      </c>
      <c r="D4" s="4"/>
      <c r="E4" s="1"/>
      <c r="F4" s="1"/>
      <c r="G4" s="1"/>
      <c r="H4" s="1"/>
      <c r="I4" s="1"/>
      <c r="J4" s="1"/>
      <c r="K4" s="1"/>
      <c r="L4" s="1"/>
      <c r="M4" s="1"/>
      <c r="N4" s="1"/>
      <c r="O4" s="1"/>
      <c r="P4" s="1"/>
      <c r="Q4" s="1"/>
      <c r="R4" s="1"/>
      <c r="S4" s="1"/>
      <c r="T4" s="1"/>
      <c r="U4" s="1"/>
      <c r="V4" s="1"/>
      <c r="W4" s="1"/>
      <c r="X4" s="1"/>
      <c r="Y4" s="1"/>
      <c r="Z4" s="1"/>
    </row>
    <row r="5" spans="1:26" ht="63.6">
      <c r="A5" s="1"/>
      <c r="B5" s="5"/>
      <c r="C5" s="6"/>
      <c r="D5" s="7"/>
      <c r="E5" s="1"/>
      <c r="F5" s="1"/>
      <c r="G5" s="1"/>
      <c r="H5" s="1"/>
      <c r="I5" s="1"/>
      <c r="J5" s="1"/>
      <c r="K5" s="1"/>
      <c r="L5" s="1"/>
      <c r="M5" s="1"/>
      <c r="N5" s="1"/>
      <c r="O5" s="1"/>
      <c r="P5" s="1"/>
      <c r="Q5" s="1"/>
      <c r="R5" s="1"/>
      <c r="S5" s="1"/>
      <c r="T5" s="1"/>
      <c r="U5" s="1"/>
      <c r="V5" s="1"/>
      <c r="W5" s="1"/>
      <c r="X5" s="1"/>
      <c r="Y5" s="1"/>
      <c r="Z5" s="1"/>
    </row>
    <row r="6" spans="1:26" ht="14.4">
      <c r="A6" s="1"/>
      <c r="B6" s="5"/>
      <c r="D6" s="7"/>
      <c r="E6" s="1"/>
      <c r="F6" s="1"/>
      <c r="G6" s="1"/>
      <c r="H6" s="1"/>
      <c r="I6" s="1"/>
      <c r="J6" s="1"/>
      <c r="K6" s="1"/>
      <c r="L6" s="1"/>
      <c r="M6" s="1"/>
      <c r="N6" s="1"/>
      <c r="O6" s="1"/>
      <c r="P6" s="1"/>
      <c r="Q6" s="1"/>
      <c r="R6" s="1"/>
      <c r="S6" s="1"/>
      <c r="T6" s="1"/>
      <c r="U6" s="1"/>
      <c r="V6" s="1"/>
      <c r="W6" s="1"/>
      <c r="X6" s="1"/>
      <c r="Y6" s="1"/>
      <c r="Z6" s="1"/>
    </row>
    <row r="7" spans="1:26" ht="27" customHeight="1">
      <c r="A7" s="1"/>
      <c r="B7" s="5"/>
      <c r="D7" s="7"/>
      <c r="E7" s="1"/>
      <c r="F7" s="1"/>
      <c r="G7" s="1"/>
      <c r="H7" s="1"/>
      <c r="I7" s="1"/>
      <c r="J7" s="1"/>
      <c r="K7" s="1"/>
      <c r="L7" s="1"/>
      <c r="M7" s="1"/>
      <c r="N7" s="1"/>
      <c r="O7" s="1"/>
      <c r="P7" s="1"/>
      <c r="Q7" s="1"/>
      <c r="R7" s="1"/>
      <c r="S7" s="1"/>
      <c r="T7" s="1"/>
      <c r="U7" s="1"/>
      <c r="V7" s="1"/>
      <c r="W7" s="1"/>
      <c r="X7" s="1"/>
      <c r="Y7" s="1"/>
      <c r="Z7" s="1"/>
    </row>
    <row r="8" spans="1:26" ht="27.75" customHeight="1">
      <c r="A8" s="1"/>
      <c r="B8" s="5"/>
      <c r="D8" s="7"/>
      <c r="E8" s="1"/>
      <c r="F8" s="1"/>
      <c r="G8" s="1"/>
      <c r="H8" s="1"/>
      <c r="I8" s="1"/>
      <c r="J8" s="1"/>
      <c r="K8" s="1"/>
      <c r="L8" s="1"/>
      <c r="M8" s="1"/>
      <c r="N8" s="1"/>
      <c r="O8" s="1"/>
      <c r="P8" s="1"/>
      <c r="Q8" s="1"/>
      <c r="R8" s="1"/>
      <c r="S8" s="1"/>
      <c r="T8" s="1"/>
      <c r="U8" s="1"/>
      <c r="V8" s="1"/>
      <c r="W8" s="1"/>
      <c r="X8" s="1"/>
      <c r="Y8" s="1"/>
      <c r="Z8" s="1"/>
    </row>
    <row r="9" spans="1:26" ht="28.5" customHeight="1">
      <c r="A9" s="8"/>
      <c r="B9" s="9"/>
      <c r="C9" s="10" t="s">
        <v>1</v>
      </c>
      <c r="D9" s="11"/>
      <c r="E9" s="8"/>
      <c r="F9" s="8"/>
      <c r="G9" s="8"/>
      <c r="H9" s="8"/>
      <c r="I9" s="8"/>
      <c r="J9" s="8"/>
      <c r="K9" s="8"/>
      <c r="L9" s="8"/>
      <c r="M9" s="8"/>
      <c r="N9" s="8"/>
      <c r="O9" s="8"/>
      <c r="P9" s="8"/>
      <c r="Q9" s="8"/>
      <c r="R9" s="8"/>
      <c r="S9" s="8"/>
      <c r="T9" s="8"/>
      <c r="U9" s="8"/>
      <c r="V9" s="8"/>
      <c r="W9" s="8"/>
      <c r="X9" s="8"/>
      <c r="Y9" s="8"/>
      <c r="Z9" s="8"/>
    </row>
    <row r="10" spans="1:26" ht="21">
      <c r="A10" s="8"/>
      <c r="B10" s="9"/>
      <c r="C10" s="10"/>
      <c r="D10" s="11"/>
      <c r="E10" s="8"/>
      <c r="F10" s="8"/>
      <c r="G10" s="8"/>
      <c r="H10" s="8"/>
      <c r="I10" s="8"/>
      <c r="J10" s="8"/>
      <c r="K10" s="8"/>
      <c r="L10" s="8"/>
      <c r="M10" s="8"/>
      <c r="N10" s="8"/>
      <c r="O10" s="8"/>
      <c r="P10" s="8"/>
      <c r="Q10" s="8"/>
      <c r="R10" s="8"/>
      <c r="S10" s="8"/>
      <c r="T10" s="8"/>
      <c r="U10" s="8"/>
      <c r="V10" s="8"/>
      <c r="W10" s="8"/>
      <c r="X10" s="8"/>
      <c r="Y10" s="8"/>
      <c r="Z10" s="8"/>
    </row>
    <row r="11" spans="1:26" ht="35.25" customHeight="1">
      <c r="A11" s="12"/>
      <c r="B11" s="13"/>
      <c r="C11" s="47" t="s">
        <v>2</v>
      </c>
      <c r="D11" s="14"/>
      <c r="E11" s="12"/>
      <c r="F11" s="12"/>
      <c r="G11" s="12"/>
      <c r="H11" s="12"/>
      <c r="I11" s="12"/>
      <c r="J11" s="12"/>
      <c r="K11" s="12"/>
      <c r="L11" s="12"/>
      <c r="M11" s="12"/>
      <c r="N11" s="12"/>
      <c r="O11" s="12"/>
      <c r="P11" s="12"/>
      <c r="Q11" s="12"/>
      <c r="R11" s="12"/>
      <c r="S11" s="12"/>
      <c r="T11" s="12"/>
      <c r="U11" s="12"/>
      <c r="V11" s="12"/>
      <c r="W11" s="12"/>
      <c r="X11" s="12"/>
      <c r="Y11" s="12"/>
      <c r="Z11" s="12"/>
    </row>
    <row r="12" spans="1:26" ht="14.4">
      <c r="A12" s="1"/>
      <c r="B12" s="5"/>
      <c r="D12" s="7"/>
      <c r="E12" s="1"/>
      <c r="F12" s="1"/>
      <c r="G12" s="1"/>
      <c r="H12" s="1"/>
      <c r="I12" s="1"/>
      <c r="J12" s="1"/>
      <c r="K12" s="1"/>
      <c r="L12" s="1"/>
      <c r="M12" s="1"/>
      <c r="N12" s="1"/>
      <c r="O12" s="1"/>
      <c r="P12" s="1"/>
      <c r="Q12" s="1"/>
      <c r="R12" s="1"/>
      <c r="S12" s="1"/>
      <c r="T12" s="1"/>
      <c r="U12" s="1"/>
      <c r="V12" s="1"/>
      <c r="W12" s="1"/>
      <c r="X12" s="1"/>
      <c r="Y12" s="1"/>
      <c r="Z12" s="1"/>
    </row>
    <row r="13" spans="1:26" ht="7.5" customHeight="1">
      <c r="A13" s="1"/>
      <c r="B13" s="5"/>
      <c r="D13" s="7"/>
      <c r="E13" s="1"/>
      <c r="F13" s="1"/>
      <c r="G13" s="1"/>
      <c r="H13" s="1"/>
      <c r="I13" s="1"/>
      <c r="J13" s="1"/>
      <c r="K13" s="1"/>
      <c r="L13" s="1"/>
      <c r="M13" s="1"/>
      <c r="N13" s="1"/>
      <c r="O13" s="1"/>
      <c r="P13" s="1"/>
      <c r="Q13" s="1"/>
      <c r="R13" s="1"/>
      <c r="S13" s="1"/>
      <c r="T13" s="1"/>
      <c r="U13" s="1"/>
      <c r="V13" s="1"/>
      <c r="W13" s="1"/>
      <c r="X13" s="1"/>
      <c r="Y13" s="1"/>
      <c r="Z13" s="1"/>
    </row>
    <row r="14" spans="1:26" ht="14.4">
      <c r="A14" s="1"/>
      <c r="B14" s="5"/>
      <c r="D14" s="7"/>
      <c r="E14" s="1"/>
      <c r="F14" s="1"/>
      <c r="G14" s="1"/>
      <c r="H14" s="1"/>
      <c r="I14" s="1"/>
      <c r="J14" s="1"/>
      <c r="K14" s="1"/>
      <c r="L14" s="1"/>
      <c r="M14" s="1"/>
      <c r="N14" s="1"/>
      <c r="O14" s="1"/>
      <c r="P14" s="1"/>
      <c r="Q14" s="1"/>
      <c r="R14" s="1"/>
      <c r="S14" s="1"/>
      <c r="T14" s="1"/>
      <c r="U14" s="1"/>
      <c r="V14" s="1"/>
      <c r="W14" s="1"/>
      <c r="X14" s="1"/>
      <c r="Y14" s="1"/>
      <c r="Z14" s="1"/>
    </row>
    <row r="15" spans="1:26" ht="29.25" customHeight="1">
      <c r="A15" s="1"/>
      <c r="B15" s="5"/>
      <c r="C15" s="15" t="s">
        <v>3</v>
      </c>
      <c r="D15" s="7"/>
      <c r="E15" s="1"/>
      <c r="F15" s="1"/>
      <c r="G15" s="1"/>
      <c r="H15" s="1"/>
      <c r="I15" s="1"/>
      <c r="J15" s="1"/>
      <c r="K15" s="1"/>
      <c r="L15" s="1"/>
      <c r="M15" s="1"/>
      <c r="N15" s="1"/>
      <c r="O15" s="1"/>
      <c r="P15" s="1"/>
      <c r="Q15" s="1"/>
      <c r="R15" s="1"/>
      <c r="S15" s="1"/>
      <c r="T15" s="1"/>
      <c r="U15" s="1"/>
      <c r="V15" s="1"/>
      <c r="W15" s="1"/>
      <c r="X15" s="1"/>
      <c r="Y15" s="1"/>
      <c r="Z15" s="1"/>
    </row>
    <row r="16" spans="1:26" ht="14.4">
      <c r="A16" s="1"/>
      <c r="B16" s="5"/>
      <c r="C16" s="16" t="s">
        <v>4</v>
      </c>
      <c r="D16" s="7"/>
      <c r="E16" s="1"/>
      <c r="F16" s="1"/>
      <c r="G16" s="1"/>
      <c r="H16" s="1"/>
      <c r="I16" s="1"/>
      <c r="J16" s="1"/>
      <c r="K16" s="1"/>
      <c r="L16" s="1"/>
      <c r="M16" s="1"/>
      <c r="N16" s="1"/>
      <c r="O16" s="1"/>
      <c r="P16" s="1"/>
      <c r="Q16" s="1"/>
      <c r="R16" s="1"/>
      <c r="S16" s="1"/>
      <c r="T16" s="1"/>
      <c r="U16" s="1"/>
      <c r="V16" s="1"/>
      <c r="W16" s="1"/>
      <c r="X16" s="1"/>
      <c r="Y16" s="1"/>
      <c r="Z16" s="1"/>
    </row>
    <row r="17" spans="1:26" ht="14.4">
      <c r="A17" s="1"/>
      <c r="B17" s="5"/>
      <c r="C17" s="17" t="s">
        <v>5</v>
      </c>
      <c r="D17" s="7"/>
      <c r="E17" s="1"/>
      <c r="F17" s="1"/>
      <c r="G17" s="1"/>
      <c r="H17" s="1"/>
      <c r="I17" s="1"/>
      <c r="J17" s="1"/>
      <c r="K17" s="1"/>
      <c r="L17" s="1"/>
      <c r="M17" s="1"/>
      <c r="N17" s="1"/>
      <c r="O17" s="1"/>
      <c r="P17" s="1"/>
      <c r="Q17" s="1"/>
      <c r="R17" s="1"/>
      <c r="S17" s="1"/>
      <c r="T17" s="1"/>
      <c r="U17" s="1"/>
      <c r="V17" s="1"/>
      <c r="W17" s="1"/>
      <c r="X17" s="1"/>
      <c r="Y17" s="1"/>
      <c r="Z17" s="1"/>
    </row>
    <row r="18" spans="1:26" ht="28.8">
      <c r="A18" s="1"/>
      <c r="B18" s="5"/>
      <c r="C18" s="18" t="s">
        <v>6</v>
      </c>
      <c r="D18" s="7"/>
      <c r="E18" s="1"/>
      <c r="F18" s="1"/>
      <c r="G18" s="1"/>
      <c r="H18" s="1"/>
      <c r="I18" s="1"/>
      <c r="J18" s="1"/>
      <c r="K18" s="1"/>
      <c r="L18" s="1"/>
      <c r="M18" s="1"/>
      <c r="N18" s="1"/>
      <c r="O18" s="1"/>
      <c r="P18" s="1"/>
      <c r="Q18" s="1"/>
      <c r="R18" s="1"/>
      <c r="S18" s="1"/>
      <c r="T18" s="1"/>
      <c r="U18" s="1"/>
      <c r="V18" s="1"/>
      <c r="W18" s="1"/>
      <c r="X18" s="1"/>
      <c r="Y18" s="1"/>
      <c r="Z18" s="1"/>
    </row>
    <row r="19" spans="1:26" ht="14.4">
      <c r="A19" s="1"/>
      <c r="B19" s="19"/>
      <c r="C19" s="20"/>
      <c r="D19" s="21"/>
      <c r="E19" s="1"/>
      <c r="F19" s="1"/>
      <c r="G19" s="1"/>
      <c r="H19" s="1"/>
      <c r="I19" s="1"/>
      <c r="J19" s="1"/>
      <c r="K19" s="1"/>
      <c r="L19" s="1"/>
      <c r="M19" s="1"/>
      <c r="N19" s="1"/>
      <c r="O19" s="1"/>
      <c r="P19" s="1"/>
      <c r="Q19" s="1"/>
      <c r="R19" s="1"/>
      <c r="S19" s="1"/>
      <c r="T19" s="1"/>
      <c r="U19" s="1"/>
      <c r="V19" s="1"/>
      <c r="W19" s="1"/>
      <c r="X19" s="1"/>
      <c r="Y19" s="1"/>
      <c r="Z19" s="1"/>
    </row>
    <row r="20" spans="1:26" ht="14.4">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sheetProtection algorithmName="SHA-512" hashValue="vI/PvNPvKwdLBaZwwmQMFpAfxgAsQRycunsZKgkqe6kON8vWRjw+3lTiqZWwgz+6WDxqxM6VSreKaCP/yNvrPA==" saltValue="rsYUeJVvEigVfnv6cv0MRQ==" spinCount="100000" sheet="1" objects="1" scenarios="1"/>
  <hyperlinks>
    <hyperlink ref="C11" r:id="rId1" xr:uid="{00000000-0004-0000-0000-000000000000}"/>
    <hyperlink ref="C15" r:id="rId2" xr:uid="{00000000-0004-0000-0000-000001000000}"/>
  </hyperlinks>
  <pageMargins left="0.7" right="0.7" top="0.75" bottom="0.75" header="0" footer="0"/>
  <pageSetup orientation="landscape"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893"/>
  <sheetViews>
    <sheetView showGridLines="0" topLeftCell="A6" workbookViewId="0">
      <selection activeCell="D12" sqref="D12"/>
    </sheetView>
  </sheetViews>
  <sheetFormatPr defaultColWidth="14.44140625" defaultRowHeight="15" customHeight="1"/>
  <cols>
    <col min="1" max="1" width="8.6640625" customWidth="1"/>
    <col min="2" max="2" width="9.33203125" customWidth="1"/>
    <col min="3" max="3" width="11.6640625" customWidth="1"/>
    <col min="4" max="4" width="13.44140625" customWidth="1"/>
    <col min="5" max="5" width="10.44140625" customWidth="1"/>
    <col min="6" max="6" width="14.33203125" customWidth="1"/>
    <col min="7" max="7" width="13.109375" customWidth="1"/>
    <col min="8" max="8" width="16.33203125" customWidth="1"/>
    <col min="9" max="9" width="14.44140625" customWidth="1"/>
    <col min="10" max="10" width="11.44140625" customWidth="1"/>
    <col min="11" max="11" width="11.88671875" customWidth="1"/>
    <col min="12" max="12" width="16.6640625" customWidth="1"/>
    <col min="13" max="13" width="18" customWidth="1"/>
    <col min="14" max="14" width="8.88671875" customWidth="1"/>
    <col min="15" max="15" width="10.88671875" customWidth="1"/>
    <col min="16" max="18" width="8.88671875" customWidth="1"/>
  </cols>
  <sheetData>
    <row r="1" spans="1:15" ht="14.4">
      <c r="A1" s="22"/>
    </row>
    <row r="2" spans="1:15" ht="23.4">
      <c r="A2" s="22"/>
      <c r="B2" s="23" t="s">
        <v>7</v>
      </c>
      <c r="C2" s="24"/>
      <c r="D2" s="24"/>
      <c r="E2" s="24"/>
      <c r="F2" s="24"/>
      <c r="G2" s="24"/>
      <c r="H2" s="24"/>
      <c r="I2" s="24"/>
      <c r="J2" s="24"/>
      <c r="K2" s="24"/>
      <c r="L2" s="24"/>
      <c r="M2" s="24"/>
    </row>
    <row r="3" spans="1:15" ht="15.6">
      <c r="A3" s="22"/>
      <c r="B3" s="25" t="s">
        <v>8</v>
      </c>
    </row>
    <row r="4" spans="1:15" ht="14.4">
      <c r="A4" s="22"/>
    </row>
    <row r="5" spans="1:15" ht="14.4">
      <c r="A5" s="22"/>
      <c r="B5" s="26" t="s">
        <v>9</v>
      </c>
      <c r="C5" s="26" t="s">
        <v>10</v>
      </c>
      <c r="D5" s="26" t="s">
        <v>11</v>
      </c>
      <c r="E5" s="26" t="s">
        <v>12</v>
      </c>
      <c r="F5" s="26" t="s">
        <v>13</v>
      </c>
      <c r="G5" s="26" t="s">
        <v>14</v>
      </c>
      <c r="H5" s="26" t="s">
        <v>15</v>
      </c>
      <c r="I5" s="26" t="s">
        <v>16</v>
      </c>
      <c r="J5" s="26" t="s">
        <v>17</v>
      </c>
      <c r="K5" s="26" t="s">
        <v>18</v>
      </c>
      <c r="L5" s="26" t="s">
        <v>19</v>
      </c>
      <c r="M5" s="26" t="s">
        <v>20</v>
      </c>
    </row>
    <row r="6" spans="1:15" ht="14.4">
      <c r="A6" s="22"/>
      <c r="B6" s="27" t="s">
        <v>21</v>
      </c>
      <c r="C6" s="27">
        <v>1185732</v>
      </c>
      <c r="D6" s="28">
        <v>44210</v>
      </c>
      <c r="E6" s="27" t="s">
        <v>22</v>
      </c>
      <c r="F6" s="27" t="s">
        <v>23</v>
      </c>
      <c r="G6" s="27" t="s">
        <v>23</v>
      </c>
      <c r="H6" s="27" t="s">
        <v>24</v>
      </c>
      <c r="I6" s="29">
        <v>0.5</v>
      </c>
      <c r="J6" s="30">
        <v>12000</v>
      </c>
      <c r="K6" s="31">
        <f t="shared" ref="K6:K260" si="0">I6*J6</f>
        <v>6000</v>
      </c>
      <c r="L6" s="31">
        <f t="shared" ref="L6:L260" si="1">K6*M6</f>
        <v>3000</v>
      </c>
      <c r="M6" s="32">
        <v>0.5</v>
      </c>
      <c r="O6" s="33"/>
    </row>
    <row r="7" spans="1:15" ht="14.4">
      <c r="A7" s="22"/>
      <c r="B7" s="27" t="s">
        <v>21</v>
      </c>
      <c r="C7" s="27">
        <v>1185732</v>
      </c>
      <c r="D7" s="28">
        <v>44210</v>
      </c>
      <c r="E7" s="27" t="s">
        <v>22</v>
      </c>
      <c r="F7" s="27" t="s">
        <v>23</v>
      </c>
      <c r="G7" s="27" t="s">
        <v>23</v>
      </c>
      <c r="H7" s="27" t="s">
        <v>25</v>
      </c>
      <c r="I7" s="29">
        <v>0.5</v>
      </c>
      <c r="J7" s="30">
        <v>10000</v>
      </c>
      <c r="K7" s="31">
        <f t="shared" si="0"/>
        <v>5000</v>
      </c>
      <c r="L7" s="31">
        <f t="shared" si="1"/>
        <v>1500</v>
      </c>
      <c r="M7" s="32">
        <v>0.3</v>
      </c>
      <c r="O7" s="33"/>
    </row>
    <row r="8" spans="1:15" ht="14.4">
      <c r="A8" s="22"/>
      <c r="B8" s="27" t="s">
        <v>21</v>
      </c>
      <c r="C8" s="27">
        <v>1185732</v>
      </c>
      <c r="D8" s="28">
        <v>44210</v>
      </c>
      <c r="E8" s="27" t="s">
        <v>22</v>
      </c>
      <c r="F8" s="27" t="s">
        <v>23</v>
      </c>
      <c r="G8" s="27" t="s">
        <v>23</v>
      </c>
      <c r="H8" s="27" t="s">
        <v>26</v>
      </c>
      <c r="I8" s="29">
        <v>0.4</v>
      </c>
      <c r="J8" s="30">
        <v>10000</v>
      </c>
      <c r="K8" s="31">
        <f t="shared" si="0"/>
        <v>4000</v>
      </c>
      <c r="L8" s="31">
        <f t="shared" si="1"/>
        <v>1400</v>
      </c>
      <c r="M8" s="32">
        <v>0.35</v>
      </c>
      <c r="O8" s="33"/>
    </row>
    <row r="9" spans="1:15" ht="14.4">
      <c r="A9" s="22"/>
      <c r="B9" s="27" t="s">
        <v>21</v>
      </c>
      <c r="C9" s="27">
        <v>1185732</v>
      </c>
      <c r="D9" s="28">
        <v>44210</v>
      </c>
      <c r="E9" s="27" t="s">
        <v>22</v>
      </c>
      <c r="F9" s="27" t="s">
        <v>23</v>
      </c>
      <c r="G9" s="27" t="s">
        <v>23</v>
      </c>
      <c r="H9" s="27" t="s">
        <v>27</v>
      </c>
      <c r="I9" s="29">
        <v>0.45</v>
      </c>
      <c r="J9" s="30">
        <v>8500</v>
      </c>
      <c r="K9" s="31">
        <f t="shared" si="0"/>
        <v>3825</v>
      </c>
      <c r="L9" s="31">
        <f t="shared" si="1"/>
        <v>1338.75</v>
      </c>
      <c r="M9" s="32">
        <v>0.35</v>
      </c>
      <c r="O9" s="33"/>
    </row>
    <row r="10" spans="1:15" ht="14.4">
      <c r="A10" s="22"/>
      <c r="B10" s="27" t="s">
        <v>21</v>
      </c>
      <c r="C10" s="27">
        <v>1185732</v>
      </c>
      <c r="D10" s="28">
        <v>44210</v>
      </c>
      <c r="E10" s="27" t="s">
        <v>22</v>
      </c>
      <c r="F10" s="27" t="s">
        <v>23</v>
      </c>
      <c r="G10" s="27" t="s">
        <v>23</v>
      </c>
      <c r="H10" s="27" t="s">
        <v>28</v>
      </c>
      <c r="I10" s="29">
        <v>0.6</v>
      </c>
      <c r="J10" s="30">
        <v>9000</v>
      </c>
      <c r="K10" s="31">
        <f t="shared" si="0"/>
        <v>5400</v>
      </c>
      <c r="L10" s="31">
        <f t="shared" si="1"/>
        <v>1620</v>
      </c>
      <c r="M10" s="32">
        <v>0.3</v>
      </c>
      <c r="O10" s="33"/>
    </row>
    <row r="11" spans="1:15" ht="14.4">
      <c r="A11" s="22"/>
      <c r="B11" s="27" t="s">
        <v>21</v>
      </c>
      <c r="C11" s="27">
        <v>1185732</v>
      </c>
      <c r="D11" s="28">
        <v>44210</v>
      </c>
      <c r="E11" s="27" t="s">
        <v>22</v>
      </c>
      <c r="F11" s="27" t="s">
        <v>23</v>
      </c>
      <c r="G11" s="27" t="s">
        <v>23</v>
      </c>
      <c r="H11" s="27" t="s">
        <v>29</v>
      </c>
      <c r="I11" s="29">
        <v>0.5</v>
      </c>
      <c r="J11" s="30">
        <v>10000</v>
      </c>
      <c r="K11" s="31">
        <f t="shared" si="0"/>
        <v>5000</v>
      </c>
      <c r="L11" s="31">
        <f t="shared" si="1"/>
        <v>1250</v>
      </c>
      <c r="M11" s="32">
        <v>0.25</v>
      </c>
      <c r="O11" s="33"/>
    </row>
    <row r="12" spans="1:15" ht="14.4">
      <c r="A12" s="22"/>
      <c r="B12" s="27" t="s">
        <v>21</v>
      </c>
      <c r="C12" s="27">
        <v>1185732</v>
      </c>
      <c r="D12" s="28">
        <v>44239</v>
      </c>
      <c r="E12" s="27" t="s">
        <v>22</v>
      </c>
      <c r="F12" s="27" t="s">
        <v>23</v>
      </c>
      <c r="G12" s="27" t="s">
        <v>23</v>
      </c>
      <c r="H12" s="27" t="s">
        <v>24</v>
      </c>
      <c r="I12" s="29">
        <v>0.5</v>
      </c>
      <c r="J12" s="30">
        <v>12500</v>
      </c>
      <c r="K12" s="31">
        <f t="shared" si="0"/>
        <v>6250</v>
      </c>
      <c r="L12" s="31">
        <f t="shared" si="1"/>
        <v>3125</v>
      </c>
      <c r="M12" s="32">
        <v>0.5</v>
      </c>
      <c r="O12" s="33"/>
    </row>
    <row r="13" spans="1:15" ht="14.4">
      <c r="A13" s="22"/>
      <c r="B13" s="27" t="s">
        <v>21</v>
      </c>
      <c r="C13" s="27">
        <v>1185732</v>
      </c>
      <c r="D13" s="28">
        <v>44239</v>
      </c>
      <c r="E13" s="27" t="s">
        <v>22</v>
      </c>
      <c r="F13" s="27" t="s">
        <v>23</v>
      </c>
      <c r="G13" s="27" t="s">
        <v>23</v>
      </c>
      <c r="H13" s="27" t="s">
        <v>25</v>
      </c>
      <c r="I13" s="29">
        <v>0.5</v>
      </c>
      <c r="J13" s="30">
        <v>9000</v>
      </c>
      <c r="K13" s="31">
        <f t="shared" si="0"/>
        <v>4500</v>
      </c>
      <c r="L13" s="31">
        <f t="shared" si="1"/>
        <v>1350</v>
      </c>
      <c r="M13" s="32">
        <v>0.3</v>
      </c>
      <c r="O13" s="33"/>
    </row>
    <row r="14" spans="1:15" ht="14.4">
      <c r="A14" s="22"/>
      <c r="B14" s="27" t="s">
        <v>21</v>
      </c>
      <c r="C14" s="27">
        <v>1185732</v>
      </c>
      <c r="D14" s="28">
        <v>44239</v>
      </c>
      <c r="E14" s="27" t="s">
        <v>22</v>
      </c>
      <c r="F14" s="27" t="s">
        <v>23</v>
      </c>
      <c r="G14" s="27" t="s">
        <v>23</v>
      </c>
      <c r="H14" s="27" t="s">
        <v>26</v>
      </c>
      <c r="I14" s="29">
        <v>0.4</v>
      </c>
      <c r="J14" s="30">
        <v>9500</v>
      </c>
      <c r="K14" s="31">
        <f t="shared" si="0"/>
        <v>3800</v>
      </c>
      <c r="L14" s="31">
        <f t="shared" si="1"/>
        <v>1330</v>
      </c>
      <c r="M14" s="32">
        <v>0.35</v>
      </c>
      <c r="O14" s="33"/>
    </row>
    <row r="15" spans="1:15" ht="14.4">
      <c r="A15" s="22"/>
      <c r="B15" s="27" t="s">
        <v>21</v>
      </c>
      <c r="C15" s="27">
        <v>1185732</v>
      </c>
      <c r="D15" s="28">
        <v>44239</v>
      </c>
      <c r="E15" s="27" t="s">
        <v>22</v>
      </c>
      <c r="F15" s="27" t="s">
        <v>23</v>
      </c>
      <c r="G15" s="27" t="s">
        <v>23</v>
      </c>
      <c r="H15" s="27" t="s">
        <v>27</v>
      </c>
      <c r="I15" s="29">
        <v>0.45</v>
      </c>
      <c r="J15" s="30">
        <v>8250</v>
      </c>
      <c r="K15" s="31">
        <f t="shared" si="0"/>
        <v>3712.5</v>
      </c>
      <c r="L15" s="31">
        <f t="shared" si="1"/>
        <v>1299.375</v>
      </c>
      <c r="M15" s="32">
        <v>0.35</v>
      </c>
      <c r="O15" s="33"/>
    </row>
    <row r="16" spans="1:15" ht="14.4">
      <c r="A16" s="22"/>
      <c r="B16" s="27" t="s">
        <v>21</v>
      </c>
      <c r="C16" s="27">
        <v>1185732</v>
      </c>
      <c r="D16" s="28">
        <v>44239</v>
      </c>
      <c r="E16" s="27" t="s">
        <v>22</v>
      </c>
      <c r="F16" s="27" t="s">
        <v>23</v>
      </c>
      <c r="G16" s="27" t="s">
        <v>23</v>
      </c>
      <c r="H16" s="27" t="s">
        <v>28</v>
      </c>
      <c r="I16" s="29">
        <v>0.6</v>
      </c>
      <c r="J16" s="30">
        <v>9000</v>
      </c>
      <c r="K16" s="31">
        <f t="shared" si="0"/>
        <v>5400</v>
      </c>
      <c r="L16" s="31">
        <f t="shared" si="1"/>
        <v>1620</v>
      </c>
      <c r="M16" s="32">
        <v>0.3</v>
      </c>
      <c r="O16" s="33"/>
    </row>
    <row r="17" spans="1:15" ht="14.4">
      <c r="A17" s="22"/>
      <c r="B17" s="27" t="s">
        <v>21</v>
      </c>
      <c r="C17" s="27">
        <v>1185732</v>
      </c>
      <c r="D17" s="28">
        <v>44239</v>
      </c>
      <c r="E17" s="27" t="s">
        <v>22</v>
      </c>
      <c r="F17" s="27" t="s">
        <v>23</v>
      </c>
      <c r="G17" s="27" t="s">
        <v>23</v>
      </c>
      <c r="H17" s="27" t="s">
        <v>29</v>
      </c>
      <c r="I17" s="29">
        <v>0.5</v>
      </c>
      <c r="J17" s="30">
        <v>10000</v>
      </c>
      <c r="K17" s="31">
        <f t="shared" si="0"/>
        <v>5000</v>
      </c>
      <c r="L17" s="31">
        <f t="shared" si="1"/>
        <v>1250</v>
      </c>
      <c r="M17" s="32">
        <v>0.25</v>
      </c>
      <c r="O17" s="33"/>
    </row>
    <row r="18" spans="1:15" ht="14.4">
      <c r="A18" s="22"/>
      <c r="B18" s="27" t="s">
        <v>21</v>
      </c>
      <c r="C18" s="27">
        <v>1185732</v>
      </c>
      <c r="D18" s="28">
        <v>44265</v>
      </c>
      <c r="E18" s="27" t="s">
        <v>22</v>
      </c>
      <c r="F18" s="27" t="s">
        <v>23</v>
      </c>
      <c r="G18" s="27" t="s">
        <v>23</v>
      </c>
      <c r="H18" s="27" t="s">
        <v>24</v>
      </c>
      <c r="I18" s="29">
        <v>0.5</v>
      </c>
      <c r="J18" s="30">
        <v>12200</v>
      </c>
      <c r="K18" s="31">
        <f t="shared" si="0"/>
        <v>6100</v>
      </c>
      <c r="L18" s="31">
        <f t="shared" si="1"/>
        <v>3050</v>
      </c>
      <c r="M18" s="32">
        <v>0.5</v>
      </c>
      <c r="O18" s="33"/>
    </row>
    <row r="19" spans="1:15" ht="14.4">
      <c r="A19" s="22"/>
      <c r="B19" s="27" t="s">
        <v>21</v>
      </c>
      <c r="C19" s="27">
        <v>1185732</v>
      </c>
      <c r="D19" s="28">
        <v>44265</v>
      </c>
      <c r="E19" s="27" t="s">
        <v>22</v>
      </c>
      <c r="F19" s="27" t="s">
        <v>23</v>
      </c>
      <c r="G19" s="27" t="s">
        <v>23</v>
      </c>
      <c r="H19" s="27" t="s">
        <v>25</v>
      </c>
      <c r="I19" s="29">
        <v>0.5</v>
      </c>
      <c r="J19" s="30">
        <v>9250</v>
      </c>
      <c r="K19" s="31">
        <f t="shared" si="0"/>
        <v>4625</v>
      </c>
      <c r="L19" s="31">
        <f t="shared" si="1"/>
        <v>1387.5</v>
      </c>
      <c r="M19" s="32">
        <v>0.3</v>
      </c>
      <c r="O19" s="33"/>
    </row>
    <row r="20" spans="1:15" ht="14.4">
      <c r="A20" s="22"/>
      <c r="B20" s="27" t="s">
        <v>21</v>
      </c>
      <c r="C20" s="27">
        <v>1185732</v>
      </c>
      <c r="D20" s="28">
        <v>44265</v>
      </c>
      <c r="E20" s="27" t="s">
        <v>22</v>
      </c>
      <c r="F20" s="27" t="s">
        <v>23</v>
      </c>
      <c r="G20" s="27" t="s">
        <v>23</v>
      </c>
      <c r="H20" s="27" t="s">
        <v>26</v>
      </c>
      <c r="I20" s="29">
        <v>0.4</v>
      </c>
      <c r="J20" s="30">
        <v>9500</v>
      </c>
      <c r="K20" s="31">
        <f t="shared" si="0"/>
        <v>3800</v>
      </c>
      <c r="L20" s="31">
        <f t="shared" si="1"/>
        <v>1330</v>
      </c>
      <c r="M20" s="32">
        <v>0.35</v>
      </c>
      <c r="O20" s="33"/>
    </row>
    <row r="21" spans="1:15" ht="15.75" customHeight="1">
      <c r="A21" s="22"/>
      <c r="B21" s="27" t="s">
        <v>21</v>
      </c>
      <c r="C21" s="27">
        <v>1185732</v>
      </c>
      <c r="D21" s="28">
        <v>44265</v>
      </c>
      <c r="E21" s="27" t="s">
        <v>22</v>
      </c>
      <c r="F21" s="27" t="s">
        <v>23</v>
      </c>
      <c r="G21" s="27" t="s">
        <v>23</v>
      </c>
      <c r="H21" s="27" t="s">
        <v>27</v>
      </c>
      <c r="I21" s="29">
        <v>0.45</v>
      </c>
      <c r="J21" s="30">
        <v>8000</v>
      </c>
      <c r="K21" s="31">
        <f t="shared" si="0"/>
        <v>3600</v>
      </c>
      <c r="L21" s="31">
        <f t="shared" si="1"/>
        <v>1260</v>
      </c>
      <c r="M21" s="32">
        <v>0.35</v>
      </c>
      <c r="O21" s="33"/>
    </row>
    <row r="22" spans="1:15" ht="15.75" customHeight="1">
      <c r="A22" s="22"/>
      <c r="B22" s="27" t="s">
        <v>21</v>
      </c>
      <c r="C22" s="27">
        <v>1185732</v>
      </c>
      <c r="D22" s="28">
        <v>44265</v>
      </c>
      <c r="E22" s="27" t="s">
        <v>22</v>
      </c>
      <c r="F22" s="27" t="s">
        <v>23</v>
      </c>
      <c r="G22" s="27" t="s">
        <v>23</v>
      </c>
      <c r="H22" s="27" t="s">
        <v>28</v>
      </c>
      <c r="I22" s="29">
        <v>0.6</v>
      </c>
      <c r="J22" s="30">
        <v>8500</v>
      </c>
      <c r="K22" s="31">
        <f t="shared" si="0"/>
        <v>5100</v>
      </c>
      <c r="L22" s="31">
        <f t="shared" si="1"/>
        <v>1530</v>
      </c>
      <c r="M22" s="32">
        <v>0.3</v>
      </c>
      <c r="O22" s="33"/>
    </row>
    <row r="23" spans="1:15" ht="15.75" customHeight="1">
      <c r="A23" s="22"/>
      <c r="B23" s="27" t="s">
        <v>21</v>
      </c>
      <c r="C23" s="27">
        <v>1185732</v>
      </c>
      <c r="D23" s="28">
        <v>44265</v>
      </c>
      <c r="E23" s="27" t="s">
        <v>22</v>
      </c>
      <c r="F23" s="27" t="s">
        <v>23</v>
      </c>
      <c r="G23" s="27" t="s">
        <v>23</v>
      </c>
      <c r="H23" s="27" t="s">
        <v>29</v>
      </c>
      <c r="I23" s="29">
        <v>0.5</v>
      </c>
      <c r="J23" s="30">
        <v>9500</v>
      </c>
      <c r="K23" s="31">
        <f t="shared" si="0"/>
        <v>4750</v>
      </c>
      <c r="L23" s="31">
        <f t="shared" si="1"/>
        <v>1187.5</v>
      </c>
      <c r="M23" s="32">
        <v>0.25</v>
      </c>
      <c r="O23" s="33"/>
    </row>
    <row r="24" spans="1:15" ht="15.75" customHeight="1">
      <c r="A24" s="22"/>
      <c r="B24" s="27" t="s">
        <v>21</v>
      </c>
      <c r="C24" s="27">
        <v>1185732</v>
      </c>
      <c r="D24" s="28">
        <v>44297</v>
      </c>
      <c r="E24" s="27" t="s">
        <v>22</v>
      </c>
      <c r="F24" s="27" t="s">
        <v>23</v>
      </c>
      <c r="G24" s="27" t="s">
        <v>23</v>
      </c>
      <c r="H24" s="27" t="s">
        <v>24</v>
      </c>
      <c r="I24" s="29">
        <v>0.5</v>
      </c>
      <c r="J24" s="30">
        <v>12000</v>
      </c>
      <c r="K24" s="31">
        <f t="shared" si="0"/>
        <v>6000</v>
      </c>
      <c r="L24" s="31">
        <f t="shared" si="1"/>
        <v>3000</v>
      </c>
      <c r="M24" s="32">
        <v>0.5</v>
      </c>
      <c r="O24" s="33"/>
    </row>
    <row r="25" spans="1:15" ht="15.75" customHeight="1">
      <c r="A25" s="22"/>
      <c r="B25" s="27" t="s">
        <v>21</v>
      </c>
      <c r="C25" s="27">
        <v>1185732</v>
      </c>
      <c r="D25" s="28">
        <v>44297</v>
      </c>
      <c r="E25" s="27" t="s">
        <v>22</v>
      </c>
      <c r="F25" s="27" t="s">
        <v>23</v>
      </c>
      <c r="G25" s="27" t="s">
        <v>23</v>
      </c>
      <c r="H25" s="27" t="s">
        <v>25</v>
      </c>
      <c r="I25" s="29">
        <v>0.5</v>
      </c>
      <c r="J25" s="30">
        <v>9000</v>
      </c>
      <c r="K25" s="31">
        <f t="shared" si="0"/>
        <v>4500</v>
      </c>
      <c r="L25" s="31">
        <f t="shared" si="1"/>
        <v>1350</v>
      </c>
      <c r="M25" s="32">
        <v>0.3</v>
      </c>
      <c r="O25" s="33"/>
    </row>
    <row r="26" spans="1:15" ht="15.75" customHeight="1">
      <c r="A26" s="22"/>
      <c r="B26" s="27" t="s">
        <v>21</v>
      </c>
      <c r="C26" s="27">
        <v>1185732</v>
      </c>
      <c r="D26" s="28">
        <v>44297</v>
      </c>
      <c r="E26" s="27" t="s">
        <v>22</v>
      </c>
      <c r="F26" s="27" t="s">
        <v>23</v>
      </c>
      <c r="G26" s="27" t="s">
        <v>23</v>
      </c>
      <c r="H26" s="27" t="s">
        <v>26</v>
      </c>
      <c r="I26" s="29">
        <v>0.4</v>
      </c>
      <c r="J26" s="30">
        <v>9000</v>
      </c>
      <c r="K26" s="31">
        <f t="shared" si="0"/>
        <v>3600</v>
      </c>
      <c r="L26" s="31">
        <f t="shared" si="1"/>
        <v>1260</v>
      </c>
      <c r="M26" s="32">
        <v>0.35</v>
      </c>
      <c r="O26" s="33"/>
    </row>
    <row r="27" spans="1:15" ht="15.75" customHeight="1">
      <c r="A27" s="22"/>
      <c r="B27" s="27" t="s">
        <v>21</v>
      </c>
      <c r="C27" s="27">
        <v>1185732</v>
      </c>
      <c r="D27" s="28">
        <v>44297</v>
      </c>
      <c r="E27" s="27" t="s">
        <v>22</v>
      </c>
      <c r="F27" s="27" t="s">
        <v>23</v>
      </c>
      <c r="G27" s="27" t="s">
        <v>23</v>
      </c>
      <c r="H27" s="27" t="s">
        <v>27</v>
      </c>
      <c r="I27" s="29">
        <v>0.45</v>
      </c>
      <c r="J27" s="30">
        <v>8250</v>
      </c>
      <c r="K27" s="31">
        <f t="shared" si="0"/>
        <v>3712.5</v>
      </c>
      <c r="L27" s="31">
        <f t="shared" si="1"/>
        <v>1299.375</v>
      </c>
      <c r="M27" s="32">
        <v>0.35</v>
      </c>
      <c r="O27" s="33"/>
    </row>
    <row r="28" spans="1:15" ht="15.75" customHeight="1">
      <c r="A28" s="22"/>
      <c r="B28" s="27" t="s">
        <v>21</v>
      </c>
      <c r="C28" s="27">
        <v>1185732</v>
      </c>
      <c r="D28" s="28">
        <v>44297</v>
      </c>
      <c r="E28" s="27" t="s">
        <v>22</v>
      </c>
      <c r="F28" s="27" t="s">
        <v>23</v>
      </c>
      <c r="G28" s="27" t="s">
        <v>23</v>
      </c>
      <c r="H28" s="27" t="s">
        <v>28</v>
      </c>
      <c r="I28" s="29">
        <v>0.6</v>
      </c>
      <c r="J28" s="30">
        <v>8250</v>
      </c>
      <c r="K28" s="31">
        <f t="shared" si="0"/>
        <v>4950</v>
      </c>
      <c r="L28" s="31">
        <f t="shared" si="1"/>
        <v>1485</v>
      </c>
      <c r="M28" s="32">
        <v>0.3</v>
      </c>
      <c r="O28" s="33"/>
    </row>
    <row r="29" spans="1:15" ht="15.75" customHeight="1">
      <c r="A29" s="22"/>
      <c r="B29" s="27" t="s">
        <v>21</v>
      </c>
      <c r="C29" s="27">
        <v>1185732</v>
      </c>
      <c r="D29" s="28">
        <v>44297</v>
      </c>
      <c r="E29" s="27" t="s">
        <v>22</v>
      </c>
      <c r="F29" s="27" t="s">
        <v>23</v>
      </c>
      <c r="G29" s="27" t="s">
        <v>23</v>
      </c>
      <c r="H29" s="27" t="s">
        <v>29</v>
      </c>
      <c r="I29" s="29">
        <v>0.5</v>
      </c>
      <c r="J29" s="30">
        <v>9500</v>
      </c>
      <c r="K29" s="31">
        <f t="shared" si="0"/>
        <v>4750</v>
      </c>
      <c r="L29" s="31">
        <f t="shared" si="1"/>
        <v>1187.5</v>
      </c>
      <c r="M29" s="32">
        <v>0.25</v>
      </c>
      <c r="O29" s="33"/>
    </row>
    <row r="30" spans="1:15" ht="15.75" customHeight="1">
      <c r="A30" s="22"/>
      <c r="B30" s="27" t="s">
        <v>21</v>
      </c>
      <c r="C30" s="27">
        <v>1185732</v>
      </c>
      <c r="D30" s="28">
        <v>44326</v>
      </c>
      <c r="E30" s="27" t="s">
        <v>22</v>
      </c>
      <c r="F30" s="27" t="s">
        <v>23</v>
      </c>
      <c r="G30" s="27" t="s">
        <v>23</v>
      </c>
      <c r="H30" s="27" t="s">
        <v>24</v>
      </c>
      <c r="I30" s="29">
        <v>0.6</v>
      </c>
      <c r="J30" s="30">
        <v>12200</v>
      </c>
      <c r="K30" s="31">
        <f t="shared" si="0"/>
        <v>7320</v>
      </c>
      <c r="L30" s="31">
        <f t="shared" si="1"/>
        <v>3660</v>
      </c>
      <c r="M30" s="32">
        <v>0.5</v>
      </c>
      <c r="O30" s="33"/>
    </row>
    <row r="31" spans="1:15" ht="15.75" customHeight="1">
      <c r="A31" s="22"/>
      <c r="B31" s="27" t="s">
        <v>21</v>
      </c>
      <c r="C31" s="27">
        <v>1185732</v>
      </c>
      <c r="D31" s="28">
        <v>44326</v>
      </c>
      <c r="E31" s="27" t="s">
        <v>22</v>
      </c>
      <c r="F31" s="27" t="s">
        <v>23</v>
      </c>
      <c r="G31" s="27" t="s">
        <v>23</v>
      </c>
      <c r="H31" s="27" t="s">
        <v>25</v>
      </c>
      <c r="I31" s="29">
        <v>0.55000000000000004</v>
      </c>
      <c r="J31" s="30">
        <v>9250</v>
      </c>
      <c r="K31" s="31">
        <f t="shared" si="0"/>
        <v>5087.5</v>
      </c>
      <c r="L31" s="31">
        <f t="shared" si="1"/>
        <v>1526.25</v>
      </c>
      <c r="M31" s="32">
        <v>0.3</v>
      </c>
      <c r="O31" s="33"/>
    </row>
    <row r="32" spans="1:15" ht="15.75" customHeight="1">
      <c r="A32" s="22"/>
      <c r="B32" s="27" t="s">
        <v>21</v>
      </c>
      <c r="C32" s="27">
        <v>1185732</v>
      </c>
      <c r="D32" s="28">
        <v>44326</v>
      </c>
      <c r="E32" s="27" t="s">
        <v>22</v>
      </c>
      <c r="F32" s="27" t="s">
        <v>23</v>
      </c>
      <c r="G32" s="27" t="s">
        <v>23</v>
      </c>
      <c r="H32" s="27" t="s">
        <v>26</v>
      </c>
      <c r="I32" s="29">
        <v>0.5</v>
      </c>
      <c r="J32" s="30">
        <v>9000</v>
      </c>
      <c r="K32" s="31">
        <f t="shared" si="0"/>
        <v>4500</v>
      </c>
      <c r="L32" s="31">
        <f t="shared" si="1"/>
        <v>1575</v>
      </c>
      <c r="M32" s="32">
        <v>0.35</v>
      </c>
      <c r="O32" s="33"/>
    </row>
    <row r="33" spans="1:15" ht="15.75" customHeight="1">
      <c r="A33" s="22"/>
      <c r="B33" s="27" t="s">
        <v>21</v>
      </c>
      <c r="C33" s="27">
        <v>1185732</v>
      </c>
      <c r="D33" s="28">
        <v>44326</v>
      </c>
      <c r="E33" s="27" t="s">
        <v>22</v>
      </c>
      <c r="F33" s="27" t="s">
        <v>23</v>
      </c>
      <c r="G33" s="27" t="s">
        <v>23</v>
      </c>
      <c r="H33" s="27" t="s">
        <v>27</v>
      </c>
      <c r="I33" s="29">
        <v>0.5</v>
      </c>
      <c r="J33" s="30">
        <v>8500</v>
      </c>
      <c r="K33" s="31">
        <f t="shared" si="0"/>
        <v>4250</v>
      </c>
      <c r="L33" s="31">
        <f t="shared" si="1"/>
        <v>1487.5</v>
      </c>
      <c r="M33" s="32">
        <v>0.35</v>
      </c>
      <c r="O33" s="33"/>
    </row>
    <row r="34" spans="1:15" ht="15.75" customHeight="1">
      <c r="A34" s="22"/>
      <c r="B34" s="27" t="s">
        <v>21</v>
      </c>
      <c r="C34" s="27">
        <v>1185732</v>
      </c>
      <c r="D34" s="28">
        <v>44326</v>
      </c>
      <c r="E34" s="27" t="s">
        <v>22</v>
      </c>
      <c r="F34" s="27" t="s">
        <v>23</v>
      </c>
      <c r="G34" s="27" t="s">
        <v>23</v>
      </c>
      <c r="H34" s="27" t="s">
        <v>28</v>
      </c>
      <c r="I34" s="29">
        <v>0.6</v>
      </c>
      <c r="J34" s="30">
        <v>8750</v>
      </c>
      <c r="K34" s="31">
        <f t="shared" si="0"/>
        <v>5250</v>
      </c>
      <c r="L34" s="31">
        <f t="shared" si="1"/>
        <v>1575</v>
      </c>
      <c r="M34" s="32">
        <v>0.3</v>
      </c>
      <c r="O34" s="33"/>
    </row>
    <row r="35" spans="1:15" ht="15.75" customHeight="1">
      <c r="A35" s="22"/>
      <c r="B35" s="27" t="s">
        <v>21</v>
      </c>
      <c r="C35" s="27">
        <v>1185732</v>
      </c>
      <c r="D35" s="28">
        <v>44326</v>
      </c>
      <c r="E35" s="27" t="s">
        <v>22</v>
      </c>
      <c r="F35" s="27" t="s">
        <v>23</v>
      </c>
      <c r="G35" s="27" t="s">
        <v>23</v>
      </c>
      <c r="H35" s="27" t="s">
        <v>29</v>
      </c>
      <c r="I35" s="29">
        <v>0.65</v>
      </c>
      <c r="J35" s="30">
        <v>10000</v>
      </c>
      <c r="K35" s="31">
        <f t="shared" si="0"/>
        <v>6500</v>
      </c>
      <c r="L35" s="31">
        <f t="shared" si="1"/>
        <v>1625</v>
      </c>
      <c r="M35" s="32">
        <v>0.25</v>
      </c>
      <c r="O35" s="33"/>
    </row>
    <row r="36" spans="1:15" ht="15.75" customHeight="1">
      <c r="A36" s="22"/>
      <c r="B36" s="27" t="s">
        <v>21</v>
      </c>
      <c r="C36" s="27">
        <v>1185732</v>
      </c>
      <c r="D36" s="28">
        <v>44359</v>
      </c>
      <c r="E36" s="27" t="s">
        <v>22</v>
      </c>
      <c r="F36" s="27" t="s">
        <v>23</v>
      </c>
      <c r="G36" s="27" t="s">
        <v>23</v>
      </c>
      <c r="H36" s="27" t="s">
        <v>24</v>
      </c>
      <c r="I36" s="29">
        <v>0.6</v>
      </c>
      <c r="J36" s="30">
        <v>12500</v>
      </c>
      <c r="K36" s="31">
        <f t="shared" si="0"/>
        <v>7500</v>
      </c>
      <c r="L36" s="31">
        <f t="shared" si="1"/>
        <v>3750</v>
      </c>
      <c r="M36" s="32">
        <v>0.5</v>
      </c>
      <c r="O36" s="33"/>
    </row>
    <row r="37" spans="1:15" ht="15.75" customHeight="1">
      <c r="A37" s="22"/>
      <c r="B37" s="27" t="s">
        <v>21</v>
      </c>
      <c r="C37" s="27">
        <v>1185732</v>
      </c>
      <c r="D37" s="28">
        <v>44359</v>
      </c>
      <c r="E37" s="27" t="s">
        <v>22</v>
      </c>
      <c r="F37" s="27" t="s">
        <v>23</v>
      </c>
      <c r="G37" s="27" t="s">
        <v>23</v>
      </c>
      <c r="H37" s="27" t="s">
        <v>25</v>
      </c>
      <c r="I37" s="29">
        <v>0.55000000000000004</v>
      </c>
      <c r="J37" s="30">
        <v>10000</v>
      </c>
      <c r="K37" s="31">
        <f t="shared" si="0"/>
        <v>5500</v>
      </c>
      <c r="L37" s="31">
        <f t="shared" si="1"/>
        <v>1650</v>
      </c>
      <c r="M37" s="32">
        <v>0.3</v>
      </c>
      <c r="O37" s="33"/>
    </row>
    <row r="38" spans="1:15" ht="15.75" customHeight="1">
      <c r="A38" s="22"/>
      <c r="B38" s="27" t="s">
        <v>21</v>
      </c>
      <c r="C38" s="27">
        <v>1185732</v>
      </c>
      <c r="D38" s="28">
        <v>44359</v>
      </c>
      <c r="E38" s="27" t="s">
        <v>22</v>
      </c>
      <c r="F38" s="27" t="s">
        <v>23</v>
      </c>
      <c r="G38" s="27" t="s">
        <v>23</v>
      </c>
      <c r="H38" s="27" t="s">
        <v>26</v>
      </c>
      <c r="I38" s="29">
        <v>0.5</v>
      </c>
      <c r="J38" s="30">
        <v>9250</v>
      </c>
      <c r="K38" s="31">
        <f t="shared" si="0"/>
        <v>4625</v>
      </c>
      <c r="L38" s="31">
        <f t="shared" si="1"/>
        <v>1618.75</v>
      </c>
      <c r="M38" s="32">
        <v>0.35</v>
      </c>
      <c r="O38" s="33"/>
    </row>
    <row r="39" spans="1:15" ht="15.75" customHeight="1">
      <c r="A39" s="22"/>
      <c r="B39" s="27" t="s">
        <v>21</v>
      </c>
      <c r="C39" s="27">
        <v>1185732</v>
      </c>
      <c r="D39" s="28">
        <v>44359</v>
      </c>
      <c r="E39" s="27" t="s">
        <v>22</v>
      </c>
      <c r="F39" s="27" t="s">
        <v>23</v>
      </c>
      <c r="G39" s="27" t="s">
        <v>23</v>
      </c>
      <c r="H39" s="27" t="s">
        <v>27</v>
      </c>
      <c r="I39" s="29">
        <v>0.5</v>
      </c>
      <c r="J39" s="30">
        <v>9000</v>
      </c>
      <c r="K39" s="31">
        <f t="shared" si="0"/>
        <v>4500</v>
      </c>
      <c r="L39" s="31">
        <f t="shared" si="1"/>
        <v>1575</v>
      </c>
      <c r="M39" s="32">
        <v>0.35</v>
      </c>
      <c r="O39" s="33"/>
    </row>
    <row r="40" spans="1:15" ht="15.75" customHeight="1">
      <c r="A40" s="22"/>
      <c r="B40" s="27" t="s">
        <v>21</v>
      </c>
      <c r="C40" s="27">
        <v>1185732</v>
      </c>
      <c r="D40" s="28">
        <v>44359</v>
      </c>
      <c r="E40" s="27" t="s">
        <v>22</v>
      </c>
      <c r="F40" s="27" t="s">
        <v>23</v>
      </c>
      <c r="G40" s="27" t="s">
        <v>23</v>
      </c>
      <c r="H40" s="27" t="s">
        <v>28</v>
      </c>
      <c r="I40" s="29">
        <v>0.6</v>
      </c>
      <c r="J40" s="30">
        <v>9000</v>
      </c>
      <c r="K40" s="31">
        <f t="shared" si="0"/>
        <v>5400</v>
      </c>
      <c r="L40" s="31">
        <f t="shared" si="1"/>
        <v>1620</v>
      </c>
      <c r="M40" s="32">
        <v>0.3</v>
      </c>
      <c r="O40" s="33"/>
    </row>
    <row r="41" spans="1:15" ht="15.75" customHeight="1">
      <c r="A41" s="22"/>
      <c r="B41" s="27" t="s">
        <v>21</v>
      </c>
      <c r="C41" s="27">
        <v>1185732</v>
      </c>
      <c r="D41" s="28">
        <v>44359</v>
      </c>
      <c r="E41" s="27" t="s">
        <v>22</v>
      </c>
      <c r="F41" s="27" t="s">
        <v>23</v>
      </c>
      <c r="G41" s="27" t="s">
        <v>23</v>
      </c>
      <c r="H41" s="27" t="s">
        <v>29</v>
      </c>
      <c r="I41" s="29">
        <v>0.65</v>
      </c>
      <c r="J41" s="30">
        <v>10500</v>
      </c>
      <c r="K41" s="31">
        <f t="shared" si="0"/>
        <v>6825</v>
      </c>
      <c r="L41" s="31">
        <f t="shared" si="1"/>
        <v>1706.25</v>
      </c>
      <c r="M41" s="32">
        <v>0.25</v>
      </c>
      <c r="O41" s="33"/>
    </row>
    <row r="42" spans="1:15" ht="15.75" customHeight="1">
      <c r="A42" s="22"/>
      <c r="B42" s="27" t="s">
        <v>21</v>
      </c>
      <c r="C42" s="27">
        <v>1185732</v>
      </c>
      <c r="D42" s="28">
        <v>44387</v>
      </c>
      <c r="E42" s="27" t="s">
        <v>22</v>
      </c>
      <c r="F42" s="27" t="s">
        <v>23</v>
      </c>
      <c r="G42" s="27" t="s">
        <v>23</v>
      </c>
      <c r="H42" s="27" t="s">
        <v>24</v>
      </c>
      <c r="I42" s="29">
        <v>0.6</v>
      </c>
      <c r="J42" s="30">
        <v>12750</v>
      </c>
      <c r="K42" s="31">
        <f t="shared" si="0"/>
        <v>7650</v>
      </c>
      <c r="L42" s="31">
        <f t="shared" si="1"/>
        <v>3825</v>
      </c>
      <c r="M42" s="32">
        <v>0.5</v>
      </c>
      <c r="O42" s="33"/>
    </row>
    <row r="43" spans="1:15" ht="15.75" customHeight="1">
      <c r="A43" s="22"/>
      <c r="B43" s="27" t="s">
        <v>21</v>
      </c>
      <c r="C43" s="27">
        <v>1185732</v>
      </c>
      <c r="D43" s="28">
        <v>44387</v>
      </c>
      <c r="E43" s="27" t="s">
        <v>22</v>
      </c>
      <c r="F43" s="27" t="s">
        <v>23</v>
      </c>
      <c r="G43" s="27" t="s">
        <v>23</v>
      </c>
      <c r="H43" s="27" t="s">
        <v>25</v>
      </c>
      <c r="I43" s="29">
        <v>0.55000000000000004</v>
      </c>
      <c r="J43" s="30">
        <v>10250</v>
      </c>
      <c r="K43" s="31">
        <f t="shared" si="0"/>
        <v>5637.5000000000009</v>
      </c>
      <c r="L43" s="31">
        <f t="shared" si="1"/>
        <v>1691.2500000000002</v>
      </c>
      <c r="M43" s="32">
        <v>0.3</v>
      </c>
      <c r="O43" s="33"/>
    </row>
    <row r="44" spans="1:15" ht="15.75" customHeight="1">
      <c r="A44" s="22"/>
      <c r="B44" s="27" t="s">
        <v>21</v>
      </c>
      <c r="C44" s="27">
        <v>1185732</v>
      </c>
      <c r="D44" s="28">
        <v>44387</v>
      </c>
      <c r="E44" s="27" t="s">
        <v>22</v>
      </c>
      <c r="F44" s="27" t="s">
        <v>23</v>
      </c>
      <c r="G44" s="27" t="s">
        <v>23</v>
      </c>
      <c r="H44" s="27" t="s">
        <v>26</v>
      </c>
      <c r="I44" s="29">
        <v>0.5</v>
      </c>
      <c r="J44" s="30">
        <v>9500</v>
      </c>
      <c r="K44" s="31">
        <f t="shared" si="0"/>
        <v>4750</v>
      </c>
      <c r="L44" s="31">
        <f t="shared" si="1"/>
        <v>1662.5</v>
      </c>
      <c r="M44" s="32">
        <v>0.35</v>
      </c>
      <c r="O44" s="33"/>
    </row>
    <row r="45" spans="1:15" ht="15.75" customHeight="1">
      <c r="A45" s="22"/>
      <c r="B45" s="27" t="s">
        <v>21</v>
      </c>
      <c r="C45" s="27">
        <v>1185732</v>
      </c>
      <c r="D45" s="28">
        <v>44387</v>
      </c>
      <c r="E45" s="27" t="s">
        <v>22</v>
      </c>
      <c r="F45" s="27" t="s">
        <v>23</v>
      </c>
      <c r="G45" s="27" t="s">
        <v>23</v>
      </c>
      <c r="H45" s="27" t="s">
        <v>27</v>
      </c>
      <c r="I45" s="29">
        <v>0.5</v>
      </c>
      <c r="J45" s="30">
        <v>9000</v>
      </c>
      <c r="K45" s="31">
        <f t="shared" si="0"/>
        <v>4500</v>
      </c>
      <c r="L45" s="31">
        <f t="shared" si="1"/>
        <v>1575</v>
      </c>
      <c r="M45" s="32">
        <v>0.35</v>
      </c>
      <c r="O45" s="33"/>
    </row>
    <row r="46" spans="1:15" ht="15.75" customHeight="1">
      <c r="A46" s="22"/>
      <c r="B46" s="27" t="s">
        <v>21</v>
      </c>
      <c r="C46" s="27">
        <v>1185732</v>
      </c>
      <c r="D46" s="28">
        <v>44387</v>
      </c>
      <c r="E46" s="27" t="s">
        <v>22</v>
      </c>
      <c r="F46" s="27" t="s">
        <v>23</v>
      </c>
      <c r="G46" s="27" t="s">
        <v>23</v>
      </c>
      <c r="H46" s="27" t="s">
        <v>28</v>
      </c>
      <c r="I46" s="29">
        <v>0.6</v>
      </c>
      <c r="J46" s="30">
        <v>9250</v>
      </c>
      <c r="K46" s="31">
        <f t="shared" si="0"/>
        <v>5550</v>
      </c>
      <c r="L46" s="31">
        <f t="shared" si="1"/>
        <v>1665</v>
      </c>
      <c r="M46" s="32">
        <v>0.3</v>
      </c>
      <c r="O46" s="33"/>
    </row>
    <row r="47" spans="1:15" ht="15.75" customHeight="1">
      <c r="A47" s="22"/>
      <c r="B47" s="27" t="s">
        <v>21</v>
      </c>
      <c r="C47" s="27">
        <v>1185732</v>
      </c>
      <c r="D47" s="28">
        <v>44387</v>
      </c>
      <c r="E47" s="27" t="s">
        <v>22</v>
      </c>
      <c r="F47" s="27" t="s">
        <v>23</v>
      </c>
      <c r="G47" s="27" t="s">
        <v>23</v>
      </c>
      <c r="H47" s="27" t="s">
        <v>29</v>
      </c>
      <c r="I47" s="29">
        <v>0.65</v>
      </c>
      <c r="J47" s="30">
        <v>11000</v>
      </c>
      <c r="K47" s="31">
        <f t="shared" si="0"/>
        <v>7150</v>
      </c>
      <c r="L47" s="31">
        <f t="shared" si="1"/>
        <v>1787.5</v>
      </c>
      <c r="M47" s="32">
        <v>0.25</v>
      </c>
      <c r="O47" s="33"/>
    </row>
    <row r="48" spans="1:15" ht="15.75" customHeight="1">
      <c r="A48" s="22"/>
      <c r="B48" s="27" t="s">
        <v>21</v>
      </c>
      <c r="C48" s="27">
        <v>1185732</v>
      </c>
      <c r="D48" s="28">
        <v>44419</v>
      </c>
      <c r="E48" s="27" t="s">
        <v>22</v>
      </c>
      <c r="F48" s="27" t="s">
        <v>23</v>
      </c>
      <c r="G48" s="27" t="s">
        <v>23</v>
      </c>
      <c r="H48" s="27" t="s">
        <v>24</v>
      </c>
      <c r="I48" s="29">
        <v>0.6</v>
      </c>
      <c r="J48" s="30">
        <v>12500</v>
      </c>
      <c r="K48" s="31">
        <f t="shared" si="0"/>
        <v>7500</v>
      </c>
      <c r="L48" s="31">
        <f t="shared" si="1"/>
        <v>3750</v>
      </c>
      <c r="M48" s="32">
        <v>0.5</v>
      </c>
      <c r="O48" s="33"/>
    </row>
    <row r="49" spans="1:15" ht="15.75" customHeight="1">
      <c r="A49" s="22"/>
      <c r="B49" s="27" t="s">
        <v>21</v>
      </c>
      <c r="C49" s="27">
        <v>1185732</v>
      </c>
      <c r="D49" s="28">
        <v>44419</v>
      </c>
      <c r="E49" s="27" t="s">
        <v>22</v>
      </c>
      <c r="F49" s="27" t="s">
        <v>23</v>
      </c>
      <c r="G49" s="27" t="s">
        <v>23</v>
      </c>
      <c r="H49" s="27" t="s">
        <v>25</v>
      </c>
      <c r="I49" s="29">
        <v>0.55000000000000004</v>
      </c>
      <c r="J49" s="30">
        <v>10250</v>
      </c>
      <c r="K49" s="31">
        <f t="shared" si="0"/>
        <v>5637.5000000000009</v>
      </c>
      <c r="L49" s="31">
        <f t="shared" si="1"/>
        <v>1691.2500000000002</v>
      </c>
      <c r="M49" s="32">
        <v>0.3</v>
      </c>
      <c r="O49" s="33"/>
    </row>
    <row r="50" spans="1:15" ht="15.75" customHeight="1">
      <c r="A50" s="22"/>
      <c r="B50" s="27" t="s">
        <v>21</v>
      </c>
      <c r="C50" s="27">
        <v>1185732</v>
      </c>
      <c r="D50" s="28">
        <v>44419</v>
      </c>
      <c r="E50" s="27" t="s">
        <v>22</v>
      </c>
      <c r="F50" s="27" t="s">
        <v>23</v>
      </c>
      <c r="G50" s="27" t="s">
        <v>23</v>
      </c>
      <c r="H50" s="27" t="s">
        <v>26</v>
      </c>
      <c r="I50" s="29">
        <v>0.5</v>
      </c>
      <c r="J50" s="30">
        <v>9500</v>
      </c>
      <c r="K50" s="31">
        <f t="shared" si="0"/>
        <v>4750</v>
      </c>
      <c r="L50" s="31">
        <f t="shared" si="1"/>
        <v>1662.5</v>
      </c>
      <c r="M50" s="32">
        <v>0.35</v>
      </c>
      <c r="O50" s="33"/>
    </row>
    <row r="51" spans="1:15" ht="15.75" customHeight="1">
      <c r="A51" s="22"/>
      <c r="B51" s="27" t="s">
        <v>21</v>
      </c>
      <c r="C51" s="27">
        <v>1185732</v>
      </c>
      <c r="D51" s="28">
        <v>44419</v>
      </c>
      <c r="E51" s="27" t="s">
        <v>22</v>
      </c>
      <c r="F51" s="27" t="s">
        <v>23</v>
      </c>
      <c r="G51" s="27" t="s">
        <v>23</v>
      </c>
      <c r="H51" s="27" t="s">
        <v>27</v>
      </c>
      <c r="I51" s="29">
        <v>0.5</v>
      </c>
      <c r="J51" s="30">
        <v>9250</v>
      </c>
      <c r="K51" s="31">
        <f t="shared" si="0"/>
        <v>4625</v>
      </c>
      <c r="L51" s="31">
        <f t="shared" si="1"/>
        <v>1618.75</v>
      </c>
      <c r="M51" s="32">
        <v>0.35</v>
      </c>
      <c r="O51" s="33"/>
    </row>
    <row r="52" spans="1:15" ht="15.75" customHeight="1">
      <c r="A52" s="22"/>
      <c r="B52" s="27" t="s">
        <v>21</v>
      </c>
      <c r="C52" s="27">
        <v>1185732</v>
      </c>
      <c r="D52" s="28">
        <v>44419</v>
      </c>
      <c r="E52" s="27" t="s">
        <v>22</v>
      </c>
      <c r="F52" s="27" t="s">
        <v>23</v>
      </c>
      <c r="G52" s="27" t="s">
        <v>23</v>
      </c>
      <c r="H52" s="27" t="s">
        <v>28</v>
      </c>
      <c r="I52" s="29">
        <v>0.6</v>
      </c>
      <c r="J52" s="30">
        <v>9000</v>
      </c>
      <c r="K52" s="31">
        <f t="shared" si="0"/>
        <v>5400</v>
      </c>
      <c r="L52" s="31">
        <f t="shared" si="1"/>
        <v>1620</v>
      </c>
      <c r="M52" s="32">
        <v>0.3</v>
      </c>
      <c r="O52" s="33"/>
    </row>
    <row r="53" spans="1:15" ht="15.75" customHeight="1">
      <c r="A53" s="22"/>
      <c r="B53" s="27" t="s">
        <v>21</v>
      </c>
      <c r="C53" s="27">
        <v>1185732</v>
      </c>
      <c r="D53" s="28">
        <v>44419</v>
      </c>
      <c r="E53" s="27" t="s">
        <v>22</v>
      </c>
      <c r="F53" s="27" t="s">
        <v>23</v>
      </c>
      <c r="G53" s="27" t="s">
        <v>23</v>
      </c>
      <c r="H53" s="27" t="s">
        <v>29</v>
      </c>
      <c r="I53" s="29">
        <v>0.65</v>
      </c>
      <c r="J53" s="30">
        <v>10750</v>
      </c>
      <c r="K53" s="31">
        <f t="shared" si="0"/>
        <v>6987.5</v>
      </c>
      <c r="L53" s="31">
        <f t="shared" si="1"/>
        <v>1746.875</v>
      </c>
      <c r="M53" s="32">
        <v>0.25</v>
      </c>
      <c r="O53" s="33"/>
    </row>
    <row r="54" spans="1:15" ht="15.75" customHeight="1">
      <c r="A54" s="22"/>
      <c r="B54" s="27" t="s">
        <v>21</v>
      </c>
      <c r="C54" s="27">
        <v>1185732</v>
      </c>
      <c r="D54" s="28">
        <v>44449</v>
      </c>
      <c r="E54" s="27" t="s">
        <v>22</v>
      </c>
      <c r="F54" s="27" t="s">
        <v>23</v>
      </c>
      <c r="G54" s="27" t="s">
        <v>23</v>
      </c>
      <c r="H54" s="27" t="s">
        <v>24</v>
      </c>
      <c r="I54" s="29">
        <v>0.6</v>
      </c>
      <c r="J54" s="30">
        <v>12000</v>
      </c>
      <c r="K54" s="31">
        <f t="shared" si="0"/>
        <v>7200</v>
      </c>
      <c r="L54" s="31">
        <f t="shared" si="1"/>
        <v>3600</v>
      </c>
      <c r="M54" s="32">
        <v>0.5</v>
      </c>
      <c r="O54" s="33"/>
    </row>
    <row r="55" spans="1:15" ht="15.75" customHeight="1">
      <c r="A55" s="22"/>
      <c r="B55" s="27" t="s">
        <v>21</v>
      </c>
      <c r="C55" s="27">
        <v>1185732</v>
      </c>
      <c r="D55" s="28">
        <v>44449</v>
      </c>
      <c r="E55" s="27" t="s">
        <v>22</v>
      </c>
      <c r="F55" s="27" t="s">
        <v>23</v>
      </c>
      <c r="G55" s="27" t="s">
        <v>23</v>
      </c>
      <c r="H55" s="27" t="s">
        <v>25</v>
      </c>
      <c r="I55" s="29">
        <v>0.55000000000000004</v>
      </c>
      <c r="J55" s="30">
        <v>10000</v>
      </c>
      <c r="K55" s="31">
        <f t="shared" si="0"/>
        <v>5500</v>
      </c>
      <c r="L55" s="31">
        <f t="shared" si="1"/>
        <v>1650</v>
      </c>
      <c r="M55" s="32">
        <v>0.3</v>
      </c>
      <c r="O55" s="33"/>
    </row>
    <row r="56" spans="1:15" ht="15.75" customHeight="1">
      <c r="A56" s="22"/>
      <c r="B56" s="27" t="s">
        <v>21</v>
      </c>
      <c r="C56" s="27">
        <v>1185732</v>
      </c>
      <c r="D56" s="28">
        <v>44449</v>
      </c>
      <c r="E56" s="27" t="s">
        <v>22</v>
      </c>
      <c r="F56" s="27" t="s">
        <v>23</v>
      </c>
      <c r="G56" s="27" t="s">
        <v>23</v>
      </c>
      <c r="H56" s="27" t="s">
        <v>26</v>
      </c>
      <c r="I56" s="29">
        <v>0.5</v>
      </c>
      <c r="J56" s="30">
        <v>9250</v>
      </c>
      <c r="K56" s="31">
        <f t="shared" si="0"/>
        <v>4625</v>
      </c>
      <c r="L56" s="31">
        <f t="shared" si="1"/>
        <v>1618.75</v>
      </c>
      <c r="M56" s="32">
        <v>0.35</v>
      </c>
      <c r="O56" s="33"/>
    </row>
    <row r="57" spans="1:15" ht="15.75" customHeight="1">
      <c r="A57" s="22"/>
      <c r="B57" s="27" t="s">
        <v>21</v>
      </c>
      <c r="C57" s="27">
        <v>1185732</v>
      </c>
      <c r="D57" s="28">
        <v>44449</v>
      </c>
      <c r="E57" s="27" t="s">
        <v>22</v>
      </c>
      <c r="F57" s="27" t="s">
        <v>23</v>
      </c>
      <c r="G57" s="27" t="s">
        <v>23</v>
      </c>
      <c r="H57" s="27" t="s">
        <v>27</v>
      </c>
      <c r="I57" s="29">
        <v>0.5</v>
      </c>
      <c r="J57" s="30">
        <v>9000</v>
      </c>
      <c r="K57" s="31">
        <f t="shared" si="0"/>
        <v>4500</v>
      </c>
      <c r="L57" s="31">
        <f t="shared" si="1"/>
        <v>1575</v>
      </c>
      <c r="M57" s="32">
        <v>0.35</v>
      </c>
      <c r="O57" s="33"/>
    </row>
    <row r="58" spans="1:15" ht="15.75" customHeight="1">
      <c r="A58" s="22"/>
      <c r="B58" s="27" t="s">
        <v>21</v>
      </c>
      <c r="C58" s="27">
        <v>1185732</v>
      </c>
      <c r="D58" s="28">
        <v>44449</v>
      </c>
      <c r="E58" s="27" t="s">
        <v>22</v>
      </c>
      <c r="F58" s="27" t="s">
        <v>23</v>
      </c>
      <c r="G58" s="27" t="s">
        <v>23</v>
      </c>
      <c r="H58" s="27" t="s">
        <v>28</v>
      </c>
      <c r="I58" s="29">
        <v>0.6</v>
      </c>
      <c r="J58" s="30">
        <v>9000</v>
      </c>
      <c r="K58" s="31">
        <f t="shared" si="0"/>
        <v>5400</v>
      </c>
      <c r="L58" s="31">
        <f t="shared" si="1"/>
        <v>1620</v>
      </c>
      <c r="M58" s="32">
        <v>0.3</v>
      </c>
      <c r="O58" s="33"/>
    </row>
    <row r="59" spans="1:15" ht="15.75" customHeight="1">
      <c r="A59" s="22"/>
      <c r="B59" s="27" t="s">
        <v>21</v>
      </c>
      <c r="C59" s="27">
        <v>1185732</v>
      </c>
      <c r="D59" s="28">
        <v>44449</v>
      </c>
      <c r="E59" s="27" t="s">
        <v>22</v>
      </c>
      <c r="F59" s="27" t="s">
        <v>23</v>
      </c>
      <c r="G59" s="27" t="s">
        <v>23</v>
      </c>
      <c r="H59" s="27" t="s">
        <v>29</v>
      </c>
      <c r="I59" s="29">
        <v>0.65</v>
      </c>
      <c r="J59" s="30">
        <v>10000</v>
      </c>
      <c r="K59" s="31">
        <f t="shared" si="0"/>
        <v>6500</v>
      </c>
      <c r="L59" s="31">
        <f t="shared" si="1"/>
        <v>1625</v>
      </c>
      <c r="M59" s="32">
        <v>0.25</v>
      </c>
      <c r="O59" s="33"/>
    </row>
    <row r="60" spans="1:15" ht="15.75" customHeight="1">
      <c r="A60" s="22"/>
      <c r="B60" s="27" t="s">
        <v>21</v>
      </c>
      <c r="C60" s="27">
        <v>1185732</v>
      </c>
      <c r="D60" s="28">
        <v>44481</v>
      </c>
      <c r="E60" s="27" t="s">
        <v>22</v>
      </c>
      <c r="F60" s="27" t="s">
        <v>23</v>
      </c>
      <c r="G60" s="27" t="s">
        <v>23</v>
      </c>
      <c r="H60" s="27" t="s">
        <v>24</v>
      </c>
      <c r="I60" s="29">
        <v>0.65</v>
      </c>
      <c r="J60" s="30">
        <v>11750</v>
      </c>
      <c r="K60" s="31">
        <f t="shared" si="0"/>
        <v>7637.5</v>
      </c>
      <c r="L60" s="31">
        <f t="shared" si="1"/>
        <v>3818.75</v>
      </c>
      <c r="M60" s="32">
        <v>0.5</v>
      </c>
      <c r="O60" s="33"/>
    </row>
    <row r="61" spans="1:15" ht="15.75" customHeight="1">
      <c r="A61" s="22"/>
      <c r="B61" s="27" t="s">
        <v>21</v>
      </c>
      <c r="C61" s="27">
        <v>1185732</v>
      </c>
      <c r="D61" s="28">
        <v>44481</v>
      </c>
      <c r="E61" s="27" t="s">
        <v>22</v>
      </c>
      <c r="F61" s="27" t="s">
        <v>23</v>
      </c>
      <c r="G61" s="27" t="s">
        <v>23</v>
      </c>
      <c r="H61" s="27" t="s">
        <v>25</v>
      </c>
      <c r="I61" s="29">
        <v>0.55000000000000004</v>
      </c>
      <c r="J61" s="30">
        <v>10000</v>
      </c>
      <c r="K61" s="31">
        <f t="shared" si="0"/>
        <v>5500</v>
      </c>
      <c r="L61" s="31">
        <f t="shared" si="1"/>
        <v>1650</v>
      </c>
      <c r="M61" s="32">
        <v>0.3</v>
      </c>
      <c r="O61" s="33"/>
    </row>
    <row r="62" spans="1:15" ht="15.75" customHeight="1">
      <c r="A62" s="22"/>
      <c r="B62" s="27" t="s">
        <v>21</v>
      </c>
      <c r="C62" s="27">
        <v>1185732</v>
      </c>
      <c r="D62" s="28">
        <v>44481</v>
      </c>
      <c r="E62" s="27" t="s">
        <v>22</v>
      </c>
      <c r="F62" s="27" t="s">
        <v>23</v>
      </c>
      <c r="G62" s="27" t="s">
        <v>23</v>
      </c>
      <c r="H62" s="27" t="s">
        <v>26</v>
      </c>
      <c r="I62" s="29">
        <v>0.55000000000000004</v>
      </c>
      <c r="J62" s="30">
        <v>9000</v>
      </c>
      <c r="K62" s="31">
        <f t="shared" si="0"/>
        <v>4950</v>
      </c>
      <c r="L62" s="31">
        <f t="shared" si="1"/>
        <v>1732.5</v>
      </c>
      <c r="M62" s="32">
        <v>0.35</v>
      </c>
      <c r="O62" s="33"/>
    </row>
    <row r="63" spans="1:15" ht="15.75" customHeight="1">
      <c r="A63" s="22"/>
      <c r="B63" s="27" t="s">
        <v>21</v>
      </c>
      <c r="C63" s="27">
        <v>1185732</v>
      </c>
      <c r="D63" s="28">
        <v>44481</v>
      </c>
      <c r="E63" s="27" t="s">
        <v>22</v>
      </c>
      <c r="F63" s="27" t="s">
        <v>23</v>
      </c>
      <c r="G63" s="27" t="s">
        <v>23</v>
      </c>
      <c r="H63" s="27" t="s">
        <v>27</v>
      </c>
      <c r="I63" s="29">
        <v>0.55000000000000004</v>
      </c>
      <c r="J63" s="30">
        <v>8750</v>
      </c>
      <c r="K63" s="31">
        <f t="shared" si="0"/>
        <v>4812.5</v>
      </c>
      <c r="L63" s="31">
        <f t="shared" si="1"/>
        <v>1684.375</v>
      </c>
      <c r="M63" s="32">
        <v>0.35</v>
      </c>
      <c r="O63" s="33"/>
    </row>
    <row r="64" spans="1:15" ht="15.75" customHeight="1">
      <c r="A64" s="22"/>
      <c r="B64" s="27" t="s">
        <v>21</v>
      </c>
      <c r="C64" s="27">
        <v>1185732</v>
      </c>
      <c r="D64" s="28">
        <v>44481</v>
      </c>
      <c r="E64" s="27" t="s">
        <v>22</v>
      </c>
      <c r="F64" s="27" t="s">
        <v>23</v>
      </c>
      <c r="G64" s="27" t="s">
        <v>23</v>
      </c>
      <c r="H64" s="27" t="s">
        <v>28</v>
      </c>
      <c r="I64" s="29">
        <v>0.65</v>
      </c>
      <c r="J64" s="30">
        <v>8750</v>
      </c>
      <c r="K64" s="31">
        <f t="shared" si="0"/>
        <v>5687.5</v>
      </c>
      <c r="L64" s="31">
        <f t="shared" si="1"/>
        <v>1706.25</v>
      </c>
      <c r="M64" s="32">
        <v>0.3</v>
      </c>
      <c r="O64" s="33"/>
    </row>
    <row r="65" spans="1:15" ht="15.75" customHeight="1">
      <c r="A65" s="22"/>
      <c r="B65" s="27" t="s">
        <v>21</v>
      </c>
      <c r="C65" s="27">
        <v>1185732</v>
      </c>
      <c r="D65" s="28">
        <v>44481</v>
      </c>
      <c r="E65" s="27" t="s">
        <v>22</v>
      </c>
      <c r="F65" s="27" t="s">
        <v>23</v>
      </c>
      <c r="G65" s="27" t="s">
        <v>23</v>
      </c>
      <c r="H65" s="27" t="s">
        <v>29</v>
      </c>
      <c r="I65" s="29">
        <v>0.7</v>
      </c>
      <c r="J65" s="30">
        <v>10000</v>
      </c>
      <c r="K65" s="31">
        <f t="shared" si="0"/>
        <v>7000</v>
      </c>
      <c r="L65" s="31">
        <f t="shared" si="1"/>
        <v>1750</v>
      </c>
      <c r="M65" s="32">
        <v>0.25</v>
      </c>
      <c r="O65" s="33"/>
    </row>
    <row r="66" spans="1:15" ht="15.75" customHeight="1">
      <c r="A66" s="22"/>
      <c r="B66" s="27" t="s">
        <v>21</v>
      </c>
      <c r="C66" s="27">
        <v>1185732</v>
      </c>
      <c r="D66" s="28">
        <v>44511</v>
      </c>
      <c r="E66" s="27" t="s">
        <v>22</v>
      </c>
      <c r="F66" s="27" t="s">
        <v>23</v>
      </c>
      <c r="G66" s="27" t="s">
        <v>23</v>
      </c>
      <c r="H66" s="27" t="s">
        <v>24</v>
      </c>
      <c r="I66" s="29">
        <v>0.65</v>
      </c>
      <c r="J66" s="30">
        <v>11500</v>
      </c>
      <c r="K66" s="31">
        <f t="shared" si="0"/>
        <v>7475</v>
      </c>
      <c r="L66" s="31">
        <f t="shared" si="1"/>
        <v>3737.5</v>
      </c>
      <c r="M66" s="32">
        <v>0.5</v>
      </c>
      <c r="O66" s="33"/>
    </row>
    <row r="67" spans="1:15" ht="15.75" customHeight="1">
      <c r="A67" s="22"/>
      <c r="B67" s="27" t="s">
        <v>21</v>
      </c>
      <c r="C67" s="27">
        <v>1185732</v>
      </c>
      <c r="D67" s="28">
        <v>44511</v>
      </c>
      <c r="E67" s="27" t="s">
        <v>22</v>
      </c>
      <c r="F67" s="27" t="s">
        <v>23</v>
      </c>
      <c r="G67" s="27" t="s">
        <v>23</v>
      </c>
      <c r="H67" s="27" t="s">
        <v>25</v>
      </c>
      <c r="I67" s="29">
        <v>0.55000000000000004</v>
      </c>
      <c r="J67" s="30">
        <v>9750</v>
      </c>
      <c r="K67" s="31">
        <f t="shared" si="0"/>
        <v>5362.5</v>
      </c>
      <c r="L67" s="31">
        <f t="shared" si="1"/>
        <v>1608.75</v>
      </c>
      <c r="M67" s="32">
        <v>0.3</v>
      </c>
      <c r="O67" s="33"/>
    </row>
    <row r="68" spans="1:15" ht="15.75" customHeight="1">
      <c r="A68" s="22"/>
      <c r="B68" s="27" t="s">
        <v>21</v>
      </c>
      <c r="C68" s="27">
        <v>1185732</v>
      </c>
      <c r="D68" s="28">
        <v>44511</v>
      </c>
      <c r="E68" s="27" t="s">
        <v>22</v>
      </c>
      <c r="F68" s="27" t="s">
        <v>23</v>
      </c>
      <c r="G68" s="27" t="s">
        <v>23</v>
      </c>
      <c r="H68" s="27" t="s">
        <v>26</v>
      </c>
      <c r="I68" s="29">
        <v>0.55000000000000004</v>
      </c>
      <c r="J68" s="30">
        <v>9200</v>
      </c>
      <c r="K68" s="31">
        <f t="shared" si="0"/>
        <v>5060</v>
      </c>
      <c r="L68" s="31">
        <f t="shared" si="1"/>
        <v>1771</v>
      </c>
      <c r="M68" s="32">
        <v>0.35</v>
      </c>
      <c r="O68" s="33"/>
    </row>
    <row r="69" spans="1:15" ht="15.75" customHeight="1">
      <c r="A69" s="22"/>
      <c r="B69" s="27" t="s">
        <v>21</v>
      </c>
      <c r="C69" s="27">
        <v>1185732</v>
      </c>
      <c r="D69" s="28">
        <v>44511</v>
      </c>
      <c r="E69" s="27" t="s">
        <v>22</v>
      </c>
      <c r="F69" s="27" t="s">
        <v>23</v>
      </c>
      <c r="G69" s="27" t="s">
        <v>23</v>
      </c>
      <c r="H69" s="27" t="s">
        <v>27</v>
      </c>
      <c r="I69" s="29">
        <v>0.55000000000000004</v>
      </c>
      <c r="J69" s="30">
        <v>9000</v>
      </c>
      <c r="K69" s="31">
        <f t="shared" si="0"/>
        <v>4950</v>
      </c>
      <c r="L69" s="31">
        <f t="shared" si="1"/>
        <v>1732.5</v>
      </c>
      <c r="M69" s="32">
        <v>0.35</v>
      </c>
      <c r="O69" s="33"/>
    </row>
    <row r="70" spans="1:15" ht="15.75" customHeight="1">
      <c r="A70" s="22"/>
      <c r="B70" s="27" t="s">
        <v>21</v>
      </c>
      <c r="C70" s="27">
        <v>1185732</v>
      </c>
      <c r="D70" s="28">
        <v>44511</v>
      </c>
      <c r="E70" s="27" t="s">
        <v>22</v>
      </c>
      <c r="F70" s="27" t="s">
        <v>23</v>
      </c>
      <c r="G70" s="27" t="s">
        <v>23</v>
      </c>
      <c r="H70" s="27" t="s">
        <v>28</v>
      </c>
      <c r="I70" s="29">
        <v>0.65</v>
      </c>
      <c r="J70" s="30">
        <v>8750</v>
      </c>
      <c r="K70" s="31">
        <f t="shared" si="0"/>
        <v>5687.5</v>
      </c>
      <c r="L70" s="31">
        <f t="shared" si="1"/>
        <v>1706.25</v>
      </c>
      <c r="M70" s="32">
        <v>0.3</v>
      </c>
      <c r="O70" s="33"/>
    </row>
    <row r="71" spans="1:15" ht="15.75" customHeight="1">
      <c r="A71" s="22"/>
      <c r="B71" s="27" t="s">
        <v>21</v>
      </c>
      <c r="C71" s="27">
        <v>1185732</v>
      </c>
      <c r="D71" s="28">
        <v>44511</v>
      </c>
      <c r="E71" s="27" t="s">
        <v>22</v>
      </c>
      <c r="F71" s="27" t="s">
        <v>23</v>
      </c>
      <c r="G71" s="27" t="s">
        <v>23</v>
      </c>
      <c r="H71" s="27" t="s">
        <v>29</v>
      </c>
      <c r="I71" s="29">
        <v>0.7</v>
      </c>
      <c r="J71" s="30">
        <v>9750</v>
      </c>
      <c r="K71" s="31">
        <f t="shared" si="0"/>
        <v>6825</v>
      </c>
      <c r="L71" s="31">
        <f t="shared" si="1"/>
        <v>1706.25</v>
      </c>
      <c r="M71" s="32">
        <v>0.25</v>
      </c>
      <c r="O71" s="33"/>
    </row>
    <row r="72" spans="1:15" ht="15.75" customHeight="1">
      <c r="A72" s="22"/>
      <c r="B72" s="27" t="s">
        <v>21</v>
      </c>
      <c r="C72" s="27">
        <v>1185732</v>
      </c>
      <c r="D72" s="28">
        <v>44540</v>
      </c>
      <c r="E72" s="27" t="s">
        <v>22</v>
      </c>
      <c r="F72" s="27" t="s">
        <v>23</v>
      </c>
      <c r="G72" s="27" t="s">
        <v>23</v>
      </c>
      <c r="H72" s="27" t="s">
        <v>24</v>
      </c>
      <c r="I72" s="29">
        <v>0.65</v>
      </c>
      <c r="J72" s="30">
        <v>12000</v>
      </c>
      <c r="K72" s="31">
        <f t="shared" si="0"/>
        <v>7800</v>
      </c>
      <c r="L72" s="31">
        <f t="shared" si="1"/>
        <v>3900</v>
      </c>
      <c r="M72" s="32">
        <v>0.5</v>
      </c>
      <c r="O72" s="33"/>
    </row>
    <row r="73" spans="1:15" ht="15.75" customHeight="1">
      <c r="A73" s="22"/>
      <c r="B73" s="27" t="s">
        <v>21</v>
      </c>
      <c r="C73" s="27">
        <v>1185732</v>
      </c>
      <c r="D73" s="28">
        <v>44540</v>
      </c>
      <c r="E73" s="27" t="s">
        <v>22</v>
      </c>
      <c r="F73" s="27" t="s">
        <v>23</v>
      </c>
      <c r="G73" s="27" t="s">
        <v>23</v>
      </c>
      <c r="H73" s="27" t="s">
        <v>25</v>
      </c>
      <c r="I73" s="29">
        <v>0.55000000000000004</v>
      </c>
      <c r="J73" s="30">
        <v>10000</v>
      </c>
      <c r="K73" s="31">
        <f t="shared" si="0"/>
        <v>5500</v>
      </c>
      <c r="L73" s="31">
        <f t="shared" si="1"/>
        <v>1650</v>
      </c>
      <c r="M73" s="32">
        <v>0.3</v>
      </c>
      <c r="O73" s="33"/>
    </row>
    <row r="74" spans="1:15" ht="15.75" customHeight="1">
      <c r="A74" s="22"/>
      <c r="B74" s="27" t="s">
        <v>21</v>
      </c>
      <c r="C74" s="27">
        <v>1185732</v>
      </c>
      <c r="D74" s="28">
        <v>44540</v>
      </c>
      <c r="E74" s="27" t="s">
        <v>22</v>
      </c>
      <c r="F74" s="27" t="s">
        <v>23</v>
      </c>
      <c r="G74" s="27" t="s">
        <v>23</v>
      </c>
      <c r="H74" s="27" t="s">
        <v>26</v>
      </c>
      <c r="I74" s="29">
        <v>0.55000000000000004</v>
      </c>
      <c r="J74" s="30">
        <v>9500</v>
      </c>
      <c r="K74" s="31">
        <f t="shared" si="0"/>
        <v>5225</v>
      </c>
      <c r="L74" s="31">
        <f t="shared" si="1"/>
        <v>1828.7499999999998</v>
      </c>
      <c r="M74" s="32">
        <v>0.35</v>
      </c>
      <c r="O74" s="33"/>
    </row>
    <row r="75" spans="1:15" ht="15.75" customHeight="1">
      <c r="A75" s="22"/>
      <c r="B75" s="27" t="s">
        <v>21</v>
      </c>
      <c r="C75" s="27">
        <v>1185732</v>
      </c>
      <c r="D75" s="28">
        <v>44540</v>
      </c>
      <c r="E75" s="27" t="s">
        <v>22</v>
      </c>
      <c r="F75" s="27" t="s">
        <v>23</v>
      </c>
      <c r="G75" s="27" t="s">
        <v>23</v>
      </c>
      <c r="H75" s="27" t="s">
        <v>27</v>
      </c>
      <c r="I75" s="29">
        <v>0.55000000000000004</v>
      </c>
      <c r="J75" s="30">
        <v>9000</v>
      </c>
      <c r="K75" s="31">
        <f t="shared" si="0"/>
        <v>4950</v>
      </c>
      <c r="L75" s="31">
        <f t="shared" si="1"/>
        <v>1732.5</v>
      </c>
      <c r="M75" s="32">
        <v>0.35</v>
      </c>
      <c r="O75" s="33"/>
    </row>
    <row r="76" spans="1:15" ht="15.75" customHeight="1">
      <c r="A76" s="22"/>
      <c r="B76" s="27" t="s">
        <v>21</v>
      </c>
      <c r="C76" s="27">
        <v>1185732</v>
      </c>
      <c r="D76" s="28">
        <v>44540</v>
      </c>
      <c r="E76" s="27" t="s">
        <v>22</v>
      </c>
      <c r="F76" s="27" t="s">
        <v>23</v>
      </c>
      <c r="G76" s="27" t="s">
        <v>23</v>
      </c>
      <c r="H76" s="27" t="s">
        <v>28</v>
      </c>
      <c r="I76" s="29">
        <v>0.65</v>
      </c>
      <c r="J76" s="30">
        <v>9000</v>
      </c>
      <c r="K76" s="31">
        <f t="shared" si="0"/>
        <v>5850</v>
      </c>
      <c r="L76" s="31">
        <f t="shared" si="1"/>
        <v>1755</v>
      </c>
      <c r="M76" s="32">
        <v>0.3</v>
      </c>
      <c r="O76" s="33"/>
    </row>
    <row r="77" spans="1:15" ht="15.75" customHeight="1">
      <c r="A77" s="22"/>
      <c r="B77" s="27" t="s">
        <v>21</v>
      </c>
      <c r="C77" s="27">
        <v>1185732</v>
      </c>
      <c r="D77" s="28">
        <v>44540</v>
      </c>
      <c r="E77" s="27" t="s">
        <v>22</v>
      </c>
      <c r="F77" s="27" t="s">
        <v>23</v>
      </c>
      <c r="G77" s="27" t="s">
        <v>23</v>
      </c>
      <c r="H77" s="27" t="s">
        <v>29</v>
      </c>
      <c r="I77" s="29">
        <v>0.7</v>
      </c>
      <c r="J77" s="30">
        <v>10000</v>
      </c>
      <c r="K77" s="31">
        <f t="shared" si="0"/>
        <v>7000</v>
      </c>
      <c r="L77" s="31">
        <f t="shared" si="1"/>
        <v>1750</v>
      </c>
      <c r="M77" s="32">
        <v>0.25</v>
      </c>
      <c r="O77" s="33"/>
    </row>
    <row r="78" spans="1:15" ht="15.75" customHeight="1">
      <c r="A78" s="22"/>
      <c r="B78" s="27" t="s">
        <v>30</v>
      </c>
      <c r="C78" s="27">
        <v>1197831</v>
      </c>
      <c r="D78" s="28">
        <v>44198</v>
      </c>
      <c r="E78" s="27" t="s">
        <v>31</v>
      </c>
      <c r="F78" s="27" t="s">
        <v>32</v>
      </c>
      <c r="G78" s="27" t="s">
        <v>33</v>
      </c>
      <c r="H78" s="27" t="s">
        <v>24</v>
      </c>
      <c r="I78" s="29">
        <v>0.25</v>
      </c>
      <c r="J78" s="30">
        <v>9000</v>
      </c>
      <c r="K78" s="31">
        <f t="shared" si="0"/>
        <v>2250</v>
      </c>
      <c r="L78" s="31">
        <f t="shared" si="1"/>
        <v>787.5</v>
      </c>
      <c r="M78" s="32">
        <v>0.35</v>
      </c>
      <c r="O78" s="33"/>
    </row>
    <row r="79" spans="1:15" ht="15.75" customHeight="1">
      <c r="A79" s="22"/>
      <c r="B79" s="27" t="s">
        <v>30</v>
      </c>
      <c r="C79" s="27">
        <v>1197831</v>
      </c>
      <c r="D79" s="28">
        <v>44198</v>
      </c>
      <c r="E79" s="27" t="s">
        <v>31</v>
      </c>
      <c r="F79" s="27" t="s">
        <v>32</v>
      </c>
      <c r="G79" s="27" t="s">
        <v>33</v>
      </c>
      <c r="H79" s="27" t="s">
        <v>25</v>
      </c>
      <c r="I79" s="29">
        <v>0.35</v>
      </c>
      <c r="J79" s="30">
        <v>9000</v>
      </c>
      <c r="K79" s="31">
        <f t="shared" si="0"/>
        <v>3150</v>
      </c>
      <c r="L79" s="31">
        <f t="shared" si="1"/>
        <v>1102.5</v>
      </c>
      <c r="M79" s="32">
        <v>0.35</v>
      </c>
      <c r="O79" s="33"/>
    </row>
    <row r="80" spans="1:15" ht="15.75" customHeight="1">
      <c r="A80" s="22"/>
      <c r="B80" s="27" t="s">
        <v>30</v>
      </c>
      <c r="C80" s="27">
        <v>1197831</v>
      </c>
      <c r="D80" s="28">
        <v>44198</v>
      </c>
      <c r="E80" s="27" t="s">
        <v>31</v>
      </c>
      <c r="F80" s="27" t="s">
        <v>32</v>
      </c>
      <c r="G80" s="27" t="s">
        <v>33</v>
      </c>
      <c r="H80" s="27" t="s">
        <v>26</v>
      </c>
      <c r="I80" s="29">
        <v>0.35</v>
      </c>
      <c r="J80" s="30">
        <v>7000</v>
      </c>
      <c r="K80" s="31">
        <f t="shared" si="0"/>
        <v>2450</v>
      </c>
      <c r="L80" s="31">
        <f t="shared" si="1"/>
        <v>857.5</v>
      </c>
      <c r="M80" s="32">
        <v>0.35</v>
      </c>
      <c r="O80" s="33"/>
    </row>
    <row r="81" spans="1:15" ht="15.75" customHeight="1">
      <c r="A81" s="22"/>
      <c r="B81" s="27" t="s">
        <v>30</v>
      </c>
      <c r="C81" s="27">
        <v>1197831</v>
      </c>
      <c r="D81" s="28">
        <v>44198</v>
      </c>
      <c r="E81" s="27" t="s">
        <v>31</v>
      </c>
      <c r="F81" s="27" t="s">
        <v>32</v>
      </c>
      <c r="G81" s="27" t="s">
        <v>33</v>
      </c>
      <c r="H81" s="27" t="s">
        <v>27</v>
      </c>
      <c r="I81" s="29">
        <v>0.35</v>
      </c>
      <c r="J81" s="30">
        <v>7000</v>
      </c>
      <c r="K81" s="31">
        <f t="shared" si="0"/>
        <v>2450</v>
      </c>
      <c r="L81" s="31">
        <f t="shared" si="1"/>
        <v>1102.5</v>
      </c>
      <c r="M81" s="32">
        <v>0.45</v>
      </c>
      <c r="O81" s="33"/>
    </row>
    <row r="82" spans="1:15" ht="15.75" customHeight="1">
      <c r="A82" s="22"/>
      <c r="B82" s="27" t="s">
        <v>30</v>
      </c>
      <c r="C82" s="27">
        <v>1197831</v>
      </c>
      <c r="D82" s="28">
        <v>44198</v>
      </c>
      <c r="E82" s="27" t="s">
        <v>31</v>
      </c>
      <c r="F82" s="27" t="s">
        <v>32</v>
      </c>
      <c r="G82" s="27" t="s">
        <v>33</v>
      </c>
      <c r="H82" s="27" t="s">
        <v>28</v>
      </c>
      <c r="I82" s="29">
        <v>0.4</v>
      </c>
      <c r="J82" s="30">
        <v>5500</v>
      </c>
      <c r="K82" s="31">
        <f t="shared" si="0"/>
        <v>2200</v>
      </c>
      <c r="L82" s="31">
        <f t="shared" si="1"/>
        <v>660</v>
      </c>
      <c r="M82" s="32">
        <v>0.3</v>
      </c>
      <c r="O82" s="33"/>
    </row>
    <row r="83" spans="1:15" ht="15.75" customHeight="1">
      <c r="A83" s="22"/>
      <c r="B83" s="27" t="s">
        <v>30</v>
      </c>
      <c r="C83" s="27">
        <v>1197831</v>
      </c>
      <c r="D83" s="28">
        <v>44198</v>
      </c>
      <c r="E83" s="27" t="s">
        <v>31</v>
      </c>
      <c r="F83" s="27" t="s">
        <v>32</v>
      </c>
      <c r="G83" s="27" t="s">
        <v>33</v>
      </c>
      <c r="H83" s="27" t="s">
        <v>29</v>
      </c>
      <c r="I83" s="29">
        <v>0.35</v>
      </c>
      <c r="J83" s="30">
        <v>7000</v>
      </c>
      <c r="K83" s="31">
        <f t="shared" si="0"/>
        <v>2450</v>
      </c>
      <c r="L83" s="31">
        <f t="shared" si="1"/>
        <v>1225</v>
      </c>
      <c r="M83" s="32">
        <v>0.5</v>
      </c>
      <c r="O83" s="33"/>
    </row>
    <row r="84" spans="1:15" ht="15.75" customHeight="1">
      <c r="A84" s="22"/>
      <c r="B84" s="27" t="s">
        <v>30</v>
      </c>
      <c r="C84" s="27">
        <v>1197831</v>
      </c>
      <c r="D84" s="28">
        <v>44228</v>
      </c>
      <c r="E84" s="27" t="s">
        <v>31</v>
      </c>
      <c r="F84" s="27" t="s">
        <v>32</v>
      </c>
      <c r="G84" s="27" t="s">
        <v>33</v>
      </c>
      <c r="H84" s="27" t="s">
        <v>24</v>
      </c>
      <c r="I84" s="29">
        <v>0.25</v>
      </c>
      <c r="J84" s="30">
        <v>8500</v>
      </c>
      <c r="K84" s="31">
        <f t="shared" si="0"/>
        <v>2125</v>
      </c>
      <c r="L84" s="31">
        <f t="shared" si="1"/>
        <v>743.75</v>
      </c>
      <c r="M84" s="32">
        <v>0.35</v>
      </c>
      <c r="O84" s="33"/>
    </row>
    <row r="85" spans="1:15" ht="15.75" customHeight="1">
      <c r="A85" s="22"/>
      <c r="B85" s="27" t="s">
        <v>30</v>
      </c>
      <c r="C85" s="27">
        <v>1197831</v>
      </c>
      <c r="D85" s="28">
        <v>44228</v>
      </c>
      <c r="E85" s="27" t="s">
        <v>31</v>
      </c>
      <c r="F85" s="27" t="s">
        <v>32</v>
      </c>
      <c r="G85" s="27" t="s">
        <v>33</v>
      </c>
      <c r="H85" s="27" t="s">
        <v>25</v>
      </c>
      <c r="I85" s="29">
        <v>0.35</v>
      </c>
      <c r="J85" s="30">
        <v>8500</v>
      </c>
      <c r="K85" s="31">
        <f t="shared" si="0"/>
        <v>2975</v>
      </c>
      <c r="L85" s="31">
        <f t="shared" si="1"/>
        <v>1041.25</v>
      </c>
      <c r="M85" s="32">
        <v>0.35</v>
      </c>
      <c r="O85" s="33"/>
    </row>
    <row r="86" spans="1:15" ht="15.75" customHeight="1">
      <c r="A86" s="22"/>
      <c r="B86" s="27" t="s">
        <v>30</v>
      </c>
      <c r="C86" s="27">
        <v>1197831</v>
      </c>
      <c r="D86" s="28">
        <v>44228</v>
      </c>
      <c r="E86" s="27" t="s">
        <v>31</v>
      </c>
      <c r="F86" s="27" t="s">
        <v>32</v>
      </c>
      <c r="G86" s="27" t="s">
        <v>33</v>
      </c>
      <c r="H86" s="27" t="s">
        <v>26</v>
      </c>
      <c r="I86" s="29">
        <v>0.35</v>
      </c>
      <c r="J86" s="30">
        <v>6750</v>
      </c>
      <c r="K86" s="31">
        <f t="shared" si="0"/>
        <v>2362.5</v>
      </c>
      <c r="L86" s="31">
        <f t="shared" si="1"/>
        <v>826.875</v>
      </c>
      <c r="M86" s="32">
        <v>0.35</v>
      </c>
      <c r="O86" s="33"/>
    </row>
    <row r="87" spans="1:15" ht="15.75" customHeight="1">
      <c r="A87" s="22"/>
      <c r="B87" s="27" t="s">
        <v>30</v>
      </c>
      <c r="C87" s="27">
        <v>1197831</v>
      </c>
      <c r="D87" s="28">
        <v>44228</v>
      </c>
      <c r="E87" s="27" t="s">
        <v>31</v>
      </c>
      <c r="F87" s="27" t="s">
        <v>32</v>
      </c>
      <c r="G87" s="27" t="s">
        <v>33</v>
      </c>
      <c r="H87" s="27" t="s">
        <v>27</v>
      </c>
      <c r="I87" s="29">
        <v>0.35</v>
      </c>
      <c r="J87" s="30">
        <v>6250</v>
      </c>
      <c r="K87" s="31">
        <f t="shared" si="0"/>
        <v>2187.5</v>
      </c>
      <c r="L87" s="31">
        <f t="shared" si="1"/>
        <v>984.375</v>
      </c>
      <c r="M87" s="32">
        <v>0.45</v>
      </c>
      <c r="O87" s="33"/>
    </row>
    <row r="88" spans="1:15" ht="15.75" customHeight="1">
      <c r="A88" s="22"/>
      <c r="B88" s="27" t="s">
        <v>30</v>
      </c>
      <c r="C88" s="27">
        <v>1197831</v>
      </c>
      <c r="D88" s="28">
        <v>44228</v>
      </c>
      <c r="E88" s="27" t="s">
        <v>31</v>
      </c>
      <c r="F88" s="27" t="s">
        <v>32</v>
      </c>
      <c r="G88" s="27" t="s">
        <v>33</v>
      </c>
      <c r="H88" s="27" t="s">
        <v>28</v>
      </c>
      <c r="I88" s="29">
        <v>0.4</v>
      </c>
      <c r="J88" s="30">
        <v>5000</v>
      </c>
      <c r="K88" s="31">
        <f t="shared" si="0"/>
        <v>2000</v>
      </c>
      <c r="L88" s="31">
        <f t="shared" si="1"/>
        <v>600</v>
      </c>
      <c r="M88" s="32">
        <v>0.3</v>
      </c>
      <c r="O88" s="33"/>
    </row>
    <row r="89" spans="1:15" ht="15.75" customHeight="1">
      <c r="A89" s="22"/>
      <c r="B89" s="27" t="s">
        <v>30</v>
      </c>
      <c r="C89" s="27">
        <v>1197831</v>
      </c>
      <c r="D89" s="28">
        <v>44228</v>
      </c>
      <c r="E89" s="27" t="s">
        <v>31</v>
      </c>
      <c r="F89" s="27" t="s">
        <v>32</v>
      </c>
      <c r="G89" s="27" t="s">
        <v>33</v>
      </c>
      <c r="H89" s="27" t="s">
        <v>29</v>
      </c>
      <c r="I89" s="29">
        <v>0.35</v>
      </c>
      <c r="J89" s="30">
        <v>7000</v>
      </c>
      <c r="K89" s="31">
        <f t="shared" si="0"/>
        <v>2450</v>
      </c>
      <c r="L89" s="31">
        <f t="shared" si="1"/>
        <v>1225</v>
      </c>
      <c r="M89" s="32">
        <v>0.5</v>
      </c>
      <c r="O89" s="33"/>
    </row>
    <row r="90" spans="1:15" ht="15.75" customHeight="1">
      <c r="A90" s="22"/>
      <c r="B90" s="27" t="s">
        <v>30</v>
      </c>
      <c r="C90" s="27">
        <v>1197831</v>
      </c>
      <c r="D90" s="28">
        <v>44258</v>
      </c>
      <c r="E90" s="27" t="s">
        <v>31</v>
      </c>
      <c r="F90" s="27" t="s">
        <v>32</v>
      </c>
      <c r="G90" s="27" t="s">
        <v>33</v>
      </c>
      <c r="H90" s="27" t="s">
        <v>24</v>
      </c>
      <c r="I90" s="29">
        <v>0.3</v>
      </c>
      <c r="J90" s="30">
        <v>8750</v>
      </c>
      <c r="K90" s="31">
        <f t="shared" si="0"/>
        <v>2625</v>
      </c>
      <c r="L90" s="31">
        <f t="shared" si="1"/>
        <v>918.74999999999989</v>
      </c>
      <c r="M90" s="32">
        <v>0.35</v>
      </c>
      <c r="O90" s="33"/>
    </row>
    <row r="91" spans="1:15" ht="15.75" customHeight="1">
      <c r="A91" s="22"/>
      <c r="B91" s="27" t="s">
        <v>30</v>
      </c>
      <c r="C91" s="27">
        <v>1197831</v>
      </c>
      <c r="D91" s="28">
        <v>44258</v>
      </c>
      <c r="E91" s="27" t="s">
        <v>31</v>
      </c>
      <c r="F91" s="27" t="s">
        <v>32</v>
      </c>
      <c r="G91" s="27" t="s">
        <v>33</v>
      </c>
      <c r="H91" s="27" t="s">
        <v>25</v>
      </c>
      <c r="I91" s="29">
        <v>0.4</v>
      </c>
      <c r="J91" s="30">
        <v>8750</v>
      </c>
      <c r="K91" s="31">
        <f t="shared" si="0"/>
        <v>3500</v>
      </c>
      <c r="L91" s="31">
        <f t="shared" si="1"/>
        <v>1225</v>
      </c>
      <c r="M91" s="32">
        <v>0.35</v>
      </c>
      <c r="O91" s="33"/>
    </row>
    <row r="92" spans="1:15" ht="15.75" customHeight="1">
      <c r="A92" s="22"/>
      <c r="B92" s="27" t="s">
        <v>30</v>
      </c>
      <c r="C92" s="27">
        <v>1197831</v>
      </c>
      <c r="D92" s="28">
        <v>44258</v>
      </c>
      <c r="E92" s="27" t="s">
        <v>31</v>
      </c>
      <c r="F92" s="27" t="s">
        <v>32</v>
      </c>
      <c r="G92" s="27" t="s">
        <v>33</v>
      </c>
      <c r="H92" s="27" t="s">
        <v>26</v>
      </c>
      <c r="I92" s="29">
        <v>0.35</v>
      </c>
      <c r="J92" s="30">
        <v>7000</v>
      </c>
      <c r="K92" s="31">
        <f t="shared" si="0"/>
        <v>2450</v>
      </c>
      <c r="L92" s="31">
        <f t="shared" si="1"/>
        <v>857.5</v>
      </c>
      <c r="M92" s="32">
        <v>0.35</v>
      </c>
      <c r="O92" s="33"/>
    </row>
    <row r="93" spans="1:15" ht="15.75" customHeight="1">
      <c r="A93" s="22"/>
      <c r="B93" s="27" t="s">
        <v>30</v>
      </c>
      <c r="C93" s="27">
        <v>1197831</v>
      </c>
      <c r="D93" s="28">
        <v>44258</v>
      </c>
      <c r="E93" s="27" t="s">
        <v>31</v>
      </c>
      <c r="F93" s="27" t="s">
        <v>32</v>
      </c>
      <c r="G93" s="27" t="s">
        <v>33</v>
      </c>
      <c r="H93" s="27" t="s">
        <v>27</v>
      </c>
      <c r="I93" s="29">
        <v>0.4</v>
      </c>
      <c r="J93" s="30">
        <v>6000</v>
      </c>
      <c r="K93" s="31">
        <f t="shared" si="0"/>
        <v>2400</v>
      </c>
      <c r="L93" s="31">
        <f t="shared" si="1"/>
        <v>1080</v>
      </c>
      <c r="M93" s="32">
        <v>0.45</v>
      </c>
      <c r="O93" s="33"/>
    </row>
    <row r="94" spans="1:15" ht="15.75" customHeight="1">
      <c r="A94" s="22"/>
      <c r="B94" s="27" t="s">
        <v>30</v>
      </c>
      <c r="C94" s="27">
        <v>1197831</v>
      </c>
      <c r="D94" s="28">
        <v>44258</v>
      </c>
      <c r="E94" s="27" t="s">
        <v>31</v>
      </c>
      <c r="F94" s="27" t="s">
        <v>32</v>
      </c>
      <c r="G94" s="27" t="s">
        <v>33</v>
      </c>
      <c r="H94" s="27" t="s">
        <v>28</v>
      </c>
      <c r="I94" s="29">
        <v>0.45</v>
      </c>
      <c r="J94" s="30">
        <v>5000</v>
      </c>
      <c r="K94" s="31">
        <f t="shared" si="0"/>
        <v>2250</v>
      </c>
      <c r="L94" s="31">
        <f t="shared" si="1"/>
        <v>675</v>
      </c>
      <c r="M94" s="32">
        <v>0.3</v>
      </c>
      <c r="O94" s="33"/>
    </row>
    <row r="95" spans="1:15" ht="15.75" customHeight="1">
      <c r="A95" s="22"/>
      <c r="B95" s="27" t="s">
        <v>30</v>
      </c>
      <c r="C95" s="27">
        <v>1197831</v>
      </c>
      <c r="D95" s="28">
        <v>44258</v>
      </c>
      <c r="E95" s="27" t="s">
        <v>31</v>
      </c>
      <c r="F95" s="27" t="s">
        <v>32</v>
      </c>
      <c r="G95" s="27" t="s">
        <v>33</v>
      </c>
      <c r="H95" s="27" t="s">
        <v>29</v>
      </c>
      <c r="I95" s="29">
        <v>0.4</v>
      </c>
      <c r="J95" s="30">
        <v>6500</v>
      </c>
      <c r="K95" s="31">
        <f t="shared" si="0"/>
        <v>2600</v>
      </c>
      <c r="L95" s="31">
        <f t="shared" si="1"/>
        <v>1300</v>
      </c>
      <c r="M95" s="32">
        <v>0.5</v>
      </c>
      <c r="O95" s="33"/>
    </row>
    <row r="96" spans="1:15" ht="15.75" customHeight="1">
      <c r="A96" s="22"/>
      <c r="B96" s="27" t="s">
        <v>30</v>
      </c>
      <c r="C96" s="27">
        <v>1197831</v>
      </c>
      <c r="D96" s="28">
        <v>44288</v>
      </c>
      <c r="E96" s="27" t="s">
        <v>31</v>
      </c>
      <c r="F96" s="27" t="s">
        <v>32</v>
      </c>
      <c r="G96" s="27" t="s">
        <v>33</v>
      </c>
      <c r="H96" s="27" t="s">
        <v>24</v>
      </c>
      <c r="I96" s="29">
        <v>0.3</v>
      </c>
      <c r="J96" s="30">
        <v>9000</v>
      </c>
      <c r="K96" s="31">
        <f t="shared" si="0"/>
        <v>2700</v>
      </c>
      <c r="L96" s="31">
        <f t="shared" si="1"/>
        <v>944.99999999999989</v>
      </c>
      <c r="M96" s="32">
        <v>0.35</v>
      </c>
      <c r="O96" s="33"/>
    </row>
    <row r="97" spans="1:15" ht="15.75" customHeight="1">
      <c r="A97" s="22"/>
      <c r="B97" s="27" t="s">
        <v>30</v>
      </c>
      <c r="C97" s="27">
        <v>1197831</v>
      </c>
      <c r="D97" s="28">
        <v>44288</v>
      </c>
      <c r="E97" s="27" t="s">
        <v>31</v>
      </c>
      <c r="F97" s="27" t="s">
        <v>32</v>
      </c>
      <c r="G97" s="27" t="s">
        <v>33</v>
      </c>
      <c r="H97" s="27" t="s">
        <v>25</v>
      </c>
      <c r="I97" s="29">
        <v>0.4</v>
      </c>
      <c r="J97" s="30">
        <v>9000</v>
      </c>
      <c r="K97" s="31">
        <f t="shared" si="0"/>
        <v>3600</v>
      </c>
      <c r="L97" s="31">
        <f t="shared" si="1"/>
        <v>1260</v>
      </c>
      <c r="M97" s="32">
        <v>0.35</v>
      </c>
      <c r="O97" s="33"/>
    </row>
    <row r="98" spans="1:15" ht="15.75" customHeight="1">
      <c r="A98" s="22"/>
      <c r="B98" s="27" t="s">
        <v>30</v>
      </c>
      <c r="C98" s="27">
        <v>1197831</v>
      </c>
      <c r="D98" s="28">
        <v>44288</v>
      </c>
      <c r="E98" s="27" t="s">
        <v>31</v>
      </c>
      <c r="F98" s="27" t="s">
        <v>32</v>
      </c>
      <c r="G98" s="27" t="s">
        <v>33</v>
      </c>
      <c r="H98" s="27" t="s">
        <v>26</v>
      </c>
      <c r="I98" s="29">
        <v>0.35</v>
      </c>
      <c r="J98" s="30">
        <v>7250</v>
      </c>
      <c r="K98" s="31">
        <f t="shared" si="0"/>
        <v>2537.5</v>
      </c>
      <c r="L98" s="31">
        <f t="shared" si="1"/>
        <v>888.125</v>
      </c>
      <c r="M98" s="32">
        <v>0.35</v>
      </c>
      <c r="O98" s="33"/>
    </row>
    <row r="99" spans="1:15" ht="15.75" customHeight="1">
      <c r="A99" s="22"/>
      <c r="B99" s="27" t="s">
        <v>30</v>
      </c>
      <c r="C99" s="27">
        <v>1197831</v>
      </c>
      <c r="D99" s="28">
        <v>44288</v>
      </c>
      <c r="E99" s="27" t="s">
        <v>31</v>
      </c>
      <c r="F99" s="27" t="s">
        <v>32</v>
      </c>
      <c r="G99" s="27" t="s">
        <v>33</v>
      </c>
      <c r="H99" s="27" t="s">
        <v>27</v>
      </c>
      <c r="I99" s="29">
        <v>0.4</v>
      </c>
      <c r="J99" s="30">
        <v>6250</v>
      </c>
      <c r="K99" s="31">
        <f t="shared" si="0"/>
        <v>2500</v>
      </c>
      <c r="L99" s="31">
        <f t="shared" si="1"/>
        <v>1125</v>
      </c>
      <c r="M99" s="32">
        <v>0.45</v>
      </c>
      <c r="O99" s="33"/>
    </row>
    <row r="100" spans="1:15" ht="15.75" customHeight="1">
      <c r="A100" s="22"/>
      <c r="B100" s="27" t="s">
        <v>30</v>
      </c>
      <c r="C100" s="27">
        <v>1197831</v>
      </c>
      <c r="D100" s="28">
        <v>44288</v>
      </c>
      <c r="E100" s="27" t="s">
        <v>31</v>
      </c>
      <c r="F100" s="27" t="s">
        <v>32</v>
      </c>
      <c r="G100" s="27" t="s">
        <v>33</v>
      </c>
      <c r="H100" s="27" t="s">
        <v>28</v>
      </c>
      <c r="I100" s="29">
        <v>0.45</v>
      </c>
      <c r="J100" s="30">
        <v>5250</v>
      </c>
      <c r="K100" s="31">
        <f t="shared" si="0"/>
        <v>2362.5</v>
      </c>
      <c r="L100" s="31">
        <f t="shared" si="1"/>
        <v>708.75</v>
      </c>
      <c r="M100" s="32">
        <v>0.3</v>
      </c>
      <c r="O100" s="33"/>
    </row>
    <row r="101" spans="1:15" ht="15.75" customHeight="1">
      <c r="A101" s="22"/>
      <c r="B101" s="27" t="s">
        <v>30</v>
      </c>
      <c r="C101" s="27">
        <v>1197831</v>
      </c>
      <c r="D101" s="28">
        <v>44288</v>
      </c>
      <c r="E101" s="27" t="s">
        <v>31</v>
      </c>
      <c r="F101" s="27" t="s">
        <v>32</v>
      </c>
      <c r="G101" s="27" t="s">
        <v>33</v>
      </c>
      <c r="H101" s="27" t="s">
        <v>29</v>
      </c>
      <c r="I101" s="29">
        <v>0.4</v>
      </c>
      <c r="J101" s="30">
        <v>8000</v>
      </c>
      <c r="K101" s="31">
        <f t="shared" si="0"/>
        <v>3200</v>
      </c>
      <c r="L101" s="31">
        <f t="shared" si="1"/>
        <v>1600</v>
      </c>
      <c r="M101" s="32">
        <v>0.5</v>
      </c>
      <c r="O101" s="33"/>
    </row>
    <row r="102" spans="1:15" ht="15.75" customHeight="1">
      <c r="A102" s="22"/>
      <c r="B102" s="27" t="s">
        <v>30</v>
      </c>
      <c r="C102" s="27">
        <v>1197831</v>
      </c>
      <c r="D102" s="28">
        <v>44318</v>
      </c>
      <c r="E102" s="27" t="s">
        <v>31</v>
      </c>
      <c r="F102" s="27" t="s">
        <v>32</v>
      </c>
      <c r="G102" s="27" t="s">
        <v>33</v>
      </c>
      <c r="H102" s="27" t="s">
        <v>24</v>
      </c>
      <c r="I102" s="29">
        <v>0.3</v>
      </c>
      <c r="J102" s="30">
        <v>9250</v>
      </c>
      <c r="K102" s="31">
        <f t="shared" si="0"/>
        <v>2775</v>
      </c>
      <c r="L102" s="31">
        <f t="shared" si="1"/>
        <v>971.24999999999989</v>
      </c>
      <c r="M102" s="32">
        <v>0.35</v>
      </c>
      <c r="O102" s="33"/>
    </row>
    <row r="103" spans="1:15" ht="15.75" customHeight="1">
      <c r="A103" s="22"/>
      <c r="B103" s="27" t="s">
        <v>30</v>
      </c>
      <c r="C103" s="27">
        <v>1197831</v>
      </c>
      <c r="D103" s="28">
        <v>44318</v>
      </c>
      <c r="E103" s="27" t="s">
        <v>31</v>
      </c>
      <c r="F103" s="27" t="s">
        <v>32</v>
      </c>
      <c r="G103" s="27" t="s">
        <v>33</v>
      </c>
      <c r="H103" s="27" t="s">
        <v>25</v>
      </c>
      <c r="I103" s="29">
        <v>0.4</v>
      </c>
      <c r="J103" s="30">
        <v>9250</v>
      </c>
      <c r="K103" s="31">
        <f t="shared" si="0"/>
        <v>3700</v>
      </c>
      <c r="L103" s="31">
        <f t="shared" si="1"/>
        <v>1295</v>
      </c>
      <c r="M103" s="32">
        <v>0.35</v>
      </c>
      <c r="O103" s="33"/>
    </row>
    <row r="104" spans="1:15" ht="15.75" customHeight="1">
      <c r="A104" s="22"/>
      <c r="B104" s="27" t="s">
        <v>30</v>
      </c>
      <c r="C104" s="27">
        <v>1197831</v>
      </c>
      <c r="D104" s="28">
        <v>44318</v>
      </c>
      <c r="E104" s="27" t="s">
        <v>31</v>
      </c>
      <c r="F104" s="27" t="s">
        <v>32</v>
      </c>
      <c r="G104" s="27" t="s">
        <v>33</v>
      </c>
      <c r="H104" s="27" t="s">
        <v>26</v>
      </c>
      <c r="I104" s="29">
        <v>0.35</v>
      </c>
      <c r="J104" s="30">
        <v>7750</v>
      </c>
      <c r="K104" s="31">
        <f t="shared" si="0"/>
        <v>2712.5</v>
      </c>
      <c r="L104" s="31">
        <f t="shared" si="1"/>
        <v>949.37499999999989</v>
      </c>
      <c r="M104" s="32">
        <v>0.35</v>
      </c>
      <c r="O104" s="33"/>
    </row>
    <row r="105" spans="1:15" ht="15.75" customHeight="1">
      <c r="A105" s="22"/>
      <c r="B105" s="27" t="s">
        <v>30</v>
      </c>
      <c r="C105" s="27">
        <v>1197831</v>
      </c>
      <c r="D105" s="28">
        <v>44318</v>
      </c>
      <c r="E105" s="27" t="s">
        <v>31</v>
      </c>
      <c r="F105" s="27" t="s">
        <v>32</v>
      </c>
      <c r="G105" s="27" t="s">
        <v>33</v>
      </c>
      <c r="H105" s="27" t="s">
        <v>27</v>
      </c>
      <c r="I105" s="29">
        <v>0.4</v>
      </c>
      <c r="J105" s="30">
        <v>7000</v>
      </c>
      <c r="K105" s="31">
        <f t="shared" si="0"/>
        <v>2800</v>
      </c>
      <c r="L105" s="31">
        <f t="shared" si="1"/>
        <v>1260</v>
      </c>
      <c r="M105" s="32">
        <v>0.45</v>
      </c>
      <c r="O105" s="33"/>
    </row>
    <row r="106" spans="1:15" ht="15.75" customHeight="1">
      <c r="A106" s="22"/>
      <c r="B106" s="27" t="s">
        <v>30</v>
      </c>
      <c r="C106" s="27">
        <v>1197831</v>
      </c>
      <c r="D106" s="28">
        <v>44318</v>
      </c>
      <c r="E106" s="27" t="s">
        <v>31</v>
      </c>
      <c r="F106" s="27" t="s">
        <v>32</v>
      </c>
      <c r="G106" s="27" t="s">
        <v>33</v>
      </c>
      <c r="H106" s="27" t="s">
        <v>28</v>
      </c>
      <c r="I106" s="29">
        <v>0.45</v>
      </c>
      <c r="J106" s="30">
        <v>6000</v>
      </c>
      <c r="K106" s="31">
        <f t="shared" si="0"/>
        <v>2700</v>
      </c>
      <c r="L106" s="31">
        <f t="shared" si="1"/>
        <v>810</v>
      </c>
      <c r="M106" s="32">
        <v>0.3</v>
      </c>
      <c r="O106" s="33"/>
    </row>
    <row r="107" spans="1:15" ht="15.75" customHeight="1">
      <c r="A107" s="22"/>
      <c r="B107" s="27" t="s">
        <v>30</v>
      </c>
      <c r="C107" s="27">
        <v>1197831</v>
      </c>
      <c r="D107" s="28">
        <v>44318</v>
      </c>
      <c r="E107" s="27" t="s">
        <v>31</v>
      </c>
      <c r="F107" s="27" t="s">
        <v>32</v>
      </c>
      <c r="G107" s="27" t="s">
        <v>33</v>
      </c>
      <c r="H107" s="27" t="s">
        <v>29</v>
      </c>
      <c r="I107" s="29">
        <v>0.4</v>
      </c>
      <c r="J107" s="30">
        <v>9500</v>
      </c>
      <c r="K107" s="31">
        <f t="shared" si="0"/>
        <v>3800</v>
      </c>
      <c r="L107" s="31">
        <f t="shared" si="1"/>
        <v>1900</v>
      </c>
      <c r="M107" s="32">
        <v>0.5</v>
      </c>
      <c r="O107" s="33"/>
    </row>
    <row r="108" spans="1:15" ht="15.75" customHeight="1">
      <c r="A108" s="22"/>
      <c r="B108" s="27" t="s">
        <v>30</v>
      </c>
      <c r="C108" s="27">
        <v>1197831</v>
      </c>
      <c r="D108" s="28">
        <v>44348</v>
      </c>
      <c r="E108" s="27" t="s">
        <v>31</v>
      </c>
      <c r="F108" s="27" t="s">
        <v>32</v>
      </c>
      <c r="G108" s="27" t="s">
        <v>33</v>
      </c>
      <c r="H108" s="27" t="s">
        <v>24</v>
      </c>
      <c r="I108" s="29">
        <v>0.4</v>
      </c>
      <c r="J108" s="30">
        <v>9500</v>
      </c>
      <c r="K108" s="31">
        <f t="shared" si="0"/>
        <v>3800</v>
      </c>
      <c r="L108" s="31">
        <f t="shared" si="1"/>
        <v>1330</v>
      </c>
      <c r="M108" s="32">
        <v>0.35</v>
      </c>
      <c r="O108" s="33"/>
    </row>
    <row r="109" spans="1:15" ht="15.75" customHeight="1">
      <c r="A109" s="22"/>
      <c r="B109" s="27" t="s">
        <v>30</v>
      </c>
      <c r="C109" s="27">
        <v>1197831</v>
      </c>
      <c r="D109" s="28">
        <v>44348</v>
      </c>
      <c r="E109" s="27" t="s">
        <v>31</v>
      </c>
      <c r="F109" s="27" t="s">
        <v>32</v>
      </c>
      <c r="G109" s="27" t="s">
        <v>33</v>
      </c>
      <c r="H109" s="27" t="s">
        <v>25</v>
      </c>
      <c r="I109" s="29">
        <v>0.45</v>
      </c>
      <c r="J109" s="30">
        <v>9500</v>
      </c>
      <c r="K109" s="31">
        <f t="shared" si="0"/>
        <v>4275</v>
      </c>
      <c r="L109" s="31">
        <f t="shared" si="1"/>
        <v>1496.25</v>
      </c>
      <c r="M109" s="32">
        <v>0.35</v>
      </c>
      <c r="O109" s="33"/>
    </row>
    <row r="110" spans="1:15" ht="15.75" customHeight="1">
      <c r="A110" s="22"/>
      <c r="B110" s="27" t="s">
        <v>30</v>
      </c>
      <c r="C110" s="27">
        <v>1197831</v>
      </c>
      <c r="D110" s="28">
        <v>44348</v>
      </c>
      <c r="E110" s="27" t="s">
        <v>31</v>
      </c>
      <c r="F110" s="27" t="s">
        <v>32</v>
      </c>
      <c r="G110" s="27" t="s">
        <v>33</v>
      </c>
      <c r="H110" s="27" t="s">
        <v>26</v>
      </c>
      <c r="I110" s="29">
        <v>0.4</v>
      </c>
      <c r="J110" s="30">
        <v>8000</v>
      </c>
      <c r="K110" s="31">
        <f t="shared" si="0"/>
        <v>3200</v>
      </c>
      <c r="L110" s="31">
        <f t="shared" si="1"/>
        <v>1120</v>
      </c>
      <c r="M110" s="32">
        <v>0.35</v>
      </c>
      <c r="O110" s="33"/>
    </row>
    <row r="111" spans="1:15" ht="15.75" customHeight="1">
      <c r="A111" s="22"/>
      <c r="B111" s="27" t="s">
        <v>30</v>
      </c>
      <c r="C111" s="27">
        <v>1197831</v>
      </c>
      <c r="D111" s="28">
        <v>44348</v>
      </c>
      <c r="E111" s="27" t="s">
        <v>31</v>
      </c>
      <c r="F111" s="27" t="s">
        <v>32</v>
      </c>
      <c r="G111" s="27" t="s">
        <v>33</v>
      </c>
      <c r="H111" s="27" t="s">
        <v>27</v>
      </c>
      <c r="I111" s="29">
        <v>0.4</v>
      </c>
      <c r="J111" s="30">
        <v>7500</v>
      </c>
      <c r="K111" s="31">
        <f t="shared" si="0"/>
        <v>3000</v>
      </c>
      <c r="L111" s="31">
        <f t="shared" si="1"/>
        <v>1350</v>
      </c>
      <c r="M111" s="32">
        <v>0.45</v>
      </c>
      <c r="O111" s="33"/>
    </row>
    <row r="112" spans="1:15" ht="15.75" customHeight="1">
      <c r="A112" s="22"/>
      <c r="B112" s="27" t="s">
        <v>30</v>
      </c>
      <c r="C112" s="27">
        <v>1197831</v>
      </c>
      <c r="D112" s="28">
        <v>44348</v>
      </c>
      <c r="E112" s="27" t="s">
        <v>31</v>
      </c>
      <c r="F112" s="27" t="s">
        <v>32</v>
      </c>
      <c r="G112" s="27" t="s">
        <v>33</v>
      </c>
      <c r="H112" s="27" t="s">
        <v>28</v>
      </c>
      <c r="I112" s="29">
        <v>0.45</v>
      </c>
      <c r="J112" s="30">
        <v>6500</v>
      </c>
      <c r="K112" s="31">
        <f t="shared" si="0"/>
        <v>2925</v>
      </c>
      <c r="L112" s="31">
        <f t="shared" si="1"/>
        <v>877.5</v>
      </c>
      <c r="M112" s="32">
        <v>0.3</v>
      </c>
      <c r="O112" s="33"/>
    </row>
    <row r="113" spans="1:15" ht="15.75" customHeight="1">
      <c r="A113" s="22"/>
      <c r="B113" s="27" t="s">
        <v>30</v>
      </c>
      <c r="C113" s="27">
        <v>1197831</v>
      </c>
      <c r="D113" s="28">
        <v>44348</v>
      </c>
      <c r="E113" s="27" t="s">
        <v>31</v>
      </c>
      <c r="F113" s="27" t="s">
        <v>32</v>
      </c>
      <c r="G113" s="27" t="s">
        <v>33</v>
      </c>
      <c r="H113" s="27" t="s">
        <v>29</v>
      </c>
      <c r="I113" s="29">
        <v>0.5</v>
      </c>
      <c r="J113" s="30">
        <v>10000</v>
      </c>
      <c r="K113" s="31">
        <f t="shared" si="0"/>
        <v>5000</v>
      </c>
      <c r="L113" s="31">
        <f t="shared" si="1"/>
        <v>2500</v>
      </c>
      <c r="M113" s="32">
        <v>0.5</v>
      </c>
      <c r="O113" s="33"/>
    </row>
    <row r="114" spans="1:15" ht="15.75" customHeight="1">
      <c r="A114" s="22"/>
      <c r="B114" s="27" t="s">
        <v>30</v>
      </c>
      <c r="C114" s="27">
        <v>1197831</v>
      </c>
      <c r="D114" s="28">
        <v>44380</v>
      </c>
      <c r="E114" s="27" t="s">
        <v>31</v>
      </c>
      <c r="F114" s="27" t="s">
        <v>32</v>
      </c>
      <c r="G114" s="27" t="s">
        <v>33</v>
      </c>
      <c r="H114" s="27" t="s">
        <v>24</v>
      </c>
      <c r="I114" s="29">
        <v>0.4</v>
      </c>
      <c r="J114" s="30">
        <v>9500</v>
      </c>
      <c r="K114" s="31">
        <f t="shared" si="0"/>
        <v>3800</v>
      </c>
      <c r="L114" s="31">
        <f t="shared" si="1"/>
        <v>1330</v>
      </c>
      <c r="M114" s="32">
        <v>0.35</v>
      </c>
      <c r="O114" s="33"/>
    </row>
    <row r="115" spans="1:15" ht="15.75" customHeight="1">
      <c r="A115" s="22"/>
      <c r="B115" s="27" t="s">
        <v>30</v>
      </c>
      <c r="C115" s="27">
        <v>1197831</v>
      </c>
      <c r="D115" s="28">
        <v>44380</v>
      </c>
      <c r="E115" s="27" t="s">
        <v>31</v>
      </c>
      <c r="F115" s="27" t="s">
        <v>32</v>
      </c>
      <c r="G115" s="27" t="s">
        <v>33</v>
      </c>
      <c r="H115" s="27" t="s">
        <v>25</v>
      </c>
      <c r="I115" s="29">
        <v>0.45</v>
      </c>
      <c r="J115" s="30">
        <v>9500</v>
      </c>
      <c r="K115" s="31">
        <f t="shared" si="0"/>
        <v>4275</v>
      </c>
      <c r="L115" s="31">
        <f t="shared" si="1"/>
        <v>1496.25</v>
      </c>
      <c r="M115" s="32">
        <v>0.35</v>
      </c>
      <c r="O115" s="33"/>
    </row>
    <row r="116" spans="1:15" ht="15.75" customHeight="1">
      <c r="A116" s="22"/>
      <c r="B116" s="27" t="s">
        <v>30</v>
      </c>
      <c r="C116" s="27">
        <v>1197831</v>
      </c>
      <c r="D116" s="28">
        <v>44380</v>
      </c>
      <c r="E116" s="27" t="s">
        <v>31</v>
      </c>
      <c r="F116" s="27" t="s">
        <v>32</v>
      </c>
      <c r="G116" s="27" t="s">
        <v>33</v>
      </c>
      <c r="H116" s="27" t="s">
        <v>26</v>
      </c>
      <c r="I116" s="29">
        <v>0.4</v>
      </c>
      <c r="J116" s="30">
        <v>11000</v>
      </c>
      <c r="K116" s="31">
        <f t="shared" si="0"/>
        <v>4400</v>
      </c>
      <c r="L116" s="31">
        <f t="shared" si="1"/>
        <v>1540</v>
      </c>
      <c r="M116" s="32">
        <v>0.35</v>
      </c>
      <c r="O116" s="33"/>
    </row>
    <row r="117" spans="1:15" ht="15.75" customHeight="1">
      <c r="A117" s="22"/>
      <c r="B117" s="27" t="s">
        <v>30</v>
      </c>
      <c r="C117" s="27">
        <v>1197831</v>
      </c>
      <c r="D117" s="28">
        <v>44380</v>
      </c>
      <c r="E117" s="27" t="s">
        <v>31</v>
      </c>
      <c r="F117" s="27" t="s">
        <v>32</v>
      </c>
      <c r="G117" s="27" t="s">
        <v>33</v>
      </c>
      <c r="H117" s="27" t="s">
        <v>27</v>
      </c>
      <c r="I117" s="29">
        <v>0.4</v>
      </c>
      <c r="J117" s="30">
        <v>7000</v>
      </c>
      <c r="K117" s="31">
        <f t="shared" si="0"/>
        <v>2800</v>
      </c>
      <c r="L117" s="31">
        <f t="shared" si="1"/>
        <v>1260</v>
      </c>
      <c r="M117" s="32">
        <v>0.45</v>
      </c>
      <c r="O117" s="33"/>
    </row>
    <row r="118" spans="1:15" ht="15.75" customHeight="1">
      <c r="A118" s="22"/>
      <c r="B118" s="27" t="s">
        <v>30</v>
      </c>
      <c r="C118" s="27">
        <v>1197831</v>
      </c>
      <c r="D118" s="28">
        <v>44380</v>
      </c>
      <c r="E118" s="27" t="s">
        <v>31</v>
      </c>
      <c r="F118" s="27" t="s">
        <v>32</v>
      </c>
      <c r="G118" s="27" t="s">
        <v>33</v>
      </c>
      <c r="H118" s="27" t="s">
        <v>28</v>
      </c>
      <c r="I118" s="29">
        <v>0.45</v>
      </c>
      <c r="J118" s="30">
        <v>7000</v>
      </c>
      <c r="K118" s="31">
        <f t="shared" si="0"/>
        <v>3150</v>
      </c>
      <c r="L118" s="31">
        <f t="shared" si="1"/>
        <v>945</v>
      </c>
      <c r="M118" s="32">
        <v>0.3</v>
      </c>
      <c r="O118" s="33"/>
    </row>
    <row r="119" spans="1:15" ht="15.75" customHeight="1">
      <c r="A119" s="22"/>
      <c r="B119" s="27" t="s">
        <v>30</v>
      </c>
      <c r="C119" s="27">
        <v>1197831</v>
      </c>
      <c r="D119" s="28">
        <v>44380</v>
      </c>
      <c r="E119" s="27" t="s">
        <v>31</v>
      </c>
      <c r="F119" s="27" t="s">
        <v>32</v>
      </c>
      <c r="G119" s="27" t="s">
        <v>33</v>
      </c>
      <c r="H119" s="27" t="s">
        <v>29</v>
      </c>
      <c r="I119" s="29">
        <v>0.5</v>
      </c>
      <c r="J119" s="30">
        <v>9750</v>
      </c>
      <c r="K119" s="31">
        <f t="shared" si="0"/>
        <v>4875</v>
      </c>
      <c r="L119" s="31">
        <f t="shared" si="1"/>
        <v>2437.5</v>
      </c>
      <c r="M119" s="32">
        <v>0.5</v>
      </c>
      <c r="O119" s="33"/>
    </row>
    <row r="120" spans="1:15" ht="15.75" customHeight="1">
      <c r="A120" s="22"/>
      <c r="B120" s="27" t="s">
        <v>30</v>
      </c>
      <c r="C120" s="27">
        <v>1197831</v>
      </c>
      <c r="D120" s="28">
        <v>44413</v>
      </c>
      <c r="E120" s="27" t="s">
        <v>31</v>
      </c>
      <c r="F120" s="27" t="s">
        <v>32</v>
      </c>
      <c r="G120" s="27" t="s">
        <v>33</v>
      </c>
      <c r="H120" s="27" t="s">
        <v>24</v>
      </c>
      <c r="I120" s="29">
        <v>0.4</v>
      </c>
      <c r="J120" s="30">
        <v>9250</v>
      </c>
      <c r="K120" s="31">
        <f t="shared" si="0"/>
        <v>3700</v>
      </c>
      <c r="L120" s="31">
        <f t="shared" si="1"/>
        <v>1295</v>
      </c>
      <c r="M120" s="32">
        <v>0.35</v>
      </c>
      <c r="O120" s="33"/>
    </row>
    <row r="121" spans="1:15" ht="15.75" customHeight="1">
      <c r="A121" s="22"/>
      <c r="B121" s="27" t="s">
        <v>30</v>
      </c>
      <c r="C121" s="27">
        <v>1197831</v>
      </c>
      <c r="D121" s="28">
        <v>44413</v>
      </c>
      <c r="E121" s="27" t="s">
        <v>31</v>
      </c>
      <c r="F121" s="27" t="s">
        <v>32</v>
      </c>
      <c r="G121" s="27" t="s">
        <v>33</v>
      </c>
      <c r="H121" s="27" t="s">
        <v>25</v>
      </c>
      <c r="I121" s="29">
        <v>0.45</v>
      </c>
      <c r="J121" s="30">
        <v>9250</v>
      </c>
      <c r="K121" s="31">
        <f t="shared" si="0"/>
        <v>4162.5</v>
      </c>
      <c r="L121" s="31">
        <f t="shared" si="1"/>
        <v>1456.875</v>
      </c>
      <c r="M121" s="32">
        <v>0.35</v>
      </c>
      <c r="O121" s="33"/>
    </row>
    <row r="122" spans="1:15" ht="15.75" customHeight="1">
      <c r="A122" s="22"/>
      <c r="B122" s="27" t="s">
        <v>30</v>
      </c>
      <c r="C122" s="27">
        <v>1197831</v>
      </c>
      <c r="D122" s="28">
        <v>44413</v>
      </c>
      <c r="E122" s="27" t="s">
        <v>31</v>
      </c>
      <c r="F122" s="27" t="s">
        <v>32</v>
      </c>
      <c r="G122" s="27" t="s">
        <v>33</v>
      </c>
      <c r="H122" s="27" t="s">
        <v>26</v>
      </c>
      <c r="I122" s="29">
        <v>0.4</v>
      </c>
      <c r="J122" s="30">
        <v>11000</v>
      </c>
      <c r="K122" s="31">
        <f t="shared" si="0"/>
        <v>4400</v>
      </c>
      <c r="L122" s="31">
        <f t="shared" si="1"/>
        <v>1540</v>
      </c>
      <c r="M122" s="32">
        <v>0.35</v>
      </c>
      <c r="O122" s="33"/>
    </row>
    <row r="123" spans="1:15" ht="15.75" customHeight="1">
      <c r="A123" s="22"/>
      <c r="B123" s="27" t="s">
        <v>30</v>
      </c>
      <c r="C123" s="27">
        <v>1197831</v>
      </c>
      <c r="D123" s="28">
        <v>44413</v>
      </c>
      <c r="E123" s="27" t="s">
        <v>31</v>
      </c>
      <c r="F123" s="27" t="s">
        <v>32</v>
      </c>
      <c r="G123" s="27" t="s">
        <v>33</v>
      </c>
      <c r="H123" s="27" t="s">
        <v>27</v>
      </c>
      <c r="I123" s="29">
        <v>0.4</v>
      </c>
      <c r="J123" s="30">
        <v>6500</v>
      </c>
      <c r="K123" s="31">
        <f t="shared" si="0"/>
        <v>2600</v>
      </c>
      <c r="L123" s="31">
        <f t="shared" si="1"/>
        <v>1170</v>
      </c>
      <c r="M123" s="32">
        <v>0.45</v>
      </c>
      <c r="O123" s="33"/>
    </row>
    <row r="124" spans="1:15" ht="15.75" customHeight="1">
      <c r="A124" s="22"/>
      <c r="B124" s="27" t="s">
        <v>30</v>
      </c>
      <c r="C124" s="27">
        <v>1197831</v>
      </c>
      <c r="D124" s="28">
        <v>44413</v>
      </c>
      <c r="E124" s="27" t="s">
        <v>31</v>
      </c>
      <c r="F124" s="27" t="s">
        <v>32</v>
      </c>
      <c r="G124" s="27" t="s">
        <v>33</v>
      </c>
      <c r="H124" s="27" t="s">
        <v>28</v>
      </c>
      <c r="I124" s="29">
        <v>0.45</v>
      </c>
      <c r="J124" s="30">
        <v>6500</v>
      </c>
      <c r="K124" s="31">
        <f t="shared" si="0"/>
        <v>2925</v>
      </c>
      <c r="L124" s="31">
        <f t="shared" si="1"/>
        <v>877.5</v>
      </c>
      <c r="M124" s="32">
        <v>0.3</v>
      </c>
      <c r="O124" s="33"/>
    </row>
    <row r="125" spans="1:15" ht="15.75" customHeight="1">
      <c r="A125" s="22"/>
      <c r="B125" s="27" t="s">
        <v>30</v>
      </c>
      <c r="C125" s="27">
        <v>1197831</v>
      </c>
      <c r="D125" s="28">
        <v>44413</v>
      </c>
      <c r="E125" s="27" t="s">
        <v>31</v>
      </c>
      <c r="F125" s="27" t="s">
        <v>32</v>
      </c>
      <c r="G125" s="27" t="s">
        <v>33</v>
      </c>
      <c r="H125" s="27" t="s">
        <v>29</v>
      </c>
      <c r="I125" s="29">
        <v>0.5</v>
      </c>
      <c r="J125" s="30">
        <v>9000</v>
      </c>
      <c r="K125" s="31">
        <f t="shared" si="0"/>
        <v>4500</v>
      </c>
      <c r="L125" s="31">
        <f t="shared" si="1"/>
        <v>2250</v>
      </c>
      <c r="M125" s="32">
        <v>0.5</v>
      </c>
      <c r="O125" s="33"/>
    </row>
    <row r="126" spans="1:15" ht="15.75" customHeight="1">
      <c r="A126" s="22"/>
      <c r="B126" s="27" t="s">
        <v>30</v>
      </c>
      <c r="C126" s="27">
        <v>1197831</v>
      </c>
      <c r="D126" s="28">
        <v>44441</v>
      </c>
      <c r="E126" s="27" t="s">
        <v>31</v>
      </c>
      <c r="F126" s="27" t="s">
        <v>32</v>
      </c>
      <c r="G126" s="27" t="s">
        <v>33</v>
      </c>
      <c r="H126" s="27" t="s">
        <v>24</v>
      </c>
      <c r="I126" s="29">
        <v>0.45</v>
      </c>
      <c r="J126" s="30">
        <v>8500</v>
      </c>
      <c r="K126" s="31">
        <f t="shared" si="0"/>
        <v>3825</v>
      </c>
      <c r="L126" s="31">
        <f t="shared" si="1"/>
        <v>1338.75</v>
      </c>
      <c r="M126" s="32">
        <v>0.35</v>
      </c>
      <c r="O126" s="33"/>
    </row>
    <row r="127" spans="1:15" ht="15.75" customHeight="1">
      <c r="A127" s="22"/>
      <c r="B127" s="27" t="s">
        <v>30</v>
      </c>
      <c r="C127" s="27">
        <v>1197831</v>
      </c>
      <c r="D127" s="28">
        <v>44441</v>
      </c>
      <c r="E127" s="27" t="s">
        <v>31</v>
      </c>
      <c r="F127" s="27" t="s">
        <v>32</v>
      </c>
      <c r="G127" s="27" t="s">
        <v>33</v>
      </c>
      <c r="H127" s="27" t="s">
        <v>25</v>
      </c>
      <c r="I127" s="29">
        <v>0.45</v>
      </c>
      <c r="J127" s="30">
        <v>8500</v>
      </c>
      <c r="K127" s="31">
        <f t="shared" si="0"/>
        <v>3825</v>
      </c>
      <c r="L127" s="31">
        <f t="shared" si="1"/>
        <v>1338.75</v>
      </c>
      <c r="M127" s="32">
        <v>0.35</v>
      </c>
      <c r="O127" s="33"/>
    </row>
    <row r="128" spans="1:15" ht="15.75" customHeight="1">
      <c r="A128" s="22"/>
      <c r="B128" s="27" t="s">
        <v>30</v>
      </c>
      <c r="C128" s="27">
        <v>1197831</v>
      </c>
      <c r="D128" s="28">
        <v>44441</v>
      </c>
      <c r="E128" s="27" t="s">
        <v>31</v>
      </c>
      <c r="F128" s="27" t="s">
        <v>32</v>
      </c>
      <c r="G128" s="27" t="s">
        <v>33</v>
      </c>
      <c r="H128" s="27" t="s">
        <v>26</v>
      </c>
      <c r="I128" s="29">
        <v>0.5</v>
      </c>
      <c r="J128" s="30">
        <v>9000</v>
      </c>
      <c r="K128" s="31">
        <f t="shared" si="0"/>
        <v>4500</v>
      </c>
      <c r="L128" s="31">
        <f t="shared" si="1"/>
        <v>1575</v>
      </c>
      <c r="M128" s="32">
        <v>0.35</v>
      </c>
      <c r="O128" s="33"/>
    </row>
    <row r="129" spans="1:15" ht="15.75" customHeight="1">
      <c r="A129" s="22"/>
      <c r="B129" s="27" t="s">
        <v>30</v>
      </c>
      <c r="C129" s="27">
        <v>1197831</v>
      </c>
      <c r="D129" s="28">
        <v>44441</v>
      </c>
      <c r="E129" s="27" t="s">
        <v>31</v>
      </c>
      <c r="F129" s="27" t="s">
        <v>32</v>
      </c>
      <c r="G129" s="27" t="s">
        <v>33</v>
      </c>
      <c r="H129" s="27" t="s">
        <v>27</v>
      </c>
      <c r="I129" s="29">
        <v>0.5</v>
      </c>
      <c r="J129" s="30">
        <v>6250</v>
      </c>
      <c r="K129" s="31">
        <f t="shared" si="0"/>
        <v>3125</v>
      </c>
      <c r="L129" s="31">
        <f t="shared" si="1"/>
        <v>1406.25</v>
      </c>
      <c r="M129" s="32">
        <v>0.45</v>
      </c>
      <c r="O129" s="33"/>
    </row>
    <row r="130" spans="1:15" ht="15.75" customHeight="1">
      <c r="A130" s="22"/>
      <c r="B130" s="27" t="s">
        <v>30</v>
      </c>
      <c r="C130" s="27">
        <v>1197831</v>
      </c>
      <c r="D130" s="28">
        <v>44441</v>
      </c>
      <c r="E130" s="27" t="s">
        <v>31</v>
      </c>
      <c r="F130" s="27" t="s">
        <v>32</v>
      </c>
      <c r="G130" s="27" t="s">
        <v>33</v>
      </c>
      <c r="H130" s="27" t="s">
        <v>28</v>
      </c>
      <c r="I130" s="29">
        <v>0.45</v>
      </c>
      <c r="J130" s="30">
        <v>6250</v>
      </c>
      <c r="K130" s="31">
        <f t="shared" si="0"/>
        <v>2812.5</v>
      </c>
      <c r="L130" s="31">
        <f t="shared" si="1"/>
        <v>843.75</v>
      </c>
      <c r="M130" s="32">
        <v>0.3</v>
      </c>
      <c r="O130" s="33"/>
    </row>
    <row r="131" spans="1:15" ht="15.75" customHeight="1">
      <c r="A131" s="22"/>
      <c r="B131" s="27" t="s">
        <v>30</v>
      </c>
      <c r="C131" s="27">
        <v>1197831</v>
      </c>
      <c r="D131" s="28">
        <v>44441</v>
      </c>
      <c r="E131" s="27" t="s">
        <v>31</v>
      </c>
      <c r="F131" s="27" t="s">
        <v>32</v>
      </c>
      <c r="G131" s="27" t="s">
        <v>33</v>
      </c>
      <c r="H131" s="27" t="s">
        <v>29</v>
      </c>
      <c r="I131" s="29">
        <v>0.55000000000000004</v>
      </c>
      <c r="J131" s="30">
        <v>8500</v>
      </c>
      <c r="K131" s="31">
        <f t="shared" si="0"/>
        <v>4675</v>
      </c>
      <c r="L131" s="31">
        <f t="shared" si="1"/>
        <v>2337.5</v>
      </c>
      <c r="M131" s="32">
        <v>0.5</v>
      </c>
      <c r="O131" s="33"/>
    </row>
    <row r="132" spans="1:15" ht="15.75" customHeight="1">
      <c r="A132" s="22"/>
      <c r="B132" s="27" t="s">
        <v>30</v>
      </c>
      <c r="C132" s="27">
        <v>1197831</v>
      </c>
      <c r="D132" s="28">
        <v>44470</v>
      </c>
      <c r="E132" s="27" t="s">
        <v>31</v>
      </c>
      <c r="F132" s="27" t="s">
        <v>32</v>
      </c>
      <c r="G132" s="27" t="s">
        <v>33</v>
      </c>
      <c r="H132" s="27" t="s">
        <v>24</v>
      </c>
      <c r="I132" s="29">
        <v>0.45</v>
      </c>
      <c r="J132" s="30">
        <v>8000</v>
      </c>
      <c r="K132" s="31">
        <f t="shared" si="0"/>
        <v>3600</v>
      </c>
      <c r="L132" s="31">
        <f t="shared" si="1"/>
        <v>1260</v>
      </c>
      <c r="M132" s="32">
        <v>0.35</v>
      </c>
      <c r="O132" s="33"/>
    </row>
    <row r="133" spans="1:15" ht="15.75" customHeight="1">
      <c r="A133" s="22"/>
      <c r="B133" s="27" t="s">
        <v>30</v>
      </c>
      <c r="C133" s="27">
        <v>1197831</v>
      </c>
      <c r="D133" s="28">
        <v>44470</v>
      </c>
      <c r="E133" s="27" t="s">
        <v>31</v>
      </c>
      <c r="F133" s="27" t="s">
        <v>32</v>
      </c>
      <c r="G133" s="27" t="s">
        <v>33</v>
      </c>
      <c r="H133" s="27" t="s">
        <v>25</v>
      </c>
      <c r="I133" s="29">
        <v>0.45</v>
      </c>
      <c r="J133" s="30">
        <v>8000</v>
      </c>
      <c r="K133" s="31">
        <f t="shared" si="0"/>
        <v>3600</v>
      </c>
      <c r="L133" s="31">
        <f t="shared" si="1"/>
        <v>1260</v>
      </c>
      <c r="M133" s="32">
        <v>0.35</v>
      </c>
      <c r="O133" s="33"/>
    </row>
    <row r="134" spans="1:15" ht="15.75" customHeight="1">
      <c r="A134" s="22"/>
      <c r="B134" s="27" t="s">
        <v>30</v>
      </c>
      <c r="C134" s="27">
        <v>1197831</v>
      </c>
      <c r="D134" s="28">
        <v>44470</v>
      </c>
      <c r="E134" s="27" t="s">
        <v>31</v>
      </c>
      <c r="F134" s="27" t="s">
        <v>32</v>
      </c>
      <c r="G134" s="27" t="s">
        <v>33</v>
      </c>
      <c r="H134" s="27" t="s">
        <v>26</v>
      </c>
      <c r="I134" s="29">
        <v>0.5</v>
      </c>
      <c r="J134" s="30">
        <v>7500</v>
      </c>
      <c r="K134" s="31">
        <f t="shared" si="0"/>
        <v>3750</v>
      </c>
      <c r="L134" s="31">
        <f t="shared" si="1"/>
        <v>1312.5</v>
      </c>
      <c r="M134" s="32">
        <v>0.35</v>
      </c>
      <c r="O134" s="33"/>
    </row>
    <row r="135" spans="1:15" ht="15.75" customHeight="1">
      <c r="A135" s="22"/>
      <c r="B135" s="27" t="s">
        <v>30</v>
      </c>
      <c r="C135" s="27">
        <v>1197831</v>
      </c>
      <c r="D135" s="28">
        <v>44470</v>
      </c>
      <c r="E135" s="27" t="s">
        <v>31</v>
      </c>
      <c r="F135" s="27" t="s">
        <v>32</v>
      </c>
      <c r="G135" s="27" t="s">
        <v>33</v>
      </c>
      <c r="H135" s="27" t="s">
        <v>27</v>
      </c>
      <c r="I135" s="29">
        <v>0.5</v>
      </c>
      <c r="J135" s="30">
        <v>6000</v>
      </c>
      <c r="K135" s="31">
        <f t="shared" si="0"/>
        <v>3000</v>
      </c>
      <c r="L135" s="31">
        <f t="shared" si="1"/>
        <v>1350</v>
      </c>
      <c r="M135" s="32">
        <v>0.45</v>
      </c>
      <c r="O135" s="33"/>
    </row>
    <row r="136" spans="1:15" ht="15.75" customHeight="1">
      <c r="A136" s="22"/>
      <c r="B136" s="27" t="s">
        <v>30</v>
      </c>
      <c r="C136" s="27">
        <v>1197831</v>
      </c>
      <c r="D136" s="28">
        <v>44470</v>
      </c>
      <c r="E136" s="27" t="s">
        <v>31</v>
      </c>
      <c r="F136" s="27" t="s">
        <v>32</v>
      </c>
      <c r="G136" s="27" t="s">
        <v>33</v>
      </c>
      <c r="H136" s="27" t="s">
        <v>28</v>
      </c>
      <c r="I136" s="29">
        <v>0.45</v>
      </c>
      <c r="J136" s="30">
        <v>5750</v>
      </c>
      <c r="K136" s="31">
        <f t="shared" si="0"/>
        <v>2587.5</v>
      </c>
      <c r="L136" s="31">
        <f t="shared" si="1"/>
        <v>776.25</v>
      </c>
      <c r="M136" s="32">
        <v>0.3</v>
      </c>
      <c r="O136" s="33"/>
    </row>
    <row r="137" spans="1:15" ht="15.75" customHeight="1">
      <c r="A137" s="22"/>
      <c r="B137" s="27" t="s">
        <v>30</v>
      </c>
      <c r="C137" s="27">
        <v>1197831</v>
      </c>
      <c r="D137" s="28">
        <v>44470</v>
      </c>
      <c r="E137" s="27" t="s">
        <v>31</v>
      </c>
      <c r="F137" s="27" t="s">
        <v>32</v>
      </c>
      <c r="G137" s="27" t="s">
        <v>33</v>
      </c>
      <c r="H137" s="27" t="s">
        <v>29</v>
      </c>
      <c r="I137" s="29">
        <v>0.55000000000000004</v>
      </c>
      <c r="J137" s="30">
        <v>7500</v>
      </c>
      <c r="K137" s="31">
        <f t="shared" si="0"/>
        <v>4125</v>
      </c>
      <c r="L137" s="31">
        <f t="shared" si="1"/>
        <v>2062.5</v>
      </c>
      <c r="M137" s="32">
        <v>0.5</v>
      </c>
      <c r="O137" s="33"/>
    </row>
    <row r="138" spans="1:15" ht="15.75" customHeight="1">
      <c r="A138" s="22"/>
      <c r="B138" s="27" t="s">
        <v>30</v>
      </c>
      <c r="C138" s="27">
        <v>1197831</v>
      </c>
      <c r="D138" s="28">
        <v>44502</v>
      </c>
      <c r="E138" s="27" t="s">
        <v>31</v>
      </c>
      <c r="F138" s="27" t="s">
        <v>32</v>
      </c>
      <c r="G138" s="27" t="s">
        <v>33</v>
      </c>
      <c r="H138" s="27" t="s">
        <v>24</v>
      </c>
      <c r="I138" s="29">
        <v>0.45</v>
      </c>
      <c r="J138" s="30">
        <v>9000</v>
      </c>
      <c r="K138" s="31">
        <f t="shared" si="0"/>
        <v>4050</v>
      </c>
      <c r="L138" s="31">
        <f t="shared" si="1"/>
        <v>1417.5</v>
      </c>
      <c r="M138" s="32">
        <v>0.35</v>
      </c>
      <c r="O138" s="33"/>
    </row>
    <row r="139" spans="1:15" ht="15.75" customHeight="1">
      <c r="A139" s="22"/>
      <c r="B139" s="27" t="s">
        <v>30</v>
      </c>
      <c r="C139" s="27">
        <v>1197831</v>
      </c>
      <c r="D139" s="28">
        <v>44502</v>
      </c>
      <c r="E139" s="27" t="s">
        <v>31</v>
      </c>
      <c r="F139" s="27" t="s">
        <v>32</v>
      </c>
      <c r="G139" s="27" t="s">
        <v>33</v>
      </c>
      <c r="H139" s="27" t="s">
        <v>25</v>
      </c>
      <c r="I139" s="29">
        <v>0.45</v>
      </c>
      <c r="J139" s="30">
        <v>9000</v>
      </c>
      <c r="K139" s="31">
        <f t="shared" si="0"/>
        <v>4050</v>
      </c>
      <c r="L139" s="31">
        <f t="shared" si="1"/>
        <v>1417.5</v>
      </c>
      <c r="M139" s="32">
        <v>0.35</v>
      </c>
      <c r="O139" s="33"/>
    </row>
    <row r="140" spans="1:15" ht="15.75" customHeight="1">
      <c r="A140" s="22"/>
      <c r="B140" s="27" t="s">
        <v>30</v>
      </c>
      <c r="C140" s="27">
        <v>1197831</v>
      </c>
      <c r="D140" s="28">
        <v>44502</v>
      </c>
      <c r="E140" s="27" t="s">
        <v>31</v>
      </c>
      <c r="F140" s="27" t="s">
        <v>32</v>
      </c>
      <c r="G140" s="27" t="s">
        <v>33</v>
      </c>
      <c r="H140" s="27" t="s">
        <v>26</v>
      </c>
      <c r="I140" s="29">
        <v>0.5</v>
      </c>
      <c r="J140" s="30">
        <v>8250</v>
      </c>
      <c r="K140" s="31">
        <f t="shared" si="0"/>
        <v>4125</v>
      </c>
      <c r="L140" s="31">
        <f t="shared" si="1"/>
        <v>1443.75</v>
      </c>
      <c r="M140" s="32">
        <v>0.35</v>
      </c>
      <c r="O140" s="33"/>
    </row>
    <row r="141" spans="1:15" ht="15.75" customHeight="1">
      <c r="A141" s="22"/>
      <c r="B141" s="27" t="s">
        <v>30</v>
      </c>
      <c r="C141" s="27">
        <v>1197831</v>
      </c>
      <c r="D141" s="28">
        <v>44502</v>
      </c>
      <c r="E141" s="27" t="s">
        <v>31</v>
      </c>
      <c r="F141" s="27" t="s">
        <v>32</v>
      </c>
      <c r="G141" s="27" t="s">
        <v>33</v>
      </c>
      <c r="H141" s="27" t="s">
        <v>27</v>
      </c>
      <c r="I141" s="29">
        <v>0.5</v>
      </c>
      <c r="J141" s="30">
        <v>6750</v>
      </c>
      <c r="K141" s="31">
        <f t="shared" si="0"/>
        <v>3375</v>
      </c>
      <c r="L141" s="31">
        <f t="shared" si="1"/>
        <v>1518.75</v>
      </c>
      <c r="M141" s="32">
        <v>0.45</v>
      </c>
      <c r="O141" s="33"/>
    </row>
    <row r="142" spans="1:15" ht="15.75" customHeight="1">
      <c r="A142" s="22"/>
      <c r="B142" s="27" t="s">
        <v>30</v>
      </c>
      <c r="C142" s="27">
        <v>1197831</v>
      </c>
      <c r="D142" s="28">
        <v>44502</v>
      </c>
      <c r="E142" s="27" t="s">
        <v>31</v>
      </c>
      <c r="F142" s="27" t="s">
        <v>32</v>
      </c>
      <c r="G142" s="27" t="s">
        <v>33</v>
      </c>
      <c r="H142" s="27" t="s">
        <v>28</v>
      </c>
      <c r="I142" s="29">
        <v>0.45</v>
      </c>
      <c r="J142" s="30">
        <v>6500</v>
      </c>
      <c r="K142" s="31">
        <f t="shared" si="0"/>
        <v>2925</v>
      </c>
      <c r="L142" s="31">
        <f t="shared" si="1"/>
        <v>877.5</v>
      </c>
      <c r="M142" s="32">
        <v>0.3</v>
      </c>
      <c r="O142" s="33"/>
    </row>
    <row r="143" spans="1:15" ht="15.75" customHeight="1">
      <c r="A143" s="22"/>
      <c r="B143" s="27" t="s">
        <v>30</v>
      </c>
      <c r="C143" s="27">
        <v>1197831</v>
      </c>
      <c r="D143" s="28">
        <v>44502</v>
      </c>
      <c r="E143" s="27" t="s">
        <v>31</v>
      </c>
      <c r="F143" s="27" t="s">
        <v>32</v>
      </c>
      <c r="G143" s="27" t="s">
        <v>33</v>
      </c>
      <c r="H143" s="27" t="s">
        <v>29</v>
      </c>
      <c r="I143" s="29">
        <v>0.55000000000000004</v>
      </c>
      <c r="J143" s="30">
        <v>8500</v>
      </c>
      <c r="K143" s="31">
        <f t="shared" si="0"/>
        <v>4675</v>
      </c>
      <c r="L143" s="31">
        <f t="shared" si="1"/>
        <v>2337.5</v>
      </c>
      <c r="M143" s="32">
        <v>0.5</v>
      </c>
      <c r="O143" s="33"/>
    </row>
    <row r="144" spans="1:15" ht="15.75" customHeight="1">
      <c r="A144" s="22"/>
      <c r="B144" s="27" t="s">
        <v>30</v>
      </c>
      <c r="C144" s="27">
        <v>1197831</v>
      </c>
      <c r="D144" s="28">
        <v>44531</v>
      </c>
      <c r="E144" s="27" t="s">
        <v>31</v>
      </c>
      <c r="F144" s="27" t="s">
        <v>32</v>
      </c>
      <c r="G144" s="27" t="s">
        <v>33</v>
      </c>
      <c r="H144" s="27" t="s">
        <v>24</v>
      </c>
      <c r="I144" s="29">
        <v>0.45</v>
      </c>
      <c r="J144" s="30">
        <v>9500</v>
      </c>
      <c r="K144" s="31">
        <f t="shared" si="0"/>
        <v>4275</v>
      </c>
      <c r="L144" s="31">
        <f t="shared" si="1"/>
        <v>1496.25</v>
      </c>
      <c r="M144" s="32">
        <v>0.35</v>
      </c>
      <c r="O144" s="33"/>
    </row>
    <row r="145" spans="1:15" ht="15.75" customHeight="1">
      <c r="A145" s="22"/>
      <c r="B145" s="27" t="s">
        <v>30</v>
      </c>
      <c r="C145" s="27">
        <v>1197831</v>
      </c>
      <c r="D145" s="28">
        <v>44531</v>
      </c>
      <c r="E145" s="27" t="s">
        <v>31</v>
      </c>
      <c r="F145" s="27" t="s">
        <v>32</v>
      </c>
      <c r="G145" s="27" t="s">
        <v>33</v>
      </c>
      <c r="H145" s="27" t="s">
        <v>25</v>
      </c>
      <c r="I145" s="29">
        <v>0.45</v>
      </c>
      <c r="J145" s="30">
        <v>9500</v>
      </c>
      <c r="K145" s="31">
        <f t="shared" si="0"/>
        <v>4275</v>
      </c>
      <c r="L145" s="31">
        <f t="shared" si="1"/>
        <v>1496.25</v>
      </c>
      <c r="M145" s="32">
        <v>0.35</v>
      </c>
      <c r="O145" s="33"/>
    </row>
    <row r="146" spans="1:15" ht="15.75" customHeight="1">
      <c r="A146" s="22"/>
      <c r="B146" s="27" t="s">
        <v>30</v>
      </c>
      <c r="C146" s="27">
        <v>1197831</v>
      </c>
      <c r="D146" s="28">
        <v>44531</v>
      </c>
      <c r="E146" s="27" t="s">
        <v>31</v>
      </c>
      <c r="F146" s="27" t="s">
        <v>32</v>
      </c>
      <c r="G146" s="27" t="s">
        <v>33</v>
      </c>
      <c r="H146" s="27" t="s">
        <v>26</v>
      </c>
      <c r="I146" s="29">
        <v>0.5</v>
      </c>
      <c r="J146" s="30">
        <v>8500</v>
      </c>
      <c r="K146" s="31">
        <f t="shared" si="0"/>
        <v>4250</v>
      </c>
      <c r="L146" s="31">
        <f t="shared" si="1"/>
        <v>1487.5</v>
      </c>
      <c r="M146" s="32">
        <v>0.35</v>
      </c>
      <c r="O146" s="33"/>
    </row>
    <row r="147" spans="1:15" ht="15.75" customHeight="1">
      <c r="A147" s="22"/>
      <c r="B147" s="27" t="s">
        <v>30</v>
      </c>
      <c r="C147" s="27">
        <v>1197831</v>
      </c>
      <c r="D147" s="28">
        <v>44531</v>
      </c>
      <c r="E147" s="27" t="s">
        <v>31</v>
      </c>
      <c r="F147" s="27" t="s">
        <v>32</v>
      </c>
      <c r="G147" s="27" t="s">
        <v>33</v>
      </c>
      <c r="H147" s="27" t="s">
        <v>27</v>
      </c>
      <c r="I147" s="29">
        <v>0.5</v>
      </c>
      <c r="J147" s="30">
        <v>7000</v>
      </c>
      <c r="K147" s="31">
        <f t="shared" si="0"/>
        <v>3500</v>
      </c>
      <c r="L147" s="31">
        <f t="shared" si="1"/>
        <v>1575</v>
      </c>
      <c r="M147" s="32">
        <v>0.45</v>
      </c>
      <c r="O147" s="33"/>
    </row>
    <row r="148" spans="1:15" ht="15.75" customHeight="1">
      <c r="A148" s="22"/>
      <c r="B148" s="27" t="s">
        <v>30</v>
      </c>
      <c r="C148" s="27">
        <v>1197831</v>
      </c>
      <c r="D148" s="28">
        <v>44531</v>
      </c>
      <c r="E148" s="27" t="s">
        <v>31</v>
      </c>
      <c r="F148" s="27" t="s">
        <v>32</v>
      </c>
      <c r="G148" s="27" t="s">
        <v>33</v>
      </c>
      <c r="H148" s="27" t="s">
        <v>28</v>
      </c>
      <c r="I148" s="29">
        <v>0.45</v>
      </c>
      <c r="J148" s="30">
        <v>6500</v>
      </c>
      <c r="K148" s="31">
        <f t="shared" si="0"/>
        <v>2925</v>
      </c>
      <c r="L148" s="31">
        <f t="shared" si="1"/>
        <v>877.5</v>
      </c>
      <c r="M148" s="32">
        <v>0.3</v>
      </c>
      <c r="O148" s="33"/>
    </row>
    <row r="149" spans="1:15" ht="15.75" customHeight="1">
      <c r="A149" s="22"/>
      <c r="B149" s="27" t="s">
        <v>30</v>
      </c>
      <c r="C149" s="27">
        <v>1197831</v>
      </c>
      <c r="D149" s="28">
        <v>44531</v>
      </c>
      <c r="E149" s="27" t="s">
        <v>31</v>
      </c>
      <c r="F149" s="27" t="s">
        <v>32</v>
      </c>
      <c r="G149" s="27" t="s">
        <v>33</v>
      </c>
      <c r="H149" s="27" t="s">
        <v>29</v>
      </c>
      <c r="I149" s="29">
        <v>0.55000000000000004</v>
      </c>
      <c r="J149" s="30">
        <v>9000</v>
      </c>
      <c r="K149" s="31">
        <f t="shared" si="0"/>
        <v>4950</v>
      </c>
      <c r="L149" s="31">
        <f t="shared" si="1"/>
        <v>2475</v>
      </c>
      <c r="M149" s="32">
        <v>0.5</v>
      </c>
      <c r="O149" s="33"/>
    </row>
    <row r="150" spans="1:15" ht="15.75" customHeight="1">
      <c r="A150" s="22"/>
      <c r="B150" s="27" t="s">
        <v>34</v>
      </c>
      <c r="C150" s="27">
        <v>1128299</v>
      </c>
      <c r="D150" s="28">
        <v>44216</v>
      </c>
      <c r="E150" s="27" t="s">
        <v>35</v>
      </c>
      <c r="F150" s="27" t="s">
        <v>36</v>
      </c>
      <c r="G150" s="27" t="s">
        <v>37</v>
      </c>
      <c r="H150" s="27" t="s">
        <v>24</v>
      </c>
      <c r="I150" s="29">
        <v>0.39999999999999997</v>
      </c>
      <c r="J150" s="30">
        <v>7750</v>
      </c>
      <c r="K150" s="31">
        <f t="shared" si="0"/>
        <v>3099.9999999999995</v>
      </c>
      <c r="L150" s="31">
        <f t="shared" si="1"/>
        <v>1085</v>
      </c>
      <c r="M150" s="32">
        <v>0.35000000000000003</v>
      </c>
      <c r="O150" s="22"/>
    </row>
    <row r="151" spans="1:15" ht="15.75" customHeight="1">
      <c r="A151" s="22"/>
      <c r="B151" s="27" t="s">
        <v>34</v>
      </c>
      <c r="C151" s="27">
        <v>1128299</v>
      </c>
      <c r="D151" s="28">
        <v>44216</v>
      </c>
      <c r="E151" s="27" t="s">
        <v>35</v>
      </c>
      <c r="F151" s="27" t="s">
        <v>36</v>
      </c>
      <c r="G151" s="27" t="s">
        <v>37</v>
      </c>
      <c r="H151" s="27" t="s">
        <v>25</v>
      </c>
      <c r="I151" s="29">
        <v>0.5</v>
      </c>
      <c r="J151" s="30">
        <v>7750</v>
      </c>
      <c r="K151" s="31">
        <f t="shared" si="0"/>
        <v>3875</v>
      </c>
      <c r="L151" s="31">
        <f t="shared" si="1"/>
        <v>775</v>
      </c>
      <c r="M151" s="32">
        <v>0.2</v>
      </c>
      <c r="O151" s="22"/>
    </row>
    <row r="152" spans="1:15" ht="15.75" customHeight="1">
      <c r="A152" s="22"/>
      <c r="B152" s="27" t="s">
        <v>34</v>
      </c>
      <c r="C152" s="27">
        <v>1128299</v>
      </c>
      <c r="D152" s="28">
        <v>44216</v>
      </c>
      <c r="E152" s="27" t="s">
        <v>35</v>
      </c>
      <c r="F152" s="27" t="s">
        <v>36</v>
      </c>
      <c r="G152" s="27" t="s">
        <v>37</v>
      </c>
      <c r="H152" s="27" t="s">
        <v>26</v>
      </c>
      <c r="I152" s="29">
        <v>0.5</v>
      </c>
      <c r="J152" s="30">
        <v>7750</v>
      </c>
      <c r="K152" s="31">
        <f t="shared" si="0"/>
        <v>3875</v>
      </c>
      <c r="L152" s="31">
        <f t="shared" si="1"/>
        <v>1356.2500000000002</v>
      </c>
      <c r="M152" s="32">
        <v>0.35000000000000003</v>
      </c>
      <c r="O152" s="22"/>
    </row>
    <row r="153" spans="1:15" ht="15.75" customHeight="1">
      <c r="A153" s="22"/>
      <c r="B153" s="27" t="s">
        <v>34</v>
      </c>
      <c r="C153" s="27">
        <v>1128299</v>
      </c>
      <c r="D153" s="28">
        <v>44216</v>
      </c>
      <c r="E153" s="27" t="s">
        <v>35</v>
      </c>
      <c r="F153" s="27" t="s">
        <v>36</v>
      </c>
      <c r="G153" s="27" t="s">
        <v>37</v>
      </c>
      <c r="H153" s="27" t="s">
        <v>27</v>
      </c>
      <c r="I153" s="29">
        <v>0.5</v>
      </c>
      <c r="J153" s="30">
        <v>6250</v>
      </c>
      <c r="K153" s="31">
        <f t="shared" si="0"/>
        <v>3125</v>
      </c>
      <c r="L153" s="31">
        <f t="shared" si="1"/>
        <v>937.5</v>
      </c>
      <c r="M153" s="32">
        <v>0.3</v>
      </c>
      <c r="O153" s="22"/>
    </row>
    <row r="154" spans="1:15" ht="15.75" customHeight="1">
      <c r="A154" s="22"/>
      <c r="B154" s="27" t="s">
        <v>34</v>
      </c>
      <c r="C154" s="27">
        <v>1128299</v>
      </c>
      <c r="D154" s="28">
        <v>44216</v>
      </c>
      <c r="E154" s="27" t="s">
        <v>35</v>
      </c>
      <c r="F154" s="27" t="s">
        <v>36</v>
      </c>
      <c r="G154" s="27" t="s">
        <v>37</v>
      </c>
      <c r="H154" s="27" t="s">
        <v>28</v>
      </c>
      <c r="I154" s="29">
        <v>0.55000000000000004</v>
      </c>
      <c r="J154" s="30">
        <v>5750</v>
      </c>
      <c r="K154" s="31">
        <f t="shared" si="0"/>
        <v>3162.5000000000005</v>
      </c>
      <c r="L154" s="31">
        <f t="shared" si="1"/>
        <v>1581.2500000000002</v>
      </c>
      <c r="M154" s="32">
        <v>0.5</v>
      </c>
      <c r="O154" s="22"/>
    </row>
    <row r="155" spans="1:15" ht="15.75" customHeight="1">
      <c r="A155" s="22"/>
      <c r="B155" s="27" t="s">
        <v>34</v>
      </c>
      <c r="C155" s="27">
        <v>1128299</v>
      </c>
      <c r="D155" s="28">
        <v>44216</v>
      </c>
      <c r="E155" s="27" t="s">
        <v>35</v>
      </c>
      <c r="F155" s="27" t="s">
        <v>36</v>
      </c>
      <c r="G155" s="27" t="s">
        <v>37</v>
      </c>
      <c r="H155" s="27" t="s">
        <v>29</v>
      </c>
      <c r="I155" s="29">
        <v>0.5</v>
      </c>
      <c r="J155" s="30">
        <v>7750</v>
      </c>
      <c r="K155" s="31">
        <f t="shared" si="0"/>
        <v>3875</v>
      </c>
      <c r="L155" s="31">
        <f t="shared" si="1"/>
        <v>581.25000000000011</v>
      </c>
      <c r="M155" s="32">
        <v>0.15000000000000002</v>
      </c>
      <c r="O155" s="22"/>
    </row>
    <row r="156" spans="1:15" ht="15.75" customHeight="1">
      <c r="A156" s="22"/>
      <c r="B156" s="27" t="s">
        <v>34</v>
      </c>
      <c r="C156" s="27">
        <v>1128299</v>
      </c>
      <c r="D156" s="28">
        <v>44247</v>
      </c>
      <c r="E156" s="27" t="s">
        <v>35</v>
      </c>
      <c r="F156" s="27" t="s">
        <v>36</v>
      </c>
      <c r="G156" s="27" t="s">
        <v>37</v>
      </c>
      <c r="H156" s="27" t="s">
        <v>24</v>
      </c>
      <c r="I156" s="29">
        <v>0.39999999999999997</v>
      </c>
      <c r="J156" s="30">
        <v>8250</v>
      </c>
      <c r="K156" s="31">
        <f t="shared" si="0"/>
        <v>3299.9999999999995</v>
      </c>
      <c r="L156" s="31">
        <f t="shared" si="1"/>
        <v>1155</v>
      </c>
      <c r="M156" s="32">
        <v>0.35000000000000003</v>
      </c>
      <c r="O156" s="22"/>
    </row>
    <row r="157" spans="1:15" ht="15.75" customHeight="1">
      <c r="A157" s="22"/>
      <c r="B157" s="27" t="s">
        <v>34</v>
      </c>
      <c r="C157" s="27">
        <v>1128299</v>
      </c>
      <c r="D157" s="28">
        <v>44247</v>
      </c>
      <c r="E157" s="27" t="s">
        <v>35</v>
      </c>
      <c r="F157" s="27" t="s">
        <v>36</v>
      </c>
      <c r="G157" s="27" t="s">
        <v>37</v>
      </c>
      <c r="H157" s="27" t="s">
        <v>25</v>
      </c>
      <c r="I157" s="29">
        <v>0.5</v>
      </c>
      <c r="J157" s="30">
        <v>7250</v>
      </c>
      <c r="K157" s="31">
        <f t="shared" si="0"/>
        <v>3625</v>
      </c>
      <c r="L157" s="31">
        <f t="shared" si="1"/>
        <v>725</v>
      </c>
      <c r="M157" s="32">
        <v>0.2</v>
      </c>
      <c r="O157" s="22"/>
    </row>
    <row r="158" spans="1:15" ht="15.75" customHeight="1">
      <c r="A158" s="22"/>
      <c r="B158" s="27" t="s">
        <v>34</v>
      </c>
      <c r="C158" s="27">
        <v>1128299</v>
      </c>
      <c r="D158" s="28">
        <v>44247</v>
      </c>
      <c r="E158" s="27" t="s">
        <v>35</v>
      </c>
      <c r="F158" s="27" t="s">
        <v>36</v>
      </c>
      <c r="G158" s="27" t="s">
        <v>37</v>
      </c>
      <c r="H158" s="27" t="s">
        <v>26</v>
      </c>
      <c r="I158" s="29">
        <v>0.5</v>
      </c>
      <c r="J158" s="30">
        <v>7250</v>
      </c>
      <c r="K158" s="31">
        <f t="shared" si="0"/>
        <v>3625</v>
      </c>
      <c r="L158" s="31">
        <f t="shared" si="1"/>
        <v>1268.7500000000002</v>
      </c>
      <c r="M158" s="32">
        <v>0.35000000000000003</v>
      </c>
      <c r="O158" s="22"/>
    </row>
    <row r="159" spans="1:15" ht="15.75" customHeight="1">
      <c r="A159" s="22"/>
      <c r="B159" s="27" t="s">
        <v>34</v>
      </c>
      <c r="C159" s="27">
        <v>1128299</v>
      </c>
      <c r="D159" s="28">
        <v>44247</v>
      </c>
      <c r="E159" s="27" t="s">
        <v>35</v>
      </c>
      <c r="F159" s="27" t="s">
        <v>36</v>
      </c>
      <c r="G159" s="27" t="s">
        <v>37</v>
      </c>
      <c r="H159" s="27" t="s">
        <v>27</v>
      </c>
      <c r="I159" s="29">
        <v>0.5</v>
      </c>
      <c r="J159" s="30">
        <v>5750</v>
      </c>
      <c r="K159" s="31">
        <f t="shared" si="0"/>
        <v>2875</v>
      </c>
      <c r="L159" s="31">
        <f t="shared" si="1"/>
        <v>862.5</v>
      </c>
      <c r="M159" s="32">
        <v>0.3</v>
      </c>
      <c r="O159" s="22"/>
    </row>
    <row r="160" spans="1:15" ht="15.75" customHeight="1">
      <c r="A160" s="22"/>
      <c r="B160" s="27" t="s">
        <v>34</v>
      </c>
      <c r="C160" s="27">
        <v>1128299</v>
      </c>
      <c r="D160" s="28">
        <v>44247</v>
      </c>
      <c r="E160" s="27" t="s">
        <v>35</v>
      </c>
      <c r="F160" s="27" t="s">
        <v>36</v>
      </c>
      <c r="G160" s="27" t="s">
        <v>37</v>
      </c>
      <c r="H160" s="27" t="s">
        <v>28</v>
      </c>
      <c r="I160" s="29">
        <v>0.55000000000000004</v>
      </c>
      <c r="J160" s="30">
        <v>5000</v>
      </c>
      <c r="K160" s="31">
        <f t="shared" si="0"/>
        <v>2750</v>
      </c>
      <c r="L160" s="31">
        <f t="shared" si="1"/>
        <v>1375</v>
      </c>
      <c r="M160" s="32">
        <v>0.5</v>
      </c>
      <c r="O160" s="22"/>
    </row>
    <row r="161" spans="1:15" ht="15.75" customHeight="1">
      <c r="A161" s="22"/>
      <c r="B161" s="27" t="s">
        <v>34</v>
      </c>
      <c r="C161" s="27">
        <v>1128299</v>
      </c>
      <c r="D161" s="28">
        <v>44247</v>
      </c>
      <c r="E161" s="27" t="s">
        <v>35</v>
      </c>
      <c r="F161" s="27" t="s">
        <v>36</v>
      </c>
      <c r="G161" s="27" t="s">
        <v>37</v>
      </c>
      <c r="H161" s="27" t="s">
        <v>29</v>
      </c>
      <c r="I161" s="29">
        <v>0.5</v>
      </c>
      <c r="J161" s="30">
        <v>7000</v>
      </c>
      <c r="K161" s="31">
        <f t="shared" si="0"/>
        <v>3500</v>
      </c>
      <c r="L161" s="31">
        <f t="shared" si="1"/>
        <v>525.00000000000011</v>
      </c>
      <c r="M161" s="32">
        <v>0.15000000000000002</v>
      </c>
      <c r="O161" s="22"/>
    </row>
    <row r="162" spans="1:15" ht="15.75" customHeight="1">
      <c r="A162" s="22"/>
      <c r="B162" s="27" t="s">
        <v>34</v>
      </c>
      <c r="C162" s="27">
        <v>1128299</v>
      </c>
      <c r="D162" s="28">
        <v>44274</v>
      </c>
      <c r="E162" s="27" t="s">
        <v>35</v>
      </c>
      <c r="F162" s="27" t="s">
        <v>36</v>
      </c>
      <c r="G162" s="27" t="s">
        <v>37</v>
      </c>
      <c r="H162" s="27" t="s">
        <v>24</v>
      </c>
      <c r="I162" s="29">
        <v>0.5</v>
      </c>
      <c r="J162" s="30">
        <v>8500</v>
      </c>
      <c r="K162" s="31">
        <f t="shared" si="0"/>
        <v>4250</v>
      </c>
      <c r="L162" s="31">
        <f t="shared" si="1"/>
        <v>1487.5000000000002</v>
      </c>
      <c r="M162" s="32">
        <v>0.35000000000000003</v>
      </c>
      <c r="O162" s="22"/>
    </row>
    <row r="163" spans="1:15" ht="15.75" customHeight="1">
      <c r="A163" s="22"/>
      <c r="B163" s="27" t="s">
        <v>34</v>
      </c>
      <c r="C163" s="27">
        <v>1128299</v>
      </c>
      <c r="D163" s="28">
        <v>44274</v>
      </c>
      <c r="E163" s="27" t="s">
        <v>35</v>
      </c>
      <c r="F163" s="27" t="s">
        <v>36</v>
      </c>
      <c r="G163" s="27" t="s">
        <v>37</v>
      </c>
      <c r="H163" s="27" t="s">
        <v>25</v>
      </c>
      <c r="I163" s="29">
        <v>0.6</v>
      </c>
      <c r="J163" s="30">
        <v>7000</v>
      </c>
      <c r="K163" s="31">
        <f t="shared" si="0"/>
        <v>4200</v>
      </c>
      <c r="L163" s="31">
        <f t="shared" si="1"/>
        <v>840</v>
      </c>
      <c r="M163" s="32">
        <v>0.2</v>
      </c>
      <c r="O163" s="22"/>
    </row>
    <row r="164" spans="1:15" ht="15.75" customHeight="1">
      <c r="A164" s="22"/>
      <c r="B164" s="27" t="s">
        <v>34</v>
      </c>
      <c r="C164" s="27">
        <v>1128299</v>
      </c>
      <c r="D164" s="28">
        <v>44274</v>
      </c>
      <c r="E164" s="27" t="s">
        <v>35</v>
      </c>
      <c r="F164" s="27" t="s">
        <v>36</v>
      </c>
      <c r="G164" s="27" t="s">
        <v>37</v>
      </c>
      <c r="H164" s="27" t="s">
        <v>26</v>
      </c>
      <c r="I164" s="29">
        <v>0.6</v>
      </c>
      <c r="J164" s="30">
        <v>7000</v>
      </c>
      <c r="K164" s="31">
        <f t="shared" si="0"/>
        <v>4200</v>
      </c>
      <c r="L164" s="31">
        <f t="shared" si="1"/>
        <v>1470.0000000000002</v>
      </c>
      <c r="M164" s="32">
        <v>0.35000000000000003</v>
      </c>
      <c r="O164" s="22"/>
    </row>
    <row r="165" spans="1:15" ht="15.75" customHeight="1">
      <c r="A165" s="22"/>
      <c r="B165" s="27" t="s">
        <v>34</v>
      </c>
      <c r="C165" s="27">
        <v>1128299</v>
      </c>
      <c r="D165" s="28">
        <v>44274</v>
      </c>
      <c r="E165" s="27" t="s">
        <v>35</v>
      </c>
      <c r="F165" s="27" t="s">
        <v>36</v>
      </c>
      <c r="G165" s="27" t="s">
        <v>37</v>
      </c>
      <c r="H165" s="27" t="s">
        <v>27</v>
      </c>
      <c r="I165" s="29">
        <v>0.6</v>
      </c>
      <c r="J165" s="30">
        <v>6000</v>
      </c>
      <c r="K165" s="31">
        <f t="shared" si="0"/>
        <v>3600</v>
      </c>
      <c r="L165" s="31">
        <f t="shared" si="1"/>
        <v>1080</v>
      </c>
      <c r="M165" s="32">
        <v>0.3</v>
      </c>
      <c r="O165" s="22"/>
    </row>
    <row r="166" spans="1:15" ht="15.75" customHeight="1">
      <c r="A166" s="22"/>
      <c r="B166" s="27" t="s">
        <v>34</v>
      </c>
      <c r="C166" s="27">
        <v>1128299</v>
      </c>
      <c r="D166" s="28">
        <v>44274</v>
      </c>
      <c r="E166" s="27" t="s">
        <v>35</v>
      </c>
      <c r="F166" s="27" t="s">
        <v>36</v>
      </c>
      <c r="G166" s="27" t="s">
        <v>37</v>
      </c>
      <c r="H166" s="27" t="s">
        <v>28</v>
      </c>
      <c r="I166" s="29">
        <v>0.65</v>
      </c>
      <c r="J166" s="30">
        <v>5000</v>
      </c>
      <c r="K166" s="31">
        <f t="shared" si="0"/>
        <v>3250</v>
      </c>
      <c r="L166" s="31">
        <f t="shared" si="1"/>
        <v>1625</v>
      </c>
      <c r="M166" s="32">
        <v>0.5</v>
      </c>
      <c r="O166" s="22"/>
    </row>
    <row r="167" spans="1:15" ht="15.75" customHeight="1">
      <c r="A167" s="22"/>
      <c r="B167" s="27" t="s">
        <v>34</v>
      </c>
      <c r="C167" s="27">
        <v>1128299</v>
      </c>
      <c r="D167" s="28">
        <v>44274</v>
      </c>
      <c r="E167" s="27" t="s">
        <v>35</v>
      </c>
      <c r="F167" s="27" t="s">
        <v>36</v>
      </c>
      <c r="G167" s="27" t="s">
        <v>37</v>
      </c>
      <c r="H167" s="27" t="s">
        <v>29</v>
      </c>
      <c r="I167" s="29">
        <v>0.6</v>
      </c>
      <c r="J167" s="30">
        <v>7000</v>
      </c>
      <c r="K167" s="31">
        <f t="shared" si="0"/>
        <v>4200</v>
      </c>
      <c r="L167" s="31">
        <f t="shared" si="1"/>
        <v>630.00000000000011</v>
      </c>
      <c r="M167" s="32">
        <v>0.15000000000000002</v>
      </c>
      <c r="O167" s="22"/>
    </row>
    <row r="168" spans="1:15" ht="15.75" customHeight="1">
      <c r="A168" s="22"/>
      <c r="B168" s="27" t="s">
        <v>34</v>
      </c>
      <c r="C168" s="27">
        <v>1128299</v>
      </c>
      <c r="D168" s="28">
        <v>44306</v>
      </c>
      <c r="E168" s="27" t="s">
        <v>35</v>
      </c>
      <c r="F168" s="27" t="s">
        <v>36</v>
      </c>
      <c r="G168" s="27" t="s">
        <v>37</v>
      </c>
      <c r="H168" s="27" t="s">
        <v>24</v>
      </c>
      <c r="I168" s="29">
        <v>0.6</v>
      </c>
      <c r="J168" s="30">
        <v>8750</v>
      </c>
      <c r="K168" s="31">
        <f t="shared" si="0"/>
        <v>5250</v>
      </c>
      <c r="L168" s="31">
        <f t="shared" si="1"/>
        <v>1837.5000000000002</v>
      </c>
      <c r="M168" s="32">
        <v>0.35000000000000003</v>
      </c>
      <c r="O168" s="22"/>
    </row>
    <row r="169" spans="1:15" ht="15.75" customHeight="1">
      <c r="A169" s="22"/>
      <c r="B169" s="27" t="s">
        <v>34</v>
      </c>
      <c r="C169" s="27">
        <v>1128299</v>
      </c>
      <c r="D169" s="28">
        <v>44306</v>
      </c>
      <c r="E169" s="27" t="s">
        <v>35</v>
      </c>
      <c r="F169" s="27" t="s">
        <v>36</v>
      </c>
      <c r="G169" s="27" t="s">
        <v>37</v>
      </c>
      <c r="H169" s="27" t="s">
        <v>25</v>
      </c>
      <c r="I169" s="29">
        <v>0.65</v>
      </c>
      <c r="J169" s="30">
        <v>6750</v>
      </c>
      <c r="K169" s="31">
        <f t="shared" si="0"/>
        <v>4387.5</v>
      </c>
      <c r="L169" s="31">
        <f t="shared" si="1"/>
        <v>877.5</v>
      </c>
      <c r="M169" s="32">
        <v>0.2</v>
      </c>
      <c r="O169" s="22"/>
    </row>
    <row r="170" spans="1:15" ht="15.75" customHeight="1">
      <c r="A170" s="22"/>
      <c r="B170" s="27" t="s">
        <v>34</v>
      </c>
      <c r="C170" s="27">
        <v>1128299</v>
      </c>
      <c r="D170" s="28">
        <v>44306</v>
      </c>
      <c r="E170" s="27" t="s">
        <v>35</v>
      </c>
      <c r="F170" s="27" t="s">
        <v>36</v>
      </c>
      <c r="G170" s="27" t="s">
        <v>37</v>
      </c>
      <c r="H170" s="27" t="s">
        <v>26</v>
      </c>
      <c r="I170" s="29">
        <v>0.65</v>
      </c>
      <c r="J170" s="30">
        <v>7250</v>
      </c>
      <c r="K170" s="31">
        <f t="shared" si="0"/>
        <v>4712.5</v>
      </c>
      <c r="L170" s="31">
        <f t="shared" si="1"/>
        <v>1649.3750000000002</v>
      </c>
      <c r="M170" s="32">
        <v>0.35000000000000003</v>
      </c>
      <c r="O170" s="22"/>
    </row>
    <row r="171" spans="1:15" ht="15.75" customHeight="1">
      <c r="A171" s="22"/>
      <c r="B171" s="27" t="s">
        <v>34</v>
      </c>
      <c r="C171" s="27">
        <v>1128299</v>
      </c>
      <c r="D171" s="28">
        <v>44306</v>
      </c>
      <c r="E171" s="27" t="s">
        <v>35</v>
      </c>
      <c r="F171" s="27" t="s">
        <v>36</v>
      </c>
      <c r="G171" s="27" t="s">
        <v>37</v>
      </c>
      <c r="H171" s="27" t="s">
        <v>27</v>
      </c>
      <c r="I171" s="29">
        <v>0.6</v>
      </c>
      <c r="J171" s="30">
        <v>6250</v>
      </c>
      <c r="K171" s="31">
        <f t="shared" si="0"/>
        <v>3750</v>
      </c>
      <c r="L171" s="31">
        <f t="shared" si="1"/>
        <v>1125</v>
      </c>
      <c r="M171" s="32">
        <v>0.3</v>
      </c>
      <c r="O171" s="22"/>
    </row>
    <row r="172" spans="1:15" ht="15.75" customHeight="1">
      <c r="A172" s="22"/>
      <c r="B172" s="27" t="s">
        <v>34</v>
      </c>
      <c r="C172" s="27">
        <v>1128299</v>
      </c>
      <c r="D172" s="28">
        <v>44306</v>
      </c>
      <c r="E172" s="27" t="s">
        <v>35</v>
      </c>
      <c r="F172" s="27" t="s">
        <v>36</v>
      </c>
      <c r="G172" s="27" t="s">
        <v>37</v>
      </c>
      <c r="H172" s="27" t="s">
        <v>28</v>
      </c>
      <c r="I172" s="29">
        <v>0.65</v>
      </c>
      <c r="J172" s="30">
        <v>5250</v>
      </c>
      <c r="K172" s="31">
        <f t="shared" si="0"/>
        <v>3412.5</v>
      </c>
      <c r="L172" s="31">
        <f t="shared" si="1"/>
        <v>1706.25</v>
      </c>
      <c r="M172" s="32">
        <v>0.5</v>
      </c>
      <c r="O172" s="22"/>
    </row>
    <row r="173" spans="1:15" ht="15.75" customHeight="1">
      <c r="A173" s="22"/>
      <c r="B173" s="27" t="s">
        <v>34</v>
      </c>
      <c r="C173" s="27">
        <v>1128299</v>
      </c>
      <c r="D173" s="28">
        <v>44306</v>
      </c>
      <c r="E173" s="27" t="s">
        <v>35</v>
      </c>
      <c r="F173" s="27" t="s">
        <v>36</v>
      </c>
      <c r="G173" s="27" t="s">
        <v>37</v>
      </c>
      <c r="H173" s="27" t="s">
        <v>29</v>
      </c>
      <c r="I173" s="29">
        <v>0.8</v>
      </c>
      <c r="J173" s="30">
        <v>7000</v>
      </c>
      <c r="K173" s="31">
        <f t="shared" si="0"/>
        <v>5600</v>
      </c>
      <c r="L173" s="31">
        <f t="shared" si="1"/>
        <v>840.00000000000011</v>
      </c>
      <c r="M173" s="32">
        <v>0.15000000000000002</v>
      </c>
      <c r="O173" s="22"/>
    </row>
    <row r="174" spans="1:15" ht="15.75" customHeight="1">
      <c r="A174" s="22"/>
      <c r="B174" s="27" t="s">
        <v>34</v>
      </c>
      <c r="C174" s="27">
        <v>1128299</v>
      </c>
      <c r="D174" s="28">
        <v>44337</v>
      </c>
      <c r="E174" s="27" t="s">
        <v>35</v>
      </c>
      <c r="F174" s="27" t="s">
        <v>36</v>
      </c>
      <c r="G174" s="27" t="s">
        <v>37</v>
      </c>
      <c r="H174" s="27" t="s">
        <v>24</v>
      </c>
      <c r="I174" s="29">
        <v>0.6</v>
      </c>
      <c r="J174" s="30">
        <v>9000</v>
      </c>
      <c r="K174" s="31">
        <f t="shared" si="0"/>
        <v>5400</v>
      </c>
      <c r="L174" s="31">
        <f t="shared" si="1"/>
        <v>2160</v>
      </c>
      <c r="M174" s="32">
        <v>0.4</v>
      </c>
      <c r="O174" s="22"/>
    </row>
    <row r="175" spans="1:15" ht="15.75" customHeight="1">
      <c r="A175" s="22"/>
      <c r="B175" s="27" t="s">
        <v>34</v>
      </c>
      <c r="C175" s="27">
        <v>1128299</v>
      </c>
      <c r="D175" s="28">
        <v>44337</v>
      </c>
      <c r="E175" s="27" t="s">
        <v>35</v>
      </c>
      <c r="F175" s="27" t="s">
        <v>36</v>
      </c>
      <c r="G175" s="27" t="s">
        <v>37</v>
      </c>
      <c r="H175" s="27" t="s">
        <v>25</v>
      </c>
      <c r="I175" s="29">
        <v>0.65</v>
      </c>
      <c r="J175" s="30">
        <v>7500</v>
      </c>
      <c r="K175" s="31">
        <f t="shared" si="0"/>
        <v>4875</v>
      </c>
      <c r="L175" s="31">
        <f t="shared" si="1"/>
        <v>1218.75</v>
      </c>
      <c r="M175" s="32">
        <v>0.25</v>
      </c>
      <c r="O175" s="22"/>
    </row>
    <row r="176" spans="1:15" ht="15.75" customHeight="1">
      <c r="A176" s="22"/>
      <c r="B176" s="27" t="s">
        <v>34</v>
      </c>
      <c r="C176" s="27">
        <v>1128299</v>
      </c>
      <c r="D176" s="28">
        <v>44337</v>
      </c>
      <c r="E176" s="27" t="s">
        <v>35</v>
      </c>
      <c r="F176" s="27" t="s">
        <v>36</v>
      </c>
      <c r="G176" s="27" t="s">
        <v>37</v>
      </c>
      <c r="H176" s="27" t="s">
        <v>26</v>
      </c>
      <c r="I176" s="29">
        <v>0.65</v>
      </c>
      <c r="J176" s="30">
        <v>7500</v>
      </c>
      <c r="K176" s="31">
        <f t="shared" si="0"/>
        <v>4875</v>
      </c>
      <c r="L176" s="31">
        <f t="shared" si="1"/>
        <v>1950</v>
      </c>
      <c r="M176" s="32">
        <v>0.4</v>
      </c>
      <c r="O176" s="22"/>
    </row>
    <row r="177" spans="1:15" ht="15.75" customHeight="1">
      <c r="A177" s="22"/>
      <c r="B177" s="27" t="s">
        <v>34</v>
      </c>
      <c r="C177" s="27">
        <v>1128299</v>
      </c>
      <c r="D177" s="28">
        <v>44337</v>
      </c>
      <c r="E177" s="27" t="s">
        <v>35</v>
      </c>
      <c r="F177" s="27" t="s">
        <v>36</v>
      </c>
      <c r="G177" s="27" t="s">
        <v>37</v>
      </c>
      <c r="H177" s="27" t="s">
        <v>27</v>
      </c>
      <c r="I177" s="29">
        <v>0.6</v>
      </c>
      <c r="J177" s="30">
        <v>6500</v>
      </c>
      <c r="K177" s="31">
        <f t="shared" si="0"/>
        <v>3900</v>
      </c>
      <c r="L177" s="31">
        <f t="shared" si="1"/>
        <v>1365</v>
      </c>
      <c r="M177" s="32">
        <v>0.35</v>
      </c>
      <c r="O177" s="22"/>
    </row>
    <row r="178" spans="1:15" ht="15.75" customHeight="1">
      <c r="A178" s="22"/>
      <c r="B178" s="27" t="s">
        <v>34</v>
      </c>
      <c r="C178" s="27">
        <v>1128299</v>
      </c>
      <c r="D178" s="28">
        <v>44337</v>
      </c>
      <c r="E178" s="27" t="s">
        <v>35</v>
      </c>
      <c r="F178" s="27" t="s">
        <v>36</v>
      </c>
      <c r="G178" s="27" t="s">
        <v>37</v>
      </c>
      <c r="H178" s="27" t="s">
        <v>28</v>
      </c>
      <c r="I178" s="29">
        <v>0.65</v>
      </c>
      <c r="J178" s="30">
        <v>5500</v>
      </c>
      <c r="K178" s="31">
        <f t="shared" si="0"/>
        <v>3575</v>
      </c>
      <c r="L178" s="31">
        <f t="shared" si="1"/>
        <v>1966.2500000000002</v>
      </c>
      <c r="M178" s="32">
        <v>0.55000000000000004</v>
      </c>
      <c r="O178" s="22"/>
    </row>
    <row r="179" spans="1:15" ht="15.75" customHeight="1">
      <c r="A179" s="22"/>
      <c r="B179" s="27" t="s">
        <v>34</v>
      </c>
      <c r="C179" s="27">
        <v>1128299</v>
      </c>
      <c r="D179" s="28">
        <v>44337</v>
      </c>
      <c r="E179" s="27" t="s">
        <v>35</v>
      </c>
      <c r="F179" s="27" t="s">
        <v>36</v>
      </c>
      <c r="G179" s="27" t="s">
        <v>37</v>
      </c>
      <c r="H179" s="27" t="s">
        <v>29</v>
      </c>
      <c r="I179" s="29">
        <v>0.8</v>
      </c>
      <c r="J179" s="30">
        <v>7250</v>
      </c>
      <c r="K179" s="31">
        <f t="shared" si="0"/>
        <v>5800</v>
      </c>
      <c r="L179" s="31">
        <f t="shared" si="1"/>
        <v>1160</v>
      </c>
      <c r="M179" s="32">
        <v>0.2</v>
      </c>
      <c r="O179" s="22"/>
    </row>
    <row r="180" spans="1:15" ht="15.75" customHeight="1">
      <c r="A180" s="22"/>
      <c r="B180" s="27" t="s">
        <v>34</v>
      </c>
      <c r="C180" s="27">
        <v>1128299</v>
      </c>
      <c r="D180" s="28">
        <v>44367</v>
      </c>
      <c r="E180" s="27" t="s">
        <v>35</v>
      </c>
      <c r="F180" s="27" t="s">
        <v>36</v>
      </c>
      <c r="G180" s="27" t="s">
        <v>37</v>
      </c>
      <c r="H180" s="27" t="s">
        <v>24</v>
      </c>
      <c r="I180" s="29">
        <v>0.6</v>
      </c>
      <c r="J180" s="30">
        <v>9750</v>
      </c>
      <c r="K180" s="31">
        <f t="shared" si="0"/>
        <v>5850</v>
      </c>
      <c r="L180" s="31">
        <f t="shared" si="1"/>
        <v>2340</v>
      </c>
      <c r="M180" s="32">
        <v>0.4</v>
      </c>
      <c r="O180" s="22"/>
    </row>
    <row r="181" spans="1:15" ht="15.75" customHeight="1">
      <c r="A181" s="22"/>
      <c r="B181" s="27" t="s">
        <v>34</v>
      </c>
      <c r="C181" s="27">
        <v>1128299</v>
      </c>
      <c r="D181" s="28">
        <v>44367</v>
      </c>
      <c r="E181" s="27" t="s">
        <v>35</v>
      </c>
      <c r="F181" s="27" t="s">
        <v>36</v>
      </c>
      <c r="G181" s="27" t="s">
        <v>37</v>
      </c>
      <c r="H181" s="27" t="s">
        <v>25</v>
      </c>
      <c r="I181" s="29">
        <v>0.65</v>
      </c>
      <c r="J181" s="30">
        <v>8250</v>
      </c>
      <c r="K181" s="31">
        <f t="shared" si="0"/>
        <v>5362.5</v>
      </c>
      <c r="L181" s="31">
        <f t="shared" si="1"/>
        <v>1340.625</v>
      </c>
      <c r="M181" s="32">
        <v>0.25</v>
      </c>
      <c r="O181" s="22"/>
    </row>
    <row r="182" spans="1:15" ht="15.75" customHeight="1">
      <c r="A182" s="22"/>
      <c r="B182" s="27" t="s">
        <v>34</v>
      </c>
      <c r="C182" s="27">
        <v>1128299</v>
      </c>
      <c r="D182" s="28">
        <v>44367</v>
      </c>
      <c r="E182" s="27" t="s">
        <v>35</v>
      </c>
      <c r="F182" s="27" t="s">
        <v>36</v>
      </c>
      <c r="G182" s="27" t="s">
        <v>37</v>
      </c>
      <c r="H182" s="27" t="s">
        <v>26</v>
      </c>
      <c r="I182" s="29">
        <v>0.65</v>
      </c>
      <c r="J182" s="30">
        <v>8250</v>
      </c>
      <c r="K182" s="31">
        <f t="shared" si="0"/>
        <v>5362.5</v>
      </c>
      <c r="L182" s="31">
        <f t="shared" si="1"/>
        <v>2145</v>
      </c>
      <c r="M182" s="32">
        <v>0.4</v>
      </c>
      <c r="O182" s="22"/>
    </row>
    <row r="183" spans="1:15" ht="15.75" customHeight="1">
      <c r="A183" s="22"/>
      <c r="B183" s="27" t="s">
        <v>34</v>
      </c>
      <c r="C183" s="27">
        <v>1128299</v>
      </c>
      <c r="D183" s="28">
        <v>44367</v>
      </c>
      <c r="E183" s="27" t="s">
        <v>35</v>
      </c>
      <c r="F183" s="27" t="s">
        <v>36</v>
      </c>
      <c r="G183" s="27" t="s">
        <v>37</v>
      </c>
      <c r="H183" s="27" t="s">
        <v>27</v>
      </c>
      <c r="I183" s="29">
        <v>0.6</v>
      </c>
      <c r="J183" s="30">
        <v>7000</v>
      </c>
      <c r="K183" s="31">
        <f t="shared" si="0"/>
        <v>4200</v>
      </c>
      <c r="L183" s="31">
        <f t="shared" si="1"/>
        <v>1470</v>
      </c>
      <c r="M183" s="32">
        <v>0.35</v>
      </c>
      <c r="O183" s="22"/>
    </row>
    <row r="184" spans="1:15" ht="15.75" customHeight="1">
      <c r="A184" s="22"/>
      <c r="B184" s="27" t="s">
        <v>34</v>
      </c>
      <c r="C184" s="27">
        <v>1128299</v>
      </c>
      <c r="D184" s="28">
        <v>44367</v>
      </c>
      <c r="E184" s="27" t="s">
        <v>35</v>
      </c>
      <c r="F184" s="27" t="s">
        <v>36</v>
      </c>
      <c r="G184" s="27" t="s">
        <v>37</v>
      </c>
      <c r="H184" s="27" t="s">
        <v>28</v>
      </c>
      <c r="I184" s="29">
        <v>0.65</v>
      </c>
      <c r="J184" s="30">
        <v>5750</v>
      </c>
      <c r="K184" s="31">
        <f t="shared" si="0"/>
        <v>3737.5</v>
      </c>
      <c r="L184" s="31">
        <f t="shared" si="1"/>
        <v>2055.625</v>
      </c>
      <c r="M184" s="32">
        <v>0.55000000000000004</v>
      </c>
      <c r="O184" s="22"/>
    </row>
    <row r="185" spans="1:15" ht="15.75" customHeight="1">
      <c r="A185" s="22"/>
      <c r="B185" s="27" t="s">
        <v>34</v>
      </c>
      <c r="C185" s="27">
        <v>1128299</v>
      </c>
      <c r="D185" s="28">
        <v>44367</v>
      </c>
      <c r="E185" s="27" t="s">
        <v>35</v>
      </c>
      <c r="F185" s="27" t="s">
        <v>36</v>
      </c>
      <c r="G185" s="27" t="s">
        <v>37</v>
      </c>
      <c r="H185" s="27" t="s">
        <v>29</v>
      </c>
      <c r="I185" s="29">
        <v>0.8</v>
      </c>
      <c r="J185" s="30">
        <v>8750</v>
      </c>
      <c r="K185" s="31">
        <f t="shared" si="0"/>
        <v>7000</v>
      </c>
      <c r="L185" s="31">
        <f t="shared" si="1"/>
        <v>1400</v>
      </c>
      <c r="M185" s="32">
        <v>0.2</v>
      </c>
      <c r="O185" s="22"/>
    </row>
    <row r="186" spans="1:15" ht="15.75" customHeight="1">
      <c r="A186" s="22"/>
      <c r="B186" s="27" t="s">
        <v>34</v>
      </c>
      <c r="C186" s="27">
        <v>1128299</v>
      </c>
      <c r="D186" s="28">
        <v>44396</v>
      </c>
      <c r="E186" s="27" t="s">
        <v>35</v>
      </c>
      <c r="F186" s="27" t="s">
        <v>36</v>
      </c>
      <c r="G186" s="27" t="s">
        <v>37</v>
      </c>
      <c r="H186" s="27" t="s">
        <v>24</v>
      </c>
      <c r="I186" s="29">
        <v>0.6</v>
      </c>
      <c r="J186" s="30">
        <v>10250</v>
      </c>
      <c r="K186" s="31">
        <f t="shared" si="0"/>
        <v>6150</v>
      </c>
      <c r="L186" s="31">
        <f t="shared" si="1"/>
        <v>2152.5</v>
      </c>
      <c r="M186" s="32">
        <v>0.35000000000000003</v>
      </c>
      <c r="O186" s="22"/>
    </row>
    <row r="187" spans="1:15" ht="15.75" customHeight="1">
      <c r="A187" s="22"/>
      <c r="B187" s="27" t="s">
        <v>34</v>
      </c>
      <c r="C187" s="27">
        <v>1128299</v>
      </c>
      <c r="D187" s="28">
        <v>44396</v>
      </c>
      <c r="E187" s="27" t="s">
        <v>35</v>
      </c>
      <c r="F187" s="27" t="s">
        <v>36</v>
      </c>
      <c r="G187" s="27" t="s">
        <v>37</v>
      </c>
      <c r="H187" s="27" t="s">
        <v>25</v>
      </c>
      <c r="I187" s="29">
        <v>0.65</v>
      </c>
      <c r="J187" s="30">
        <v>8750</v>
      </c>
      <c r="K187" s="31">
        <f t="shared" si="0"/>
        <v>5687.5</v>
      </c>
      <c r="L187" s="31">
        <f t="shared" si="1"/>
        <v>1137.5</v>
      </c>
      <c r="M187" s="32">
        <v>0.2</v>
      </c>
      <c r="O187" s="22"/>
    </row>
    <row r="188" spans="1:15" ht="15.75" customHeight="1">
      <c r="A188" s="22"/>
      <c r="B188" s="27" t="s">
        <v>34</v>
      </c>
      <c r="C188" s="27">
        <v>1128299</v>
      </c>
      <c r="D188" s="28">
        <v>44396</v>
      </c>
      <c r="E188" s="27" t="s">
        <v>35</v>
      </c>
      <c r="F188" s="27" t="s">
        <v>36</v>
      </c>
      <c r="G188" s="27" t="s">
        <v>37</v>
      </c>
      <c r="H188" s="27" t="s">
        <v>26</v>
      </c>
      <c r="I188" s="29">
        <v>0.65</v>
      </c>
      <c r="J188" s="30">
        <v>8250</v>
      </c>
      <c r="K188" s="31">
        <f t="shared" si="0"/>
        <v>5362.5</v>
      </c>
      <c r="L188" s="31">
        <f t="shared" si="1"/>
        <v>1876.8750000000002</v>
      </c>
      <c r="M188" s="32">
        <v>0.35000000000000003</v>
      </c>
      <c r="O188" s="22"/>
    </row>
    <row r="189" spans="1:15" ht="15.75" customHeight="1">
      <c r="A189" s="22"/>
      <c r="B189" s="27" t="s">
        <v>34</v>
      </c>
      <c r="C189" s="27">
        <v>1128299</v>
      </c>
      <c r="D189" s="28">
        <v>44396</v>
      </c>
      <c r="E189" s="27" t="s">
        <v>35</v>
      </c>
      <c r="F189" s="27" t="s">
        <v>36</v>
      </c>
      <c r="G189" s="27" t="s">
        <v>37</v>
      </c>
      <c r="H189" s="27" t="s">
        <v>27</v>
      </c>
      <c r="I189" s="29">
        <v>0.6</v>
      </c>
      <c r="J189" s="30">
        <v>7250</v>
      </c>
      <c r="K189" s="31">
        <f t="shared" si="0"/>
        <v>4350</v>
      </c>
      <c r="L189" s="31">
        <f t="shared" si="1"/>
        <v>1305</v>
      </c>
      <c r="M189" s="32">
        <v>0.3</v>
      </c>
      <c r="O189" s="22"/>
    </row>
    <row r="190" spans="1:15" ht="15.75" customHeight="1">
      <c r="A190" s="22"/>
      <c r="B190" s="27" t="s">
        <v>34</v>
      </c>
      <c r="C190" s="27">
        <v>1128299</v>
      </c>
      <c r="D190" s="28">
        <v>44396</v>
      </c>
      <c r="E190" s="27" t="s">
        <v>35</v>
      </c>
      <c r="F190" s="27" t="s">
        <v>36</v>
      </c>
      <c r="G190" s="27" t="s">
        <v>37</v>
      </c>
      <c r="H190" s="27" t="s">
        <v>28</v>
      </c>
      <c r="I190" s="29">
        <v>0.65</v>
      </c>
      <c r="J190" s="30">
        <v>7750</v>
      </c>
      <c r="K190" s="31">
        <f t="shared" si="0"/>
        <v>5037.5</v>
      </c>
      <c r="L190" s="31">
        <f t="shared" si="1"/>
        <v>2518.75</v>
      </c>
      <c r="M190" s="32">
        <v>0.5</v>
      </c>
      <c r="O190" s="22"/>
    </row>
    <row r="191" spans="1:15" ht="15.75" customHeight="1">
      <c r="A191" s="22"/>
      <c r="B191" s="27" t="s">
        <v>34</v>
      </c>
      <c r="C191" s="27">
        <v>1128299</v>
      </c>
      <c r="D191" s="28">
        <v>44396</v>
      </c>
      <c r="E191" s="27" t="s">
        <v>35</v>
      </c>
      <c r="F191" s="27" t="s">
        <v>36</v>
      </c>
      <c r="G191" s="27" t="s">
        <v>37</v>
      </c>
      <c r="H191" s="27" t="s">
        <v>29</v>
      </c>
      <c r="I191" s="29">
        <v>0.8</v>
      </c>
      <c r="J191" s="30">
        <v>7750</v>
      </c>
      <c r="K191" s="31">
        <f t="shared" si="0"/>
        <v>6200</v>
      </c>
      <c r="L191" s="31">
        <f t="shared" si="1"/>
        <v>930.00000000000011</v>
      </c>
      <c r="M191" s="32">
        <v>0.15000000000000002</v>
      </c>
      <c r="O191" s="22"/>
    </row>
    <row r="192" spans="1:15" ht="15.75" customHeight="1">
      <c r="A192" s="22"/>
      <c r="B192" s="27" t="s">
        <v>34</v>
      </c>
      <c r="C192" s="27">
        <v>1128299</v>
      </c>
      <c r="D192" s="28">
        <v>44428</v>
      </c>
      <c r="E192" s="27" t="s">
        <v>35</v>
      </c>
      <c r="F192" s="27" t="s">
        <v>36</v>
      </c>
      <c r="G192" s="27" t="s">
        <v>37</v>
      </c>
      <c r="H192" s="27" t="s">
        <v>24</v>
      </c>
      <c r="I192" s="29">
        <v>0.65</v>
      </c>
      <c r="J192" s="30">
        <v>9750</v>
      </c>
      <c r="K192" s="31">
        <f t="shared" si="0"/>
        <v>6337.5</v>
      </c>
      <c r="L192" s="31">
        <f t="shared" si="1"/>
        <v>2218.125</v>
      </c>
      <c r="M192" s="32">
        <v>0.35000000000000003</v>
      </c>
      <c r="O192" s="22"/>
    </row>
    <row r="193" spans="1:15" ht="15.75" customHeight="1">
      <c r="A193" s="22"/>
      <c r="B193" s="27" t="s">
        <v>34</v>
      </c>
      <c r="C193" s="27">
        <v>1128299</v>
      </c>
      <c r="D193" s="28">
        <v>44428</v>
      </c>
      <c r="E193" s="27" t="s">
        <v>35</v>
      </c>
      <c r="F193" s="27" t="s">
        <v>36</v>
      </c>
      <c r="G193" s="27" t="s">
        <v>37</v>
      </c>
      <c r="H193" s="27" t="s">
        <v>25</v>
      </c>
      <c r="I193" s="29">
        <v>0.70000000000000007</v>
      </c>
      <c r="J193" s="30">
        <v>9250</v>
      </c>
      <c r="K193" s="31">
        <f t="shared" si="0"/>
        <v>6475.0000000000009</v>
      </c>
      <c r="L193" s="31">
        <f t="shared" si="1"/>
        <v>1295.0000000000002</v>
      </c>
      <c r="M193" s="32">
        <v>0.2</v>
      </c>
      <c r="O193" s="22"/>
    </row>
    <row r="194" spans="1:15" ht="15.75" customHeight="1">
      <c r="A194" s="22"/>
      <c r="B194" s="27" t="s">
        <v>34</v>
      </c>
      <c r="C194" s="27">
        <v>1128299</v>
      </c>
      <c r="D194" s="28">
        <v>44428</v>
      </c>
      <c r="E194" s="27" t="s">
        <v>35</v>
      </c>
      <c r="F194" s="27" t="s">
        <v>36</v>
      </c>
      <c r="G194" s="27" t="s">
        <v>37</v>
      </c>
      <c r="H194" s="27" t="s">
        <v>26</v>
      </c>
      <c r="I194" s="29">
        <v>0.65</v>
      </c>
      <c r="J194" s="30">
        <v>8000</v>
      </c>
      <c r="K194" s="31">
        <f t="shared" si="0"/>
        <v>5200</v>
      </c>
      <c r="L194" s="31">
        <f t="shared" si="1"/>
        <v>1820.0000000000002</v>
      </c>
      <c r="M194" s="32">
        <v>0.35000000000000003</v>
      </c>
      <c r="O194" s="22"/>
    </row>
    <row r="195" spans="1:15" ht="15.75" customHeight="1">
      <c r="A195" s="22"/>
      <c r="B195" s="27" t="s">
        <v>34</v>
      </c>
      <c r="C195" s="27">
        <v>1128299</v>
      </c>
      <c r="D195" s="28">
        <v>44428</v>
      </c>
      <c r="E195" s="27" t="s">
        <v>35</v>
      </c>
      <c r="F195" s="27" t="s">
        <v>36</v>
      </c>
      <c r="G195" s="27" t="s">
        <v>37</v>
      </c>
      <c r="H195" s="27" t="s">
        <v>27</v>
      </c>
      <c r="I195" s="29">
        <v>0.65</v>
      </c>
      <c r="J195" s="30">
        <v>7500</v>
      </c>
      <c r="K195" s="31">
        <f t="shared" si="0"/>
        <v>4875</v>
      </c>
      <c r="L195" s="31">
        <f t="shared" si="1"/>
        <v>1462.5</v>
      </c>
      <c r="M195" s="32">
        <v>0.3</v>
      </c>
      <c r="O195" s="22"/>
    </row>
    <row r="196" spans="1:15" ht="15.75" customHeight="1">
      <c r="A196" s="22"/>
      <c r="B196" s="27" t="s">
        <v>34</v>
      </c>
      <c r="C196" s="27">
        <v>1128299</v>
      </c>
      <c r="D196" s="28">
        <v>44428</v>
      </c>
      <c r="E196" s="27" t="s">
        <v>35</v>
      </c>
      <c r="F196" s="27" t="s">
        <v>36</v>
      </c>
      <c r="G196" s="27" t="s">
        <v>37</v>
      </c>
      <c r="H196" s="27" t="s">
        <v>28</v>
      </c>
      <c r="I196" s="29">
        <v>0.75</v>
      </c>
      <c r="J196" s="30">
        <v>7500</v>
      </c>
      <c r="K196" s="31">
        <f t="shared" si="0"/>
        <v>5625</v>
      </c>
      <c r="L196" s="31">
        <f t="shared" si="1"/>
        <v>2812.5</v>
      </c>
      <c r="M196" s="32">
        <v>0.5</v>
      </c>
      <c r="O196" s="22"/>
    </row>
    <row r="197" spans="1:15" ht="15.75" customHeight="1">
      <c r="A197" s="22"/>
      <c r="B197" s="27" t="s">
        <v>34</v>
      </c>
      <c r="C197" s="27">
        <v>1128299</v>
      </c>
      <c r="D197" s="28">
        <v>44428</v>
      </c>
      <c r="E197" s="27" t="s">
        <v>35</v>
      </c>
      <c r="F197" s="27" t="s">
        <v>36</v>
      </c>
      <c r="G197" s="27" t="s">
        <v>37</v>
      </c>
      <c r="H197" s="27" t="s">
        <v>29</v>
      </c>
      <c r="I197" s="29">
        <v>0.8</v>
      </c>
      <c r="J197" s="30">
        <v>7250</v>
      </c>
      <c r="K197" s="31">
        <f t="shared" si="0"/>
        <v>5800</v>
      </c>
      <c r="L197" s="31">
        <f t="shared" si="1"/>
        <v>870.00000000000011</v>
      </c>
      <c r="M197" s="32">
        <v>0.15000000000000002</v>
      </c>
      <c r="O197" s="22"/>
    </row>
    <row r="198" spans="1:15" ht="15.75" customHeight="1">
      <c r="A198" s="22"/>
      <c r="B198" s="27" t="s">
        <v>34</v>
      </c>
      <c r="C198" s="27">
        <v>1128299</v>
      </c>
      <c r="D198" s="28">
        <v>44460</v>
      </c>
      <c r="E198" s="27" t="s">
        <v>35</v>
      </c>
      <c r="F198" s="27" t="s">
        <v>36</v>
      </c>
      <c r="G198" s="27" t="s">
        <v>37</v>
      </c>
      <c r="H198" s="27" t="s">
        <v>24</v>
      </c>
      <c r="I198" s="29">
        <v>0.55000000000000004</v>
      </c>
      <c r="J198" s="30">
        <v>9250</v>
      </c>
      <c r="K198" s="31">
        <f t="shared" si="0"/>
        <v>5087.5</v>
      </c>
      <c r="L198" s="31">
        <f t="shared" si="1"/>
        <v>1526.2500000000002</v>
      </c>
      <c r="M198" s="32">
        <v>0.30000000000000004</v>
      </c>
      <c r="O198" s="22"/>
    </row>
    <row r="199" spans="1:15" ht="15.75" customHeight="1">
      <c r="A199" s="22"/>
      <c r="B199" s="27" t="s">
        <v>34</v>
      </c>
      <c r="C199" s="27">
        <v>1128299</v>
      </c>
      <c r="D199" s="28">
        <v>44460</v>
      </c>
      <c r="E199" s="27" t="s">
        <v>35</v>
      </c>
      <c r="F199" s="27" t="s">
        <v>36</v>
      </c>
      <c r="G199" s="27" t="s">
        <v>37</v>
      </c>
      <c r="H199" s="27" t="s">
        <v>25</v>
      </c>
      <c r="I199" s="29">
        <v>0.60000000000000009</v>
      </c>
      <c r="J199" s="30">
        <v>9250</v>
      </c>
      <c r="K199" s="31">
        <f t="shared" si="0"/>
        <v>5550.0000000000009</v>
      </c>
      <c r="L199" s="31">
        <f t="shared" si="1"/>
        <v>832.50000000000011</v>
      </c>
      <c r="M199" s="32">
        <v>0.15</v>
      </c>
      <c r="O199" s="22"/>
    </row>
    <row r="200" spans="1:15" ht="15.75" customHeight="1">
      <c r="A200" s="22"/>
      <c r="B200" s="27" t="s">
        <v>34</v>
      </c>
      <c r="C200" s="27">
        <v>1128299</v>
      </c>
      <c r="D200" s="28">
        <v>44460</v>
      </c>
      <c r="E200" s="27" t="s">
        <v>35</v>
      </c>
      <c r="F200" s="27" t="s">
        <v>36</v>
      </c>
      <c r="G200" s="27" t="s">
        <v>37</v>
      </c>
      <c r="H200" s="27" t="s">
        <v>26</v>
      </c>
      <c r="I200" s="29">
        <v>0.55000000000000004</v>
      </c>
      <c r="J200" s="30">
        <v>7750</v>
      </c>
      <c r="K200" s="31">
        <f t="shared" si="0"/>
        <v>4262.5</v>
      </c>
      <c r="L200" s="31">
        <f t="shared" si="1"/>
        <v>1278.7500000000002</v>
      </c>
      <c r="M200" s="32">
        <v>0.30000000000000004</v>
      </c>
      <c r="O200" s="22"/>
    </row>
    <row r="201" spans="1:15" ht="15.75" customHeight="1">
      <c r="A201" s="22"/>
      <c r="B201" s="27" t="s">
        <v>34</v>
      </c>
      <c r="C201" s="27">
        <v>1128299</v>
      </c>
      <c r="D201" s="28">
        <v>44460</v>
      </c>
      <c r="E201" s="27" t="s">
        <v>35</v>
      </c>
      <c r="F201" s="27" t="s">
        <v>36</v>
      </c>
      <c r="G201" s="27" t="s">
        <v>37</v>
      </c>
      <c r="H201" s="27" t="s">
        <v>27</v>
      </c>
      <c r="I201" s="29">
        <v>0.55000000000000004</v>
      </c>
      <c r="J201" s="30">
        <v>7250</v>
      </c>
      <c r="K201" s="31">
        <f t="shared" si="0"/>
        <v>3987.5000000000005</v>
      </c>
      <c r="L201" s="31">
        <f t="shared" si="1"/>
        <v>996.875</v>
      </c>
      <c r="M201" s="32">
        <v>0.24999999999999997</v>
      </c>
      <c r="O201" s="22"/>
    </row>
    <row r="202" spans="1:15" ht="15.75" customHeight="1">
      <c r="A202" s="22"/>
      <c r="B202" s="27" t="s">
        <v>34</v>
      </c>
      <c r="C202" s="27">
        <v>1128299</v>
      </c>
      <c r="D202" s="28">
        <v>44460</v>
      </c>
      <c r="E202" s="27" t="s">
        <v>35</v>
      </c>
      <c r="F202" s="27" t="s">
        <v>36</v>
      </c>
      <c r="G202" s="27" t="s">
        <v>37</v>
      </c>
      <c r="H202" s="27" t="s">
        <v>28</v>
      </c>
      <c r="I202" s="29">
        <v>0.65</v>
      </c>
      <c r="J202" s="30">
        <v>7250</v>
      </c>
      <c r="K202" s="31">
        <f t="shared" si="0"/>
        <v>4712.5</v>
      </c>
      <c r="L202" s="31">
        <f t="shared" si="1"/>
        <v>2120.6250000000005</v>
      </c>
      <c r="M202" s="32">
        <v>0.45000000000000007</v>
      </c>
      <c r="O202" s="22"/>
    </row>
    <row r="203" spans="1:15" ht="15.75" customHeight="1">
      <c r="A203" s="22"/>
      <c r="B203" s="27" t="s">
        <v>34</v>
      </c>
      <c r="C203" s="27">
        <v>1128299</v>
      </c>
      <c r="D203" s="28">
        <v>44460</v>
      </c>
      <c r="E203" s="27" t="s">
        <v>35</v>
      </c>
      <c r="F203" s="27" t="s">
        <v>36</v>
      </c>
      <c r="G203" s="27" t="s">
        <v>37</v>
      </c>
      <c r="H203" s="27" t="s">
        <v>29</v>
      </c>
      <c r="I203" s="29">
        <v>0.70000000000000007</v>
      </c>
      <c r="J203" s="30">
        <v>7750</v>
      </c>
      <c r="K203" s="31">
        <f t="shared" si="0"/>
        <v>5425.0000000000009</v>
      </c>
      <c r="L203" s="31">
        <f t="shared" si="1"/>
        <v>542.50000000000011</v>
      </c>
      <c r="M203" s="32">
        <v>0.1</v>
      </c>
      <c r="O203" s="22"/>
    </row>
    <row r="204" spans="1:15" ht="15.75" customHeight="1">
      <c r="A204" s="22"/>
      <c r="B204" s="27" t="s">
        <v>34</v>
      </c>
      <c r="C204" s="27">
        <v>1128299</v>
      </c>
      <c r="D204" s="28">
        <v>44489</v>
      </c>
      <c r="E204" s="27" t="s">
        <v>35</v>
      </c>
      <c r="F204" s="27" t="s">
        <v>36</v>
      </c>
      <c r="G204" s="27" t="s">
        <v>37</v>
      </c>
      <c r="H204" s="27" t="s">
        <v>24</v>
      </c>
      <c r="I204" s="29">
        <v>0.55000000000000004</v>
      </c>
      <c r="J204" s="30">
        <v>8750</v>
      </c>
      <c r="K204" s="31">
        <f t="shared" si="0"/>
        <v>4812.5</v>
      </c>
      <c r="L204" s="31">
        <f t="shared" si="1"/>
        <v>1443.7500000000002</v>
      </c>
      <c r="M204" s="32">
        <v>0.30000000000000004</v>
      </c>
      <c r="O204" s="22"/>
    </row>
    <row r="205" spans="1:15" ht="15.75" customHeight="1">
      <c r="A205" s="22"/>
      <c r="B205" s="27" t="s">
        <v>34</v>
      </c>
      <c r="C205" s="27">
        <v>1128299</v>
      </c>
      <c r="D205" s="28">
        <v>44489</v>
      </c>
      <c r="E205" s="27" t="s">
        <v>35</v>
      </c>
      <c r="F205" s="27" t="s">
        <v>36</v>
      </c>
      <c r="G205" s="27" t="s">
        <v>37</v>
      </c>
      <c r="H205" s="27" t="s">
        <v>25</v>
      </c>
      <c r="I205" s="29">
        <v>0.60000000000000009</v>
      </c>
      <c r="J205" s="30">
        <v>8750</v>
      </c>
      <c r="K205" s="31">
        <f t="shared" si="0"/>
        <v>5250.0000000000009</v>
      </c>
      <c r="L205" s="31">
        <f t="shared" si="1"/>
        <v>787.50000000000011</v>
      </c>
      <c r="M205" s="32">
        <v>0.15</v>
      </c>
      <c r="O205" s="22"/>
    </row>
    <row r="206" spans="1:15" ht="15.75" customHeight="1">
      <c r="A206" s="22"/>
      <c r="B206" s="27" t="s">
        <v>34</v>
      </c>
      <c r="C206" s="27">
        <v>1128299</v>
      </c>
      <c r="D206" s="28">
        <v>44489</v>
      </c>
      <c r="E206" s="27" t="s">
        <v>35</v>
      </c>
      <c r="F206" s="27" t="s">
        <v>36</v>
      </c>
      <c r="G206" s="27" t="s">
        <v>37</v>
      </c>
      <c r="H206" s="27" t="s">
        <v>26</v>
      </c>
      <c r="I206" s="29">
        <v>0.55000000000000004</v>
      </c>
      <c r="J206" s="30">
        <v>7000</v>
      </c>
      <c r="K206" s="31">
        <f t="shared" si="0"/>
        <v>3850.0000000000005</v>
      </c>
      <c r="L206" s="31">
        <f t="shared" si="1"/>
        <v>1155.0000000000002</v>
      </c>
      <c r="M206" s="32">
        <v>0.30000000000000004</v>
      </c>
      <c r="O206" s="22"/>
    </row>
    <row r="207" spans="1:15" ht="15.75" customHeight="1">
      <c r="A207" s="22"/>
      <c r="B207" s="27" t="s">
        <v>34</v>
      </c>
      <c r="C207" s="27">
        <v>1128299</v>
      </c>
      <c r="D207" s="28">
        <v>44489</v>
      </c>
      <c r="E207" s="27" t="s">
        <v>35</v>
      </c>
      <c r="F207" s="27" t="s">
        <v>36</v>
      </c>
      <c r="G207" s="27" t="s">
        <v>37</v>
      </c>
      <c r="H207" s="27" t="s">
        <v>27</v>
      </c>
      <c r="I207" s="29">
        <v>0.55000000000000004</v>
      </c>
      <c r="J207" s="30">
        <v>6750</v>
      </c>
      <c r="K207" s="31">
        <f t="shared" si="0"/>
        <v>3712.5000000000005</v>
      </c>
      <c r="L207" s="31">
        <f t="shared" si="1"/>
        <v>928.125</v>
      </c>
      <c r="M207" s="32">
        <v>0.24999999999999997</v>
      </c>
      <c r="O207" s="22"/>
    </row>
    <row r="208" spans="1:15" ht="15.75" customHeight="1">
      <c r="A208" s="22"/>
      <c r="B208" s="27" t="s">
        <v>34</v>
      </c>
      <c r="C208" s="27">
        <v>1128299</v>
      </c>
      <c r="D208" s="28">
        <v>44489</v>
      </c>
      <c r="E208" s="27" t="s">
        <v>35</v>
      </c>
      <c r="F208" s="27" t="s">
        <v>36</v>
      </c>
      <c r="G208" s="27" t="s">
        <v>37</v>
      </c>
      <c r="H208" s="27" t="s">
        <v>28</v>
      </c>
      <c r="I208" s="29">
        <v>0.65</v>
      </c>
      <c r="J208" s="30">
        <v>6500</v>
      </c>
      <c r="K208" s="31">
        <f t="shared" si="0"/>
        <v>4225</v>
      </c>
      <c r="L208" s="31">
        <f t="shared" si="1"/>
        <v>1901.2500000000002</v>
      </c>
      <c r="M208" s="32">
        <v>0.45000000000000007</v>
      </c>
      <c r="O208" s="22"/>
    </row>
    <row r="209" spans="1:15" ht="15.75" customHeight="1">
      <c r="A209" s="22"/>
      <c r="B209" s="27" t="s">
        <v>34</v>
      </c>
      <c r="C209" s="27">
        <v>1128299</v>
      </c>
      <c r="D209" s="28">
        <v>44489</v>
      </c>
      <c r="E209" s="27" t="s">
        <v>35</v>
      </c>
      <c r="F209" s="27" t="s">
        <v>36</v>
      </c>
      <c r="G209" s="27" t="s">
        <v>37</v>
      </c>
      <c r="H209" s="27" t="s">
        <v>29</v>
      </c>
      <c r="I209" s="29">
        <v>0.70000000000000007</v>
      </c>
      <c r="J209" s="30">
        <v>7000</v>
      </c>
      <c r="K209" s="31">
        <f t="shared" si="0"/>
        <v>4900.0000000000009</v>
      </c>
      <c r="L209" s="31">
        <f t="shared" si="1"/>
        <v>490.00000000000011</v>
      </c>
      <c r="M209" s="32">
        <v>0.1</v>
      </c>
      <c r="O209" s="22"/>
    </row>
    <row r="210" spans="1:15" ht="15.75" customHeight="1">
      <c r="A210" s="22"/>
      <c r="B210" s="27" t="s">
        <v>34</v>
      </c>
      <c r="C210" s="27">
        <v>1128299</v>
      </c>
      <c r="D210" s="28">
        <v>44520</v>
      </c>
      <c r="E210" s="27" t="s">
        <v>35</v>
      </c>
      <c r="F210" s="27" t="s">
        <v>36</v>
      </c>
      <c r="G210" s="27" t="s">
        <v>37</v>
      </c>
      <c r="H210" s="27" t="s">
        <v>24</v>
      </c>
      <c r="I210" s="29">
        <v>0.55000000000000004</v>
      </c>
      <c r="J210" s="30">
        <v>8750</v>
      </c>
      <c r="K210" s="31">
        <f t="shared" si="0"/>
        <v>4812.5</v>
      </c>
      <c r="L210" s="31">
        <f t="shared" si="1"/>
        <v>1443.7500000000002</v>
      </c>
      <c r="M210" s="32">
        <v>0.30000000000000004</v>
      </c>
      <c r="O210" s="22"/>
    </row>
    <row r="211" spans="1:15" ht="15.75" customHeight="1">
      <c r="A211" s="22"/>
      <c r="B211" s="27" t="s">
        <v>34</v>
      </c>
      <c r="C211" s="27">
        <v>1128299</v>
      </c>
      <c r="D211" s="28">
        <v>44520</v>
      </c>
      <c r="E211" s="27" t="s">
        <v>35</v>
      </c>
      <c r="F211" s="27" t="s">
        <v>36</v>
      </c>
      <c r="G211" s="27" t="s">
        <v>37</v>
      </c>
      <c r="H211" s="27" t="s">
        <v>25</v>
      </c>
      <c r="I211" s="29">
        <v>0.60000000000000009</v>
      </c>
      <c r="J211" s="30">
        <v>8750</v>
      </c>
      <c r="K211" s="31">
        <f t="shared" si="0"/>
        <v>5250.0000000000009</v>
      </c>
      <c r="L211" s="31">
        <f t="shared" si="1"/>
        <v>787.50000000000011</v>
      </c>
      <c r="M211" s="32">
        <v>0.15</v>
      </c>
      <c r="O211" s="22"/>
    </row>
    <row r="212" spans="1:15" ht="15.75" customHeight="1">
      <c r="A212" s="22"/>
      <c r="B212" s="27" t="s">
        <v>34</v>
      </c>
      <c r="C212" s="27">
        <v>1128299</v>
      </c>
      <c r="D212" s="28">
        <v>44520</v>
      </c>
      <c r="E212" s="27" t="s">
        <v>35</v>
      </c>
      <c r="F212" s="27" t="s">
        <v>36</v>
      </c>
      <c r="G212" s="27" t="s">
        <v>37</v>
      </c>
      <c r="H212" s="27" t="s">
        <v>26</v>
      </c>
      <c r="I212" s="29">
        <v>0.55000000000000004</v>
      </c>
      <c r="J212" s="30">
        <v>7250</v>
      </c>
      <c r="K212" s="31">
        <f t="shared" si="0"/>
        <v>3987.5000000000005</v>
      </c>
      <c r="L212" s="31">
        <f t="shared" si="1"/>
        <v>1196.2500000000002</v>
      </c>
      <c r="M212" s="32">
        <v>0.30000000000000004</v>
      </c>
      <c r="O212" s="22"/>
    </row>
    <row r="213" spans="1:15" ht="15.75" customHeight="1">
      <c r="A213" s="22"/>
      <c r="B213" s="27" t="s">
        <v>34</v>
      </c>
      <c r="C213" s="27">
        <v>1128299</v>
      </c>
      <c r="D213" s="28">
        <v>44520</v>
      </c>
      <c r="E213" s="27" t="s">
        <v>35</v>
      </c>
      <c r="F213" s="27" t="s">
        <v>36</v>
      </c>
      <c r="G213" s="27" t="s">
        <v>37</v>
      </c>
      <c r="H213" s="27" t="s">
        <v>27</v>
      </c>
      <c r="I213" s="29">
        <v>0.55000000000000004</v>
      </c>
      <c r="J213" s="30">
        <v>7000</v>
      </c>
      <c r="K213" s="31">
        <f t="shared" si="0"/>
        <v>3850.0000000000005</v>
      </c>
      <c r="L213" s="31">
        <f t="shared" si="1"/>
        <v>962.5</v>
      </c>
      <c r="M213" s="32">
        <v>0.24999999999999997</v>
      </c>
      <c r="O213" s="22"/>
    </row>
    <row r="214" spans="1:15" ht="15.75" customHeight="1">
      <c r="A214" s="22"/>
      <c r="B214" s="27" t="s">
        <v>34</v>
      </c>
      <c r="C214" s="27">
        <v>1128299</v>
      </c>
      <c r="D214" s="28">
        <v>44520</v>
      </c>
      <c r="E214" s="27" t="s">
        <v>35</v>
      </c>
      <c r="F214" s="27" t="s">
        <v>36</v>
      </c>
      <c r="G214" s="27" t="s">
        <v>37</v>
      </c>
      <c r="H214" s="27" t="s">
        <v>28</v>
      </c>
      <c r="I214" s="29">
        <v>0.65</v>
      </c>
      <c r="J214" s="30">
        <v>6500</v>
      </c>
      <c r="K214" s="31">
        <f t="shared" si="0"/>
        <v>4225</v>
      </c>
      <c r="L214" s="31">
        <f t="shared" si="1"/>
        <v>1901.2500000000002</v>
      </c>
      <c r="M214" s="32">
        <v>0.45000000000000007</v>
      </c>
      <c r="O214" s="22"/>
    </row>
    <row r="215" spans="1:15" ht="15.75" customHeight="1">
      <c r="A215" s="22"/>
      <c r="B215" s="27" t="s">
        <v>34</v>
      </c>
      <c r="C215" s="27">
        <v>1128299</v>
      </c>
      <c r="D215" s="28">
        <v>44520</v>
      </c>
      <c r="E215" s="27" t="s">
        <v>35</v>
      </c>
      <c r="F215" s="27" t="s">
        <v>36</v>
      </c>
      <c r="G215" s="27" t="s">
        <v>37</v>
      </c>
      <c r="H215" s="27" t="s">
        <v>29</v>
      </c>
      <c r="I215" s="29">
        <v>0.70000000000000007</v>
      </c>
      <c r="J215" s="30">
        <v>7750</v>
      </c>
      <c r="K215" s="31">
        <f t="shared" si="0"/>
        <v>5425.0000000000009</v>
      </c>
      <c r="L215" s="31">
        <f t="shared" si="1"/>
        <v>542.50000000000011</v>
      </c>
      <c r="M215" s="32">
        <v>0.1</v>
      </c>
      <c r="O215" s="22"/>
    </row>
    <row r="216" spans="1:15" ht="15.75" customHeight="1">
      <c r="A216" s="22"/>
      <c r="B216" s="27" t="s">
        <v>34</v>
      </c>
      <c r="C216" s="27">
        <v>1128299</v>
      </c>
      <c r="D216" s="28">
        <v>44549</v>
      </c>
      <c r="E216" s="27" t="s">
        <v>35</v>
      </c>
      <c r="F216" s="27" t="s">
        <v>36</v>
      </c>
      <c r="G216" s="27" t="s">
        <v>37</v>
      </c>
      <c r="H216" s="27" t="s">
        <v>24</v>
      </c>
      <c r="I216" s="29">
        <v>0.55000000000000004</v>
      </c>
      <c r="J216" s="30">
        <v>9750</v>
      </c>
      <c r="K216" s="31">
        <f t="shared" si="0"/>
        <v>5362.5</v>
      </c>
      <c r="L216" s="31">
        <f t="shared" si="1"/>
        <v>1608.7500000000002</v>
      </c>
      <c r="M216" s="32">
        <v>0.30000000000000004</v>
      </c>
      <c r="O216" s="22"/>
    </row>
    <row r="217" spans="1:15" ht="15.75" customHeight="1">
      <c r="A217" s="22"/>
      <c r="B217" s="27" t="s">
        <v>34</v>
      </c>
      <c r="C217" s="27">
        <v>1128299</v>
      </c>
      <c r="D217" s="28">
        <v>44549</v>
      </c>
      <c r="E217" s="27" t="s">
        <v>35</v>
      </c>
      <c r="F217" s="27" t="s">
        <v>36</v>
      </c>
      <c r="G217" s="27" t="s">
        <v>37</v>
      </c>
      <c r="H217" s="27" t="s">
        <v>25</v>
      </c>
      <c r="I217" s="29">
        <v>0.60000000000000009</v>
      </c>
      <c r="J217" s="30">
        <v>9750</v>
      </c>
      <c r="K217" s="31">
        <f t="shared" si="0"/>
        <v>5850.0000000000009</v>
      </c>
      <c r="L217" s="31">
        <f t="shared" si="1"/>
        <v>877.50000000000011</v>
      </c>
      <c r="M217" s="32">
        <v>0.15</v>
      </c>
      <c r="O217" s="22"/>
    </row>
    <row r="218" spans="1:15" ht="15.75" customHeight="1">
      <c r="A218" s="22"/>
      <c r="B218" s="27" t="s">
        <v>34</v>
      </c>
      <c r="C218" s="27">
        <v>1128299</v>
      </c>
      <c r="D218" s="28">
        <v>44549</v>
      </c>
      <c r="E218" s="27" t="s">
        <v>35</v>
      </c>
      <c r="F218" s="27" t="s">
        <v>36</v>
      </c>
      <c r="G218" s="27" t="s">
        <v>37</v>
      </c>
      <c r="H218" s="27" t="s">
        <v>26</v>
      </c>
      <c r="I218" s="29">
        <v>0.55000000000000004</v>
      </c>
      <c r="J218" s="30">
        <v>7750</v>
      </c>
      <c r="K218" s="31">
        <f t="shared" si="0"/>
        <v>4262.5</v>
      </c>
      <c r="L218" s="31">
        <f t="shared" si="1"/>
        <v>1278.7500000000002</v>
      </c>
      <c r="M218" s="32">
        <v>0.30000000000000004</v>
      </c>
      <c r="O218" s="22"/>
    </row>
    <row r="219" spans="1:15" ht="15.75" customHeight="1">
      <c r="A219" s="22"/>
      <c r="B219" s="27" t="s">
        <v>34</v>
      </c>
      <c r="C219" s="27">
        <v>1128299</v>
      </c>
      <c r="D219" s="28">
        <v>44549</v>
      </c>
      <c r="E219" s="27" t="s">
        <v>35</v>
      </c>
      <c r="F219" s="27" t="s">
        <v>36</v>
      </c>
      <c r="G219" s="27" t="s">
        <v>37</v>
      </c>
      <c r="H219" s="27" t="s">
        <v>27</v>
      </c>
      <c r="I219" s="29">
        <v>0.55000000000000004</v>
      </c>
      <c r="J219" s="30">
        <v>7750</v>
      </c>
      <c r="K219" s="31">
        <f t="shared" si="0"/>
        <v>4262.5</v>
      </c>
      <c r="L219" s="31">
        <f t="shared" si="1"/>
        <v>1065.6249999999998</v>
      </c>
      <c r="M219" s="32">
        <v>0.24999999999999997</v>
      </c>
      <c r="O219" s="22"/>
    </row>
    <row r="220" spans="1:15" ht="15.75" customHeight="1">
      <c r="A220" s="22"/>
      <c r="B220" s="27" t="s">
        <v>34</v>
      </c>
      <c r="C220" s="27">
        <v>1128299</v>
      </c>
      <c r="D220" s="28">
        <v>44549</v>
      </c>
      <c r="E220" s="27" t="s">
        <v>35</v>
      </c>
      <c r="F220" s="27" t="s">
        <v>36</v>
      </c>
      <c r="G220" s="27" t="s">
        <v>37</v>
      </c>
      <c r="H220" s="27" t="s">
        <v>28</v>
      </c>
      <c r="I220" s="29">
        <v>0.65</v>
      </c>
      <c r="J220" s="30">
        <v>7000</v>
      </c>
      <c r="K220" s="31">
        <f t="shared" si="0"/>
        <v>4550</v>
      </c>
      <c r="L220" s="31">
        <f t="shared" si="1"/>
        <v>2047.5000000000002</v>
      </c>
      <c r="M220" s="32">
        <v>0.45000000000000007</v>
      </c>
      <c r="O220" s="22"/>
    </row>
    <row r="221" spans="1:15" ht="15.75" customHeight="1">
      <c r="A221" s="22"/>
      <c r="B221" s="27" t="s">
        <v>34</v>
      </c>
      <c r="C221" s="27">
        <v>1128299</v>
      </c>
      <c r="D221" s="28">
        <v>44549</v>
      </c>
      <c r="E221" s="27" t="s">
        <v>35</v>
      </c>
      <c r="F221" s="27" t="s">
        <v>36</v>
      </c>
      <c r="G221" s="27" t="s">
        <v>37</v>
      </c>
      <c r="H221" s="27" t="s">
        <v>29</v>
      </c>
      <c r="I221" s="29">
        <v>0.70000000000000007</v>
      </c>
      <c r="J221" s="30">
        <v>8000</v>
      </c>
      <c r="K221" s="31">
        <f t="shared" si="0"/>
        <v>5600.0000000000009</v>
      </c>
      <c r="L221" s="31">
        <f t="shared" si="1"/>
        <v>560.00000000000011</v>
      </c>
      <c r="M221" s="32">
        <v>0.1</v>
      </c>
      <c r="O221" s="22"/>
    </row>
    <row r="222" spans="1:15" ht="15.75" customHeight="1">
      <c r="A222" s="22"/>
      <c r="B222" s="27" t="s">
        <v>38</v>
      </c>
      <c r="C222" s="27">
        <v>1189833</v>
      </c>
      <c r="D222" s="28">
        <v>44211</v>
      </c>
      <c r="E222" s="27" t="s">
        <v>35</v>
      </c>
      <c r="F222" s="27" t="s">
        <v>36</v>
      </c>
      <c r="G222" s="27" t="s">
        <v>39</v>
      </c>
      <c r="H222" s="27" t="s">
        <v>24</v>
      </c>
      <c r="I222" s="29">
        <v>0.35</v>
      </c>
      <c r="J222" s="30">
        <v>7000</v>
      </c>
      <c r="K222" s="31">
        <f t="shared" si="0"/>
        <v>2450</v>
      </c>
      <c r="L222" s="31">
        <f t="shared" si="1"/>
        <v>980</v>
      </c>
      <c r="M222" s="32">
        <v>0.4</v>
      </c>
      <c r="O222" s="22"/>
    </row>
    <row r="223" spans="1:15" ht="15.75" customHeight="1">
      <c r="A223" s="22"/>
      <c r="B223" s="27" t="s">
        <v>38</v>
      </c>
      <c r="C223" s="27">
        <v>1189833</v>
      </c>
      <c r="D223" s="28">
        <v>44211</v>
      </c>
      <c r="E223" s="27" t="s">
        <v>35</v>
      </c>
      <c r="F223" s="27" t="s">
        <v>36</v>
      </c>
      <c r="G223" s="27" t="s">
        <v>39</v>
      </c>
      <c r="H223" s="27" t="s">
        <v>25</v>
      </c>
      <c r="I223" s="29">
        <v>0.45</v>
      </c>
      <c r="J223" s="30">
        <v>7000</v>
      </c>
      <c r="K223" s="31">
        <f t="shared" si="0"/>
        <v>3150</v>
      </c>
      <c r="L223" s="31">
        <f t="shared" si="1"/>
        <v>787.5</v>
      </c>
      <c r="M223" s="32">
        <v>0.25</v>
      </c>
      <c r="O223" s="22"/>
    </row>
    <row r="224" spans="1:15" ht="15.75" customHeight="1">
      <c r="A224" s="22"/>
      <c r="B224" s="27" t="s">
        <v>38</v>
      </c>
      <c r="C224" s="27">
        <v>1189833</v>
      </c>
      <c r="D224" s="28">
        <v>44211</v>
      </c>
      <c r="E224" s="27" t="s">
        <v>35</v>
      </c>
      <c r="F224" s="27" t="s">
        <v>36</v>
      </c>
      <c r="G224" s="27" t="s">
        <v>39</v>
      </c>
      <c r="H224" s="27" t="s">
        <v>26</v>
      </c>
      <c r="I224" s="29">
        <v>0.45</v>
      </c>
      <c r="J224" s="30">
        <v>7000</v>
      </c>
      <c r="K224" s="31">
        <f t="shared" si="0"/>
        <v>3150</v>
      </c>
      <c r="L224" s="31">
        <f t="shared" si="1"/>
        <v>1260</v>
      </c>
      <c r="M224" s="32">
        <v>0.4</v>
      </c>
      <c r="O224" s="22"/>
    </row>
    <row r="225" spans="1:15" ht="15.75" customHeight="1">
      <c r="A225" s="22"/>
      <c r="B225" s="27" t="s">
        <v>38</v>
      </c>
      <c r="C225" s="27">
        <v>1189833</v>
      </c>
      <c r="D225" s="28">
        <v>44211</v>
      </c>
      <c r="E225" s="27" t="s">
        <v>35</v>
      </c>
      <c r="F225" s="27" t="s">
        <v>36</v>
      </c>
      <c r="G225" s="27" t="s">
        <v>39</v>
      </c>
      <c r="H225" s="27" t="s">
        <v>27</v>
      </c>
      <c r="I225" s="29">
        <v>0.45</v>
      </c>
      <c r="J225" s="30">
        <v>5500</v>
      </c>
      <c r="K225" s="31">
        <f t="shared" si="0"/>
        <v>2475</v>
      </c>
      <c r="L225" s="31">
        <f t="shared" si="1"/>
        <v>866.25</v>
      </c>
      <c r="M225" s="32">
        <v>0.35</v>
      </c>
      <c r="O225" s="22"/>
    </row>
    <row r="226" spans="1:15" ht="15.75" customHeight="1">
      <c r="A226" s="22"/>
      <c r="B226" s="27" t="s">
        <v>38</v>
      </c>
      <c r="C226" s="27">
        <v>1189833</v>
      </c>
      <c r="D226" s="28">
        <v>44211</v>
      </c>
      <c r="E226" s="27" t="s">
        <v>35</v>
      </c>
      <c r="F226" s="27" t="s">
        <v>36</v>
      </c>
      <c r="G226" s="27" t="s">
        <v>39</v>
      </c>
      <c r="H226" s="27" t="s">
        <v>28</v>
      </c>
      <c r="I226" s="29">
        <v>0.5</v>
      </c>
      <c r="J226" s="30">
        <v>5000</v>
      </c>
      <c r="K226" s="31">
        <f t="shared" si="0"/>
        <v>2500</v>
      </c>
      <c r="L226" s="31">
        <f t="shared" si="1"/>
        <v>1375</v>
      </c>
      <c r="M226" s="32">
        <v>0.55000000000000004</v>
      </c>
      <c r="O226" s="22"/>
    </row>
    <row r="227" spans="1:15" ht="15.75" customHeight="1">
      <c r="A227" s="22"/>
      <c r="B227" s="27" t="s">
        <v>38</v>
      </c>
      <c r="C227" s="27">
        <v>1189833</v>
      </c>
      <c r="D227" s="28">
        <v>44211</v>
      </c>
      <c r="E227" s="27" t="s">
        <v>35</v>
      </c>
      <c r="F227" s="27" t="s">
        <v>36</v>
      </c>
      <c r="G227" s="27" t="s">
        <v>39</v>
      </c>
      <c r="H227" s="27" t="s">
        <v>29</v>
      </c>
      <c r="I227" s="29">
        <v>0.45</v>
      </c>
      <c r="J227" s="30">
        <v>7000</v>
      </c>
      <c r="K227" s="31">
        <f t="shared" si="0"/>
        <v>3150</v>
      </c>
      <c r="L227" s="31">
        <f t="shared" si="1"/>
        <v>630</v>
      </c>
      <c r="M227" s="32">
        <v>0.2</v>
      </c>
      <c r="O227" s="22"/>
    </row>
    <row r="228" spans="1:15" ht="15.75" customHeight="1">
      <c r="A228" s="22"/>
      <c r="B228" s="27" t="s">
        <v>38</v>
      </c>
      <c r="C228" s="27">
        <v>1189833</v>
      </c>
      <c r="D228" s="28">
        <v>44242</v>
      </c>
      <c r="E228" s="27" t="s">
        <v>35</v>
      </c>
      <c r="F228" s="27" t="s">
        <v>36</v>
      </c>
      <c r="G228" s="27" t="s">
        <v>39</v>
      </c>
      <c r="H228" s="27" t="s">
        <v>24</v>
      </c>
      <c r="I228" s="29">
        <v>0.35</v>
      </c>
      <c r="J228" s="30">
        <v>7500</v>
      </c>
      <c r="K228" s="31">
        <f t="shared" si="0"/>
        <v>2625</v>
      </c>
      <c r="L228" s="31">
        <f t="shared" si="1"/>
        <v>1050</v>
      </c>
      <c r="M228" s="32">
        <v>0.4</v>
      </c>
      <c r="O228" s="22"/>
    </row>
    <row r="229" spans="1:15" ht="15.75" customHeight="1">
      <c r="A229" s="22"/>
      <c r="B229" s="27" t="s">
        <v>38</v>
      </c>
      <c r="C229" s="27">
        <v>1189833</v>
      </c>
      <c r="D229" s="28">
        <v>44242</v>
      </c>
      <c r="E229" s="27" t="s">
        <v>35</v>
      </c>
      <c r="F229" s="27" t="s">
        <v>36</v>
      </c>
      <c r="G229" s="27" t="s">
        <v>39</v>
      </c>
      <c r="H229" s="27" t="s">
        <v>25</v>
      </c>
      <c r="I229" s="29">
        <v>0.45</v>
      </c>
      <c r="J229" s="30">
        <v>6500</v>
      </c>
      <c r="K229" s="31">
        <f t="shared" si="0"/>
        <v>2925</v>
      </c>
      <c r="L229" s="31">
        <f t="shared" si="1"/>
        <v>731.25</v>
      </c>
      <c r="M229" s="32">
        <v>0.25</v>
      </c>
      <c r="O229" s="22"/>
    </row>
    <row r="230" spans="1:15" ht="15.75" customHeight="1">
      <c r="A230" s="22"/>
      <c r="B230" s="27" t="s">
        <v>38</v>
      </c>
      <c r="C230" s="27">
        <v>1189833</v>
      </c>
      <c r="D230" s="28">
        <v>44242</v>
      </c>
      <c r="E230" s="27" t="s">
        <v>35</v>
      </c>
      <c r="F230" s="27" t="s">
        <v>36</v>
      </c>
      <c r="G230" s="27" t="s">
        <v>39</v>
      </c>
      <c r="H230" s="27" t="s">
        <v>26</v>
      </c>
      <c r="I230" s="29">
        <v>0.45</v>
      </c>
      <c r="J230" s="30">
        <v>6750</v>
      </c>
      <c r="K230" s="31">
        <f t="shared" si="0"/>
        <v>3037.5</v>
      </c>
      <c r="L230" s="31">
        <f t="shared" si="1"/>
        <v>1215</v>
      </c>
      <c r="M230" s="32">
        <v>0.4</v>
      </c>
      <c r="O230" s="22"/>
    </row>
    <row r="231" spans="1:15" ht="15.75" customHeight="1">
      <c r="A231" s="22"/>
      <c r="B231" s="27" t="s">
        <v>38</v>
      </c>
      <c r="C231" s="27">
        <v>1189833</v>
      </c>
      <c r="D231" s="28">
        <v>44242</v>
      </c>
      <c r="E231" s="27" t="s">
        <v>35</v>
      </c>
      <c r="F231" s="27" t="s">
        <v>36</v>
      </c>
      <c r="G231" s="27" t="s">
        <v>39</v>
      </c>
      <c r="H231" s="27" t="s">
        <v>27</v>
      </c>
      <c r="I231" s="29">
        <v>0.45</v>
      </c>
      <c r="J231" s="30">
        <v>5250</v>
      </c>
      <c r="K231" s="31">
        <f t="shared" si="0"/>
        <v>2362.5</v>
      </c>
      <c r="L231" s="31">
        <f t="shared" si="1"/>
        <v>826.875</v>
      </c>
      <c r="M231" s="32">
        <v>0.35</v>
      </c>
      <c r="O231" s="22"/>
    </row>
    <row r="232" spans="1:15" ht="15.75" customHeight="1">
      <c r="A232" s="22"/>
      <c r="B232" s="27" t="s">
        <v>38</v>
      </c>
      <c r="C232" s="27">
        <v>1189833</v>
      </c>
      <c r="D232" s="28">
        <v>44242</v>
      </c>
      <c r="E232" s="27" t="s">
        <v>35</v>
      </c>
      <c r="F232" s="27" t="s">
        <v>36</v>
      </c>
      <c r="G232" s="27" t="s">
        <v>39</v>
      </c>
      <c r="H232" s="27" t="s">
        <v>28</v>
      </c>
      <c r="I232" s="29">
        <v>0.5</v>
      </c>
      <c r="J232" s="30">
        <v>4500</v>
      </c>
      <c r="K232" s="31">
        <f t="shared" si="0"/>
        <v>2250</v>
      </c>
      <c r="L232" s="31">
        <f t="shared" si="1"/>
        <v>1237.5</v>
      </c>
      <c r="M232" s="32">
        <v>0.55000000000000004</v>
      </c>
      <c r="O232" s="22"/>
    </row>
    <row r="233" spans="1:15" ht="15.75" customHeight="1">
      <c r="A233" s="22"/>
      <c r="B233" s="27" t="s">
        <v>38</v>
      </c>
      <c r="C233" s="27">
        <v>1189833</v>
      </c>
      <c r="D233" s="28">
        <v>44242</v>
      </c>
      <c r="E233" s="27" t="s">
        <v>35</v>
      </c>
      <c r="F233" s="27" t="s">
        <v>36</v>
      </c>
      <c r="G233" s="27" t="s">
        <v>39</v>
      </c>
      <c r="H233" s="27" t="s">
        <v>29</v>
      </c>
      <c r="I233" s="29">
        <v>0.45</v>
      </c>
      <c r="J233" s="30">
        <v>6500</v>
      </c>
      <c r="K233" s="31">
        <f t="shared" si="0"/>
        <v>2925</v>
      </c>
      <c r="L233" s="31">
        <f t="shared" si="1"/>
        <v>585</v>
      </c>
      <c r="M233" s="32">
        <v>0.2</v>
      </c>
      <c r="O233" s="22"/>
    </row>
    <row r="234" spans="1:15" ht="15.75" customHeight="1">
      <c r="A234" s="22"/>
      <c r="B234" s="27" t="s">
        <v>38</v>
      </c>
      <c r="C234" s="27">
        <v>1189833</v>
      </c>
      <c r="D234" s="28">
        <v>44269</v>
      </c>
      <c r="E234" s="27" t="s">
        <v>35</v>
      </c>
      <c r="F234" s="27" t="s">
        <v>36</v>
      </c>
      <c r="G234" s="27" t="s">
        <v>39</v>
      </c>
      <c r="H234" s="27" t="s">
        <v>24</v>
      </c>
      <c r="I234" s="29">
        <v>0.35</v>
      </c>
      <c r="J234" s="30">
        <v>8000</v>
      </c>
      <c r="K234" s="31">
        <f t="shared" si="0"/>
        <v>2800</v>
      </c>
      <c r="L234" s="31">
        <f t="shared" si="1"/>
        <v>1120</v>
      </c>
      <c r="M234" s="32">
        <v>0.4</v>
      </c>
      <c r="O234" s="22"/>
    </row>
    <row r="235" spans="1:15" ht="15.75" customHeight="1">
      <c r="A235" s="22"/>
      <c r="B235" s="27" t="s">
        <v>38</v>
      </c>
      <c r="C235" s="27">
        <v>1189833</v>
      </c>
      <c r="D235" s="28">
        <v>44269</v>
      </c>
      <c r="E235" s="27" t="s">
        <v>35</v>
      </c>
      <c r="F235" s="27" t="s">
        <v>36</v>
      </c>
      <c r="G235" s="27" t="s">
        <v>39</v>
      </c>
      <c r="H235" s="27" t="s">
        <v>25</v>
      </c>
      <c r="I235" s="29">
        <v>0.45</v>
      </c>
      <c r="J235" s="30">
        <v>6500</v>
      </c>
      <c r="K235" s="31">
        <f t="shared" si="0"/>
        <v>2925</v>
      </c>
      <c r="L235" s="31">
        <f t="shared" si="1"/>
        <v>731.25</v>
      </c>
      <c r="M235" s="32">
        <v>0.25</v>
      </c>
      <c r="O235" s="22"/>
    </row>
    <row r="236" spans="1:15" ht="15.75" customHeight="1">
      <c r="A236" s="22"/>
      <c r="B236" s="27" t="s">
        <v>38</v>
      </c>
      <c r="C236" s="27">
        <v>1189833</v>
      </c>
      <c r="D236" s="28">
        <v>44269</v>
      </c>
      <c r="E236" s="27" t="s">
        <v>35</v>
      </c>
      <c r="F236" s="27" t="s">
        <v>36</v>
      </c>
      <c r="G236" s="27" t="s">
        <v>39</v>
      </c>
      <c r="H236" s="27" t="s">
        <v>26</v>
      </c>
      <c r="I236" s="29">
        <v>0.45</v>
      </c>
      <c r="J236" s="30">
        <v>6500</v>
      </c>
      <c r="K236" s="31">
        <f t="shared" si="0"/>
        <v>2925</v>
      </c>
      <c r="L236" s="31">
        <f t="shared" si="1"/>
        <v>1170</v>
      </c>
      <c r="M236" s="32">
        <v>0.4</v>
      </c>
      <c r="O236" s="22"/>
    </row>
    <row r="237" spans="1:15" ht="15.75" customHeight="1">
      <c r="A237" s="22"/>
      <c r="B237" s="27" t="s">
        <v>38</v>
      </c>
      <c r="C237" s="27">
        <v>1189833</v>
      </c>
      <c r="D237" s="28">
        <v>44269</v>
      </c>
      <c r="E237" s="27" t="s">
        <v>35</v>
      </c>
      <c r="F237" s="27" t="s">
        <v>36</v>
      </c>
      <c r="G237" s="27" t="s">
        <v>39</v>
      </c>
      <c r="H237" s="27" t="s">
        <v>27</v>
      </c>
      <c r="I237" s="29">
        <v>0.45</v>
      </c>
      <c r="J237" s="30">
        <v>5500</v>
      </c>
      <c r="K237" s="31">
        <f t="shared" si="0"/>
        <v>2475</v>
      </c>
      <c r="L237" s="31">
        <f t="shared" si="1"/>
        <v>866.25</v>
      </c>
      <c r="M237" s="32">
        <v>0.35</v>
      </c>
      <c r="O237" s="22"/>
    </row>
    <row r="238" spans="1:15" ht="15.75" customHeight="1">
      <c r="A238" s="22"/>
      <c r="B238" s="27" t="s">
        <v>38</v>
      </c>
      <c r="C238" s="27">
        <v>1189833</v>
      </c>
      <c r="D238" s="28">
        <v>44269</v>
      </c>
      <c r="E238" s="27" t="s">
        <v>35</v>
      </c>
      <c r="F238" s="27" t="s">
        <v>36</v>
      </c>
      <c r="G238" s="27" t="s">
        <v>39</v>
      </c>
      <c r="H238" s="27" t="s">
        <v>28</v>
      </c>
      <c r="I238" s="29">
        <v>0.5</v>
      </c>
      <c r="J238" s="30">
        <v>4250</v>
      </c>
      <c r="K238" s="31">
        <f t="shared" si="0"/>
        <v>2125</v>
      </c>
      <c r="L238" s="31">
        <f t="shared" si="1"/>
        <v>1168.75</v>
      </c>
      <c r="M238" s="32">
        <v>0.55000000000000004</v>
      </c>
      <c r="O238" s="22"/>
    </row>
    <row r="239" spans="1:15" ht="15.75" customHeight="1">
      <c r="A239" s="22"/>
      <c r="B239" s="27" t="s">
        <v>38</v>
      </c>
      <c r="C239" s="27">
        <v>1189833</v>
      </c>
      <c r="D239" s="28">
        <v>44269</v>
      </c>
      <c r="E239" s="27" t="s">
        <v>35</v>
      </c>
      <c r="F239" s="27" t="s">
        <v>36</v>
      </c>
      <c r="G239" s="27" t="s">
        <v>39</v>
      </c>
      <c r="H239" s="27" t="s">
        <v>29</v>
      </c>
      <c r="I239" s="29">
        <v>0.45</v>
      </c>
      <c r="J239" s="30">
        <v>6250</v>
      </c>
      <c r="K239" s="31">
        <f t="shared" si="0"/>
        <v>2812.5</v>
      </c>
      <c r="L239" s="31">
        <f t="shared" si="1"/>
        <v>562.5</v>
      </c>
      <c r="M239" s="32">
        <v>0.2</v>
      </c>
      <c r="O239" s="22"/>
    </row>
    <row r="240" spans="1:15" ht="15.75" customHeight="1">
      <c r="A240" s="22"/>
      <c r="B240" s="27" t="s">
        <v>38</v>
      </c>
      <c r="C240" s="27">
        <v>1189833</v>
      </c>
      <c r="D240" s="28">
        <v>44301</v>
      </c>
      <c r="E240" s="27" t="s">
        <v>35</v>
      </c>
      <c r="F240" s="27" t="s">
        <v>36</v>
      </c>
      <c r="G240" s="27" t="s">
        <v>39</v>
      </c>
      <c r="H240" s="27" t="s">
        <v>24</v>
      </c>
      <c r="I240" s="29">
        <v>0.45</v>
      </c>
      <c r="J240" s="30">
        <v>8000</v>
      </c>
      <c r="K240" s="31">
        <f t="shared" si="0"/>
        <v>3600</v>
      </c>
      <c r="L240" s="31">
        <f t="shared" si="1"/>
        <v>1440</v>
      </c>
      <c r="M240" s="32">
        <v>0.4</v>
      </c>
      <c r="O240" s="22"/>
    </row>
    <row r="241" spans="1:15" ht="15.75" customHeight="1">
      <c r="A241" s="22"/>
      <c r="B241" s="27" t="s">
        <v>38</v>
      </c>
      <c r="C241" s="27">
        <v>1189833</v>
      </c>
      <c r="D241" s="28">
        <v>44301</v>
      </c>
      <c r="E241" s="27" t="s">
        <v>35</v>
      </c>
      <c r="F241" s="27" t="s">
        <v>36</v>
      </c>
      <c r="G241" s="27" t="s">
        <v>39</v>
      </c>
      <c r="H241" s="27" t="s">
        <v>25</v>
      </c>
      <c r="I241" s="29">
        <v>0.5</v>
      </c>
      <c r="J241" s="30">
        <v>6000</v>
      </c>
      <c r="K241" s="31">
        <f t="shared" si="0"/>
        <v>3000</v>
      </c>
      <c r="L241" s="31">
        <f t="shared" si="1"/>
        <v>750</v>
      </c>
      <c r="M241" s="32">
        <v>0.25</v>
      </c>
      <c r="O241" s="22"/>
    </row>
    <row r="242" spans="1:15" ht="15.75" customHeight="1">
      <c r="A242" s="22"/>
      <c r="B242" s="27" t="s">
        <v>38</v>
      </c>
      <c r="C242" s="27">
        <v>1189833</v>
      </c>
      <c r="D242" s="28">
        <v>44301</v>
      </c>
      <c r="E242" s="27" t="s">
        <v>35</v>
      </c>
      <c r="F242" s="27" t="s">
        <v>36</v>
      </c>
      <c r="G242" s="27" t="s">
        <v>39</v>
      </c>
      <c r="H242" s="27" t="s">
        <v>26</v>
      </c>
      <c r="I242" s="29">
        <v>0.5</v>
      </c>
      <c r="J242" s="30">
        <v>6250</v>
      </c>
      <c r="K242" s="31">
        <f t="shared" si="0"/>
        <v>3125</v>
      </c>
      <c r="L242" s="31">
        <f t="shared" si="1"/>
        <v>1250</v>
      </c>
      <c r="M242" s="32">
        <v>0.4</v>
      </c>
      <c r="O242" s="22"/>
    </row>
    <row r="243" spans="1:15" ht="15.75" customHeight="1">
      <c r="A243" s="22"/>
      <c r="B243" s="27" t="s">
        <v>38</v>
      </c>
      <c r="C243" s="27">
        <v>1189833</v>
      </c>
      <c r="D243" s="28">
        <v>44301</v>
      </c>
      <c r="E243" s="27" t="s">
        <v>35</v>
      </c>
      <c r="F243" s="27" t="s">
        <v>36</v>
      </c>
      <c r="G243" s="27" t="s">
        <v>39</v>
      </c>
      <c r="H243" s="27" t="s">
        <v>27</v>
      </c>
      <c r="I243" s="29">
        <v>0.45</v>
      </c>
      <c r="J243" s="30">
        <v>5250</v>
      </c>
      <c r="K243" s="31">
        <f t="shared" si="0"/>
        <v>2362.5</v>
      </c>
      <c r="L243" s="31">
        <f t="shared" si="1"/>
        <v>826.875</v>
      </c>
      <c r="M243" s="32">
        <v>0.35</v>
      </c>
      <c r="O243" s="22"/>
    </row>
    <row r="244" spans="1:15" ht="15.75" customHeight="1">
      <c r="A244" s="22"/>
      <c r="B244" s="27" t="s">
        <v>38</v>
      </c>
      <c r="C244" s="27">
        <v>1189833</v>
      </c>
      <c r="D244" s="28">
        <v>44301</v>
      </c>
      <c r="E244" s="27" t="s">
        <v>35</v>
      </c>
      <c r="F244" s="27" t="s">
        <v>36</v>
      </c>
      <c r="G244" s="27" t="s">
        <v>39</v>
      </c>
      <c r="H244" s="27" t="s">
        <v>28</v>
      </c>
      <c r="I244" s="29">
        <v>0.5</v>
      </c>
      <c r="J244" s="30">
        <v>4250</v>
      </c>
      <c r="K244" s="31">
        <f t="shared" si="0"/>
        <v>2125</v>
      </c>
      <c r="L244" s="31">
        <f t="shared" si="1"/>
        <v>1168.75</v>
      </c>
      <c r="M244" s="32">
        <v>0.55000000000000004</v>
      </c>
      <c r="O244" s="22"/>
    </row>
    <row r="245" spans="1:15" ht="15.75" customHeight="1">
      <c r="A245" s="22"/>
      <c r="B245" s="27" t="s">
        <v>38</v>
      </c>
      <c r="C245" s="27">
        <v>1189833</v>
      </c>
      <c r="D245" s="28">
        <v>44301</v>
      </c>
      <c r="E245" s="27" t="s">
        <v>35</v>
      </c>
      <c r="F245" s="27" t="s">
        <v>36</v>
      </c>
      <c r="G245" s="27" t="s">
        <v>39</v>
      </c>
      <c r="H245" s="27" t="s">
        <v>29</v>
      </c>
      <c r="I245" s="29">
        <v>0.65</v>
      </c>
      <c r="J245" s="30">
        <v>6000</v>
      </c>
      <c r="K245" s="31">
        <f t="shared" si="0"/>
        <v>3900</v>
      </c>
      <c r="L245" s="31">
        <f t="shared" si="1"/>
        <v>780</v>
      </c>
      <c r="M245" s="32">
        <v>0.2</v>
      </c>
      <c r="O245" s="22"/>
    </row>
    <row r="246" spans="1:15" ht="15.75" customHeight="1">
      <c r="A246" s="22"/>
      <c r="B246" s="27" t="s">
        <v>38</v>
      </c>
      <c r="C246" s="27">
        <v>1189833</v>
      </c>
      <c r="D246" s="28">
        <v>44332</v>
      </c>
      <c r="E246" s="27" t="s">
        <v>35</v>
      </c>
      <c r="F246" s="27" t="s">
        <v>36</v>
      </c>
      <c r="G246" s="27" t="s">
        <v>39</v>
      </c>
      <c r="H246" s="27" t="s">
        <v>24</v>
      </c>
      <c r="I246" s="29">
        <v>0.45</v>
      </c>
      <c r="J246" s="30">
        <v>8000</v>
      </c>
      <c r="K246" s="31">
        <f t="shared" si="0"/>
        <v>3600</v>
      </c>
      <c r="L246" s="31">
        <f t="shared" si="1"/>
        <v>1440</v>
      </c>
      <c r="M246" s="32">
        <v>0.4</v>
      </c>
      <c r="O246" s="22"/>
    </row>
    <row r="247" spans="1:15" ht="15.75" customHeight="1">
      <c r="A247" s="22"/>
      <c r="B247" s="27" t="s">
        <v>38</v>
      </c>
      <c r="C247" s="27">
        <v>1189833</v>
      </c>
      <c r="D247" s="28">
        <v>44332</v>
      </c>
      <c r="E247" s="27" t="s">
        <v>35</v>
      </c>
      <c r="F247" s="27" t="s">
        <v>36</v>
      </c>
      <c r="G247" s="27" t="s">
        <v>39</v>
      </c>
      <c r="H247" s="27" t="s">
        <v>25</v>
      </c>
      <c r="I247" s="29">
        <v>0.5</v>
      </c>
      <c r="J247" s="30">
        <v>6500</v>
      </c>
      <c r="K247" s="31">
        <f t="shared" si="0"/>
        <v>3250</v>
      </c>
      <c r="L247" s="31">
        <f t="shared" si="1"/>
        <v>812.5</v>
      </c>
      <c r="M247" s="32">
        <v>0.25</v>
      </c>
      <c r="O247" s="22"/>
    </row>
    <row r="248" spans="1:15" ht="15.75" customHeight="1">
      <c r="A248" s="22"/>
      <c r="B248" s="27" t="s">
        <v>38</v>
      </c>
      <c r="C248" s="27">
        <v>1189833</v>
      </c>
      <c r="D248" s="28">
        <v>44332</v>
      </c>
      <c r="E248" s="27" t="s">
        <v>35</v>
      </c>
      <c r="F248" s="27" t="s">
        <v>36</v>
      </c>
      <c r="G248" s="27" t="s">
        <v>39</v>
      </c>
      <c r="H248" s="27" t="s">
        <v>26</v>
      </c>
      <c r="I248" s="29">
        <v>0.5</v>
      </c>
      <c r="J248" s="30">
        <v>6500</v>
      </c>
      <c r="K248" s="31">
        <f t="shared" si="0"/>
        <v>3250</v>
      </c>
      <c r="L248" s="31">
        <f t="shared" si="1"/>
        <v>1300</v>
      </c>
      <c r="M248" s="32">
        <v>0.4</v>
      </c>
      <c r="O248" s="22"/>
    </row>
    <row r="249" spans="1:15" ht="15.75" customHeight="1">
      <c r="A249" s="22"/>
      <c r="B249" s="27" t="s">
        <v>38</v>
      </c>
      <c r="C249" s="27">
        <v>1189833</v>
      </c>
      <c r="D249" s="28">
        <v>44332</v>
      </c>
      <c r="E249" s="27" t="s">
        <v>35</v>
      </c>
      <c r="F249" s="27" t="s">
        <v>36</v>
      </c>
      <c r="G249" s="27" t="s">
        <v>39</v>
      </c>
      <c r="H249" s="27" t="s">
        <v>27</v>
      </c>
      <c r="I249" s="29">
        <v>0.45</v>
      </c>
      <c r="J249" s="30">
        <v>5500</v>
      </c>
      <c r="K249" s="31">
        <f t="shared" si="0"/>
        <v>2475</v>
      </c>
      <c r="L249" s="31">
        <f t="shared" si="1"/>
        <v>866.25</v>
      </c>
      <c r="M249" s="32">
        <v>0.35</v>
      </c>
      <c r="O249" s="22"/>
    </row>
    <row r="250" spans="1:15" ht="15.75" customHeight="1">
      <c r="A250" s="22"/>
      <c r="B250" s="27" t="s">
        <v>38</v>
      </c>
      <c r="C250" s="27">
        <v>1189833</v>
      </c>
      <c r="D250" s="28">
        <v>44332</v>
      </c>
      <c r="E250" s="27" t="s">
        <v>35</v>
      </c>
      <c r="F250" s="27" t="s">
        <v>36</v>
      </c>
      <c r="G250" s="27" t="s">
        <v>39</v>
      </c>
      <c r="H250" s="27" t="s">
        <v>28</v>
      </c>
      <c r="I250" s="29">
        <v>0.5</v>
      </c>
      <c r="J250" s="30">
        <v>4500</v>
      </c>
      <c r="K250" s="31">
        <f t="shared" si="0"/>
        <v>2250</v>
      </c>
      <c r="L250" s="31">
        <f t="shared" si="1"/>
        <v>1237.5</v>
      </c>
      <c r="M250" s="32">
        <v>0.55000000000000004</v>
      </c>
      <c r="O250" s="22"/>
    </row>
    <row r="251" spans="1:15" ht="15.75" customHeight="1">
      <c r="A251" s="22"/>
      <c r="B251" s="27" t="s">
        <v>38</v>
      </c>
      <c r="C251" s="27">
        <v>1189833</v>
      </c>
      <c r="D251" s="28">
        <v>44332</v>
      </c>
      <c r="E251" s="27" t="s">
        <v>35</v>
      </c>
      <c r="F251" s="27" t="s">
        <v>36</v>
      </c>
      <c r="G251" s="27" t="s">
        <v>39</v>
      </c>
      <c r="H251" s="27" t="s">
        <v>29</v>
      </c>
      <c r="I251" s="29">
        <v>0.65</v>
      </c>
      <c r="J251" s="30">
        <v>6250</v>
      </c>
      <c r="K251" s="31">
        <f t="shared" si="0"/>
        <v>4062.5</v>
      </c>
      <c r="L251" s="31">
        <f t="shared" si="1"/>
        <v>812.5</v>
      </c>
      <c r="M251" s="32">
        <v>0.2</v>
      </c>
      <c r="O251" s="22"/>
    </row>
    <row r="252" spans="1:15" ht="15.75" customHeight="1">
      <c r="A252" s="22"/>
      <c r="B252" s="27" t="s">
        <v>38</v>
      </c>
      <c r="C252" s="27">
        <v>1189833</v>
      </c>
      <c r="D252" s="28">
        <v>44362</v>
      </c>
      <c r="E252" s="27" t="s">
        <v>35</v>
      </c>
      <c r="F252" s="27" t="s">
        <v>36</v>
      </c>
      <c r="G252" s="27" t="s">
        <v>39</v>
      </c>
      <c r="H252" s="27" t="s">
        <v>24</v>
      </c>
      <c r="I252" s="29">
        <v>0.45</v>
      </c>
      <c r="J252" s="30">
        <v>9000</v>
      </c>
      <c r="K252" s="31">
        <f t="shared" si="0"/>
        <v>4050</v>
      </c>
      <c r="L252" s="31">
        <f t="shared" si="1"/>
        <v>1620</v>
      </c>
      <c r="M252" s="32">
        <v>0.4</v>
      </c>
      <c r="O252" s="22"/>
    </row>
    <row r="253" spans="1:15" ht="15.75" customHeight="1">
      <c r="A253" s="22"/>
      <c r="B253" s="27" t="s">
        <v>38</v>
      </c>
      <c r="C253" s="27">
        <v>1189833</v>
      </c>
      <c r="D253" s="28">
        <v>44362</v>
      </c>
      <c r="E253" s="27" t="s">
        <v>35</v>
      </c>
      <c r="F253" s="27" t="s">
        <v>36</v>
      </c>
      <c r="G253" s="27" t="s">
        <v>39</v>
      </c>
      <c r="H253" s="27" t="s">
        <v>25</v>
      </c>
      <c r="I253" s="29">
        <v>0.5</v>
      </c>
      <c r="J253" s="30">
        <v>7500</v>
      </c>
      <c r="K253" s="31">
        <f t="shared" si="0"/>
        <v>3750</v>
      </c>
      <c r="L253" s="31">
        <f t="shared" si="1"/>
        <v>937.5</v>
      </c>
      <c r="M253" s="32">
        <v>0.25</v>
      </c>
      <c r="O253" s="22"/>
    </row>
    <row r="254" spans="1:15" ht="15.75" customHeight="1">
      <c r="A254" s="22"/>
      <c r="B254" s="27" t="s">
        <v>38</v>
      </c>
      <c r="C254" s="27">
        <v>1189833</v>
      </c>
      <c r="D254" s="28">
        <v>44362</v>
      </c>
      <c r="E254" s="27" t="s">
        <v>35</v>
      </c>
      <c r="F254" s="27" t="s">
        <v>36</v>
      </c>
      <c r="G254" s="27" t="s">
        <v>39</v>
      </c>
      <c r="H254" s="27" t="s">
        <v>26</v>
      </c>
      <c r="I254" s="29">
        <v>0.5</v>
      </c>
      <c r="J254" s="30">
        <v>7500</v>
      </c>
      <c r="K254" s="31">
        <f t="shared" si="0"/>
        <v>3750</v>
      </c>
      <c r="L254" s="31">
        <f t="shared" si="1"/>
        <v>1500</v>
      </c>
      <c r="M254" s="32">
        <v>0.4</v>
      </c>
      <c r="O254" s="22"/>
    </row>
    <row r="255" spans="1:15" ht="15.75" customHeight="1">
      <c r="A255" s="22"/>
      <c r="B255" s="27" t="s">
        <v>38</v>
      </c>
      <c r="C255" s="27">
        <v>1189833</v>
      </c>
      <c r="D255" s="28">
        <v>44362</v>
      </c>
      <c r="E255" s="27" t="s">
        <v>35</v>
      </c>
      <c r="F255" s="27" t="s">
        <v>36</v>
      </c>
      <c r="G255" s="27" t="s">
        <v>39</v>
      </c>
      <c r="H255" s="27" t="s">
        <v>27</v>
      </c>
      <c r="I255" s="29">
        <v>0.45</v>
      </c>
      <c r="J255" s="30">
        <v>6250</v>
      </c>
      <c r="K255" s="31">
        <f t="shared" si="0"/>
        <v>2812.5</v>
      </c>
      <c r="L255" s="31">
        <f t="shared" si="1"/>
        <v>984.37499999999989</v>
      </c>
      <c r="M255" s="32">
        <v>0.35</v>
      </c>
      <c r="O255" s="22"/>
    </row>
    <row r="256" spans="1:15" ht="15.75" customHeight="1">
      <c r="A256" s="22"/>
      <c r="B256" s="27" t="s">
        <v>38</v>
      </c>
      <c r="C256" s="27">
        <v>1189833</v>
      </c>
      <c r="D256" s="28">
        <v>44362</v>
      </c>
      <c r="E256" s="27" t="s">
        <v>35</v>
      </c>
      <c r="F256" s="27" t="s">
        <v>36</v>
      </c>
      <c r="G256" s="27" t="s">
        <v>39</v>
      </c>
      <c r="H256" s="27" t="s">
        <v>28</v>
      </c>
      <c r="I256" s="29">
        <v>0.5</v>
      </c>
      <c r="J256" s="30">
        <v>5000</v>
      </c>
      <c r="K256" s="31">
        <f t="shared" si="0"/>
        <v>2500</v>
      </c>
      <c r="L256" s="31">
        <f t="shared" si="1"/>
        <v>1375</v>
      </c>
      <c r="M256" s="32">
        <v>0.55000000000000004</v>
      </c>
      <c r="O256" s="22"/>
    </row>
    <row r="257" spans="1:15" ht="15.75" customHeight="1">
      <c r="A257" s="22"/>
      <c r="B257" s="27" t="s">
        <v>38</v>
      </c>
      <c r="C257" s="27">
        <v>1189833</v>
      </c>
      <c r="D257" s="28">
        <v>44362</v>
      </c>
      <c r="E257" s="27" t="s">
        <v>35</v>
      </c>
      <c r="F257" s="27" t="s">
        <v>36</v>
      </c>
      <c r="G257" s="27" t="s">
        <v>39</v>
      </c>
      <c r="H257" s="27" t="s">
        <v>29</v>
      </c>
      <c r="I257" s="29">
        <v>0.65</v>
      </c>
      <c r="J257" s="30">
        <v>8000</v>
      </c>
      <c r="K257" s="31">
        <f t="shared" si="0"/>
        <v>5200</v>
      </c>
      <c r="L257" s="31">
        <f t="shared" si="1"/>
        <v>1040</v>
      </c>
      <c r="M257" s="32">
        <v>0.2</v>
      </c>
      <c r="O257" s="22"/>
    </row>
    <row r="258" spans="1:15" ht="15.75" customHeight="1">
      <c r="A258" s="22"/>
      <c r="B258" s="27" t="s">
        <v>38</v>
      </c>
      <c r="C258" s="27">
        <v>1189833</v>
      </c>
      <c r="D258" s="28">
        <v>44391</v>
      </c>
      <c r="E258" s="27" t="s">
        <v>35</v>
      </c>
      <c r="F258" s="27" t="s">
        <v>36</v>
      </c>
      <c r="G258" s="27" t="s">
        <v>39</v>
      </c>
      <c r="H258" s="27" t="s">
        <v>24</v>
      </c>
      <c r="I258" s="29">
        <v>0.45</v>
      </c>
      <c r="J258" s="30">
        <v>9500</v>
      </c>
      <c r="K258" s="31">
        <f t="shared" si="0"/>
        <v>4275</v>
      </c>
      <c r="L258" s="31">
        <f t="shared" si="1"/>
        <v>1710</v>
      </c>
      <c r="M258" s="32">
        <v>0.4</v>
      </c>
      <c r="O258" s="22"/>
    </row>
    <row r="259" spans="1:15" ht="15.75" customHeight="1">
      <c r="A259" s="22"/>
      <c r="B259" s="27" t="s">
        <v>38</v>
      </c>
      <c r="C259" s="27">
        <v>1189833</v>
      </c>
      <c r="D259" s="28">
        <v>44391</v>
      </c>
      <c r="E259" s="27" t="s">
        <v>35</v>
      </c>
      <c r="F259" s="27" t="s">
        <v>36</v>
      </c>
      <c r="G259" s="27" t="s">
        <v>39</v>
      </c>
      <c r="H259" s="27" t="s">
        <v>25</v>
      </c>
      <c r="I259" s="29">
        <v>0.5</v>
      </c>
      <c r="J259" s="30">
        <v>8000</v>
      </c>
      <c r="K259" s="31">
        <f t="shared" si="0"/>
        <v>4000</v>
      </c>
      <c r="L259" s="31">
        <f t="shared" si="1"/>
        <v>1000</v>
      </c>
      <c r="M259" s="32">
        <v>0.25</v>
      </c>
      <c r="O259" s="22"/>
    </row>
    <row r="260" spans="1:15" ht="15.75" customHeight="1">
      <c r="A260" s="22"/>
      <c r="B260" s="27" t="s">
        <v>38</v>
      </c>
      <c r="C260" s="27">
        <v>1189833</v>
      </c>
      <c r="D260" s="28">
        <v>44391</v>
      </c>
      <c r="E260" s="27" t="s">
        <v>35</v>
      </c>
      <c r="F260" s="27" t="s">
        <v>36</v>
      </c>
      <c r="G260" s="27" t="s">
        <v>39</v>
      </c>
      <c r="H260" s="27" t="s">
        <v>26</v>
      </c>
      <c r="I260" s="29">
        <v>0.5</v>
      </c>
      <c r="J260" s="30">
        <v>7500</v>
      </c>
      <c r="K260" s="31">
        <f t="shared" si="0"/>
        <v>3750</v>
      </c>
      <c r="L260" s="31">
        <f t="shared" si="1"/>
        <v>1500</v>
      </c>
      <c r="M260" s="32">
        <v>0.4</v>
      </c>
      <c r="O260" s="22"/>
    </row>
    <row r="261" spans="1:15" ht="15.75" customHeight="1">
      <c r="A261" s="22"/>
      <c r="B261" s="27" t="s">
        <v>38</v>
      </c>
      <c r="C261" s="27">
        <v>1189833</v>
      </c>
      <c r="D261" s="28">
        <v>44391</v>
      </c>
      <c r="E261" s="27" t="s">
        <v>35</v>
      </c>
      <c r="F261" s="27" t="s">
        <v>36</v>
      </c>
      <c r="G261" s="27" t="s">
        <v>39</v>
      </c>
      <c r="H261" s="27" t="s">
        <v>27</v>
      </c>
      <c r="I261" s="29">
        <v>0.45</v>
      </c>
      <c r="J261" s="30">
        <v>6500</v>
      </c>
      <c r="K261" s="31">
        <f t="shared" ref="K261:K515" si="2">I261*J261</f>
        <v>2925</v>
      </c>
      <c r="L261" s="31">
        <f t="shared" ref="L261:L515" si="3">K261*M261</f>
        <v>1023.7499999999999</v>
      </c>
      <c r="M261" s="32">
        <v>0.35</v>
      </c>
      <c r="O261" s="22"/>
    </row>
    <row r="262" spans="1:15" ht="15.75" customHeight="1">
      <c r="A262" s="22"/>
      <c r="B262" s="27" t="s">
        <v>38</v>
      </c>
      <c r="C262" s="27">
        <v>1189833</v>
      </c>
      <c r="D262" s="28">
        <v>44391</v>
      </c>
      <c r="E262" s="27" t="s">
        <v>35</v>
      </c>
      <c r="F262" s="27" t="s">
        <v>36</v>
      </c>
      <c r="G262" s="27" t="s">
        <v>39</v>
      </c>
      <c r="H262" s="27" t="s">
        <v>28</v>
      </c>
      <c r="I262" s="29">
        <v>0.5</v>
      </c>
      <c r="J262" s="30">
        <v>7000</v>
      </c>
      <c r="K262" s="31">
        <f t="shared" si="2"/>
        <v>3500</v>
      </c>
      <c r="L262" s="31">
        <f t="shared" si="3"/>
        <v>1925.0000000000002</v>
      </c>
      <c r="M262" s="32">
        <v>0.55000000000000004</v>
      </c>
      <c r="O262" s="22"/>
    </row>
    <row r="263" spans="1:15" ht="15.75" customHeight="1">
      <c r="A263" s="22"/>
      <c r="B263" s="27" t="s">
        <v>38</v>
      </c>
      <c r="C263" s="27">
        <v>1189833</v>
      </c>
      <c r="D263" s="28">
        <v>44391</v>
      </c>
      <c r="E263" s="27" t="s">
        <v>35</v>
      </c>
      <c r="F263" s="27" t="s">
        <v>36</v>
      </c>
      <c r="G263" s="27" t="s">
        <v>39</v>
      </c>
      <c r="H263" s="27" t="s">
        <v>29</v>
      </c>
      <c r="I263" s="29">
        <v>0.65</v>
      </c>
      <c r="J263" s="30">
        <v>7000</v>
      </c>
      <c r="K263" s="31">
        <f t="shared" si="2"/>
        <v>4550</v>
      </c>
      <c r="L263" s="31">
        <f t="shared" si="3"/>
        <v>910</v>
      </c>
      <c r="M263" s="32">
        <v>0.2</v>
      </c>
      <c r="O263" s="22"/>
    </row>
    <row r="264" spans="1:15" ht="15.75" customHeight="1">
      <c r="A264" s="22"/>
      <c r="B264" s="27" t="s">
        <v>38</v>
      </c>
      <c r="C264" s="27">
        <v>1189833</v>
      </c>
      <c r="D264" s="28">
        <v>44423</v>
      </c>
      <c r="E264" s="27" t="s">
        <v>35</v>
      </c>
      <c r="F264" s="27" t="s">
        <v>36</v>
      </c>
      <c r="G264" s="27" t="s">
        <v>39</v>
      </c>
      <c r="H264" s="27" t="s">
        <v>24</v>
      </c>
      <c r="I264" s="29">
        <v>0.5</v>
      </c>
      <c r="J264" s="30">
        <v>9000</v>
      </c>
      <c r="K264" s="31">
        <f t="shared" si="2"/>
        <v>4500</v>
      </c>
      <c r="L264" s="31">
        <f t="shared" si="3"/>
        <v>1800</v>
      </c>
      <c r="M264" s="32">
        <v>0.4</v>
      </c>
      <c r="O264" s="22"/>
    </row>
    <row r="265" spans="1:15" ht="15.75" customHeight="1">
      <c r="A265" s="22"/>
      <c r="B265" s="27" t="s">
        <v>38</v>
      </c>
      <c r="C265" s="27">
        <v>1189833</v>
      </c>
      <c r="D265" s="28">
        <v>44423</v>
      </c>
      <c r="E265" s="27" t="s">
        <v>35</v>
      </c>
      <c r="F265" s="27" t="s">
        <v>36</v>
      </c>
      <c r="G265" s="27" t="s">
        <v>39</v>
      </c>
      <c r="H265" s="27" t="s">
        <v>25</v>
      </c>
      <c r="I265" s="29">
        <v>0.55000000000000004</v>
      </c>
      <c r="J265" s="30">
        <v>8500</v>
      </c>
      <c r="K265" s="31">
        <f t="shared" si="2"/>
        <v>4675</v>
      </c>
      <c r="L265" s="31">
        <f t="shared" si="3"/>
        <v>1168.75</v>
      </c>
      <c r="M265" s="32">
        <v>0.25</v>
      </c>
      <c r="O265" s="22"/>
    </row>
    <row r="266" spans="1:15" ht="15.75" customHeight="1">
      <c r="A266" s="22"/>
      <c r="B266" s="27" t="s">
        <v>38</v>
      </c>
      <c r="C266" s="27">
        <v>1189833</v>
      </c>
      <c r="D266" s="28">
        <v>44423</v>
      </c>
      <c r="E266" s="27" t="s">
        <v>35</v>
      </c>
      <c r="F266" s="27" t="s">
        <v>36</v>
      </c>
      <c r="G266" s="27" t="s">
        <v>39</v>
      </c>
      <c r="H266" s="27" t="s">
        <v>26</v>
      </c>
      <c r="I266" s="29">
        <v>0.5</v>
      </c>
      <c r="J266" s="30">
        <v>7250</v>
      </c>
      <c r="K266" s="31">
        <f t="shared" si="2"/>
        <v>3625</v>
      </c>
      <c r="L266" s="31">
        <f t="shared" si="3"/>
        <v>1450</v>
      </c>
      <c r="M266" s="32">
        <v>0.4</v>
      </c>
      <c r="O266" s="22"/>
    </row>
    <row r="267" spans="1:15" ht="15.75" customHeight="1">
      <c r="A267" s="22"/>
      <c r="B267" s="27" t="s">
        <v>38</v>
      </c>
      <c r="C267" s="27">
        <v>1189833</v>
      </c>
      <c r="D267" s="28">
        <v>44423</v>
      </c>
      <c r="E267" s="27" t="s">
        <v>35</v>
      </c>
      <c r="F267" s="27" t="s">
        <v>36</v>
      </c>
      <c r="G267" s="27" t="s">
        <v>39</v>
      </c>
      <c r="H267" s="27" t="s">
        <v>27</v>
      </c>
      <c r="I267" s="29">
        <v>0.5</v>
      </c>
      <c r="J267" s="30">
        <v>6750</v>
      </c>
      <c r="K267" s="31">
        <f t="shared" si="2"/>
        <v>3375</v>
      </c>
      <c r="L267" s="31">
        <f t="shared" si="3"/>
        <v>1181.25</v>
      </c>
      <c r="M267" s="32">
        <v>0.35</v>
      </c>
      <c r="O267" s="22"/>
    </row>
    <row r="268" spans="1:15" ht="15.75" customHeight="1">
      <c r="A268" s="22"/>
      <c r="B268" s="27" t="s">
        <v>38</v>
      </c>
      <c r="C268" s="27">
        <v>1189833</v>
      </c>
      <c r="D268" s="28">
        <v>44423</v>
      </c>
      <c r="E268" s="27" t="s">
        <v>35</v>
      </c>
      <c r="F268" s="27" t="s">
        <v>36</v>
      </c>
      <c r="G268" s="27" t="s">
        <v>39</v>
      </c>
      <c r="H268" s="27" t="s">
        <v>28</v>
      </c>
      <c r="I268" s="29">
        <v>0.6</v>
      </c>
      <c r="J268" s="30">
        <v>6750</v>
      </c>
      <c r="K268" s="31">
        <f t="shared" si="2"/>
        <v>4050</v>
      </c>
      <c r="L268" s="31">
        <f t="shared" si="3"/>
        <v>2227.5</v>
      </c>
      <c r="M268" s="32">
        <v>0.55000000000000004</v>
      </c>
      <c r="O268" s="22"/>
    </row>
    <row r="269" spans="1:15" ht="15.75" customHeight="1">
      <c r="A269" s="22"/>
      <c r="B269" s="27" t="s">
        <v>38</v>
      </c>
      <c r="C269" s="27">
        <v>1189833</v>
      </c>
      <c r="D269" s="28">
        <v>44423</v>
      </c>
      <c r="E269" s="27" t="s">
        <v>35</v>
      </c>
      <c r="F269" s="27" t="s">
        <v>36</v>
      </c>
      <c r="G269" s="27" t="s">
        <v>39</v>
      </c>
      <c r="H269" s="27" t="s">
        <v>29</v>
      </c>
      <c r="I269" s="29">
        <v>0.65</v>
      </c>
      <c r="J269" s="30">
        <v>6500</v>
      </c>
      <c r="K269" s="31">
        <f t="shared" si="2"/>
        <v>4225</v>
      </c>
      <c r="L269" s="31">
        <f t="shared" si="3"/>
        <v>845</v>
      </c>
      <c r="M269" s="32">
        <v>0.2</v>
      </c>
      <c r="O269" s="22"/>
    </row>
    <row r="270" spans="1:15" ht="15.75" customHeight="1">
      <c r="A270" s="22"/>
      <c r="B270" s="27" t="s">
        <v>38</v>
      </c>
      <c r="C270" s="27">
        <v>1189833</v>
      </c>
      <c r="D270" s="28">
        <v>44455</v>
      </c>
      <c r="E270" s="27" t="s">
        <v>35</v>
      </c>
      <c r="F270" s="27" t="s">
        <v>36</v>
      </c>
      <c r="G270" s="27" t="s">
        <v>39</v>
      </c>
      <c r="H270" s="27" t="s">
        <v>24</v>
      </c>
      <c r="I270" s="29">
        <v>0.5</v>
      </c>
      <c r="J270" s="30">
        <v>8500</v>
      </c>
      <c r="K270" s="31">
        <f t="shared" si="2"/>
        <v>4250</v>
      </c>
      <c r="L270" s="31">
        <f t="shared" si="3"/>
        <v>1700</v>
      </c>
      <c r="M270" s="32">
        <v>0.4</v>
      </c>
      <c r="O270" s="22"/>
    </row>
    <row r="271" spans="1:15" ht="15.75" customHeight="1">
      <c r="A271" s="22"/>
      <c r="B271" s="27" t="s">
        <v>38</v>
      </c>
      <c r="C271" s="27">
        <v>1189833</v>
      </c>
      <c r="D271" s="28">
        <v>44455</v>
      </c>
      <c r="E271" s="27" t="s">
        <v>35</v>
      </c>
      <c r="F271" s="27" t="s">
        <v>36</v>
      </c>
      <c r="G271" s="27" t="s">
        <v>39</v>
      </c>
      <c r="H271" s="27" t="s">
        <v>25</v>
      </c>
      <c r="I271" s="29">
        <v>0.55000000000000004</v>
      </c>
      <c r="J271" s="30">
        <v>8500</v>
      </c>
      <c r="K271" s="31">
        <f t="shared" si="2"/>
        <v>4675</v>
      </c>
      <c r="L271" s="31">
        <f t="shared" si="3"/>
        <v>1168.75</v>
      </c>
      <c r="M271" s="32">
        <v>0.25</v>
      </c>
      <c r="O271" s="22"/>
    </row>
    <row r="272" spans="1:15" ht="15.75" customHeight="1">
      <c r="A272" s="22"/>
      <c r="B272" s="27" t="s">
        <v>38</v>
      </c>
      <c r="C272" s="27">
        <v>1189833</v>
      </c>
      <c r="D272" s="28">
        <v>44455</v>
      </c>
      <c r="E272" s="27" t="s">
        <v>35</v>
      </c>
      <c r="F272" s="27" t="s">
        <v>36</v>
      </c>
      <c r="G272" s="27" t="s">
        <v>39</v>
      </c>
      <c r="H272" s="27" t="s">
        <v>26</v>
      </c>
      <c r="I272" s="29">
        <v>0.5</v>
      </c>
      <c r="J272" s="30">
        <v>7000</v>
      </c>
      <c r="K272" s="31">
        <f t="shared" si="2"/>
        <v>3500</v>
      </c>
      <c r="L272" s="31">
        <f t="shared" si="3"/>
        <v>1400</v>
      </c>
      <c r="M272" s="32">
        <v>0.4</v>
      </c>
      <c r="O272" s="22"/>
    </row>
    <row r="273" spans="1:15" ht="15.75" customHeight="1">
      <c r="A273" s="22"/>
      <c r="B273" s="27" t="s">
        <v>38</v>
      </c>
      <c r="C273" s="27">
        <v>1189833</v>
      </c>
      <c r="D273" s="28">
        <v>44455</v>
      </c>
      <c r="E273" s="27" t="s">
        <v>35</v>
      </c>
      <c r="F273" s="27" t="s">
        <v>36</v>
      </c>
      <c r="G273" s="27" t="s">
        <v>39</v>
      </c>
      <c r="H273" s="27" t="s">
        <v>27</v>
      </c>
      <c r="I273" s="29">
        <v>0.5</v>
      </c>
      <c r="J273" s="30">
        <v>6500</v>
      </c>
      <c r="K273" s="31">
        <f t="shared" si="2"/>
        <v>3250</v>
      </c>
      <c r="L273" s="31">
        <f t="shared" si="3"/>
        <v>1137.5</v>
      </c>
      <c r="M273" s="32">
        <v>0.35</v>
      </c>
      <c r="O273" s="22"/>
    </row>
    <row r="274" spans="1:15" ht="15.75" customHeight="1">
      <c r="A274" s="22"/>
      <c r="B274" s="27" t="s">
        <v>38</v>
      </c>
      <c r="C274" s="27">
        <v>1189833</v>
      </c>
      <c r="D274" s="28">
        <v>44455</v>
      </c>
      <c r="E274" s="27" t="s">
        <v>35</v>
      </c>
      <c r="F274" s="27" t="s">
        <v>36</v>
      </c>
      <c r="G274" s="27" t="s">
        <v>39</v>
      </c>
      <c r="H274" s="27" t="s">
        <v>28</v>
      </c>
      <c r="I274" s="29">
        <v>0.6</v>
      </c>
      <c r="J274" s="30">
        <v>6500</v>
      </c>
      <c r="K274" s="31">
        <f t="shared" si="2"/>
        <v>3900</v>
      </c>
      <c r="L274" s="31">
        <f t="shared" si="3"/>
        <v>2145</v>
      </c>
      <c r="M274" s="32">
        <v>0.55000000000000004</v>
      </c>
      <c r="O274" s="22"/>
    </row>
    <row r="275" spans="1:15" ht="15.75" customHeight="1">
      <c r="A275" s="22"/>
      <c r="B275" s="27" t="s">
        <v>38</v>
      </c>
      <c r="C275" s="27">
        <v>1189833</v>
      </c>
      <c r="D275" s="28">
        <v>44455</v>
      </c>
      <c r="E275" s="27" t="s">
        <v>35</v>
      </c>
      <c r="F275" s="27" t="s">
        <v>36</v>
      </c>
      <c r="G275" s="27" t="s">
        <v>39</v>
      </c>
      <c r="H275" s="27" t="s">
        <v>29</v>
      </c>
      <c r="I275" s="29">
        <v>0.65</v>
      </c>
      <c r="J275" s="30">
        <v>7000</v>
      </c>
      <c r="K275" s="31">
        <f t="shared" si="2"/>
        <v>4550</v>
      </c>
      <c r="L275" s="31">
        <f t="shared" si="3"/>
        <v>910</v>
      </c>
      <c r="M275" s="32">
        <v>0.2</v>
      </c>
      <c r="O275" s="22"/>
    </row>
    <row r="276" spans="1:15" ht="15.75" customHeight="1">
      <c r="A276" s="22"/>
      <c r="B276" s="27" t="s">
        <v>38</v>
      </c>
      <c r="C276" s="27">
        <v>1189833</v>
      </c>
      <c r="D276" s="28">
        <v>44484</v>
      </c>
      <c r="E276" s="27" t="s">
        <v>35</v>
      </c>
      <c r="F276" s="27" t="s">
        <v>36</v>
      </c>
      <c r="G276" s="27" t="s">
        <v>39</v>
      </c>
      <c r="H276" s="27" t="s">
        <v>24</v>
      </c>
      <c r="I276" s="29">
        <v>0.5</v>
      </c>
      <c r="J276" s="30">
        <v>8000</v>
      </c>
      <c r="K276" s="31">
        <f t="shared" si="2"/>
        <v>4000</v>
      </c>
      <c r="L276" s="31">
        <f t="shared" si="3"/>
        <v>1600</v>
      </c>
      <c r="M276" s="32">
        <v>0.4</v>
      </c>
      <c r="O276" s="22"/>
    </row>
    <row r="277" spans="1:15" ht="15.75" customHeight="1">
      <c r="A277" s="22"/>
      <c r="B277" s="27" t="s">
        <v>38</v>
      </c>
      <c r="C277" s="27">
        <v>1189833</v>
      </c>
      <c r="D277" s="28">
        <v>44484</v>
      </c>
      <c r="E277" s="27" t="s">
        <v>35</v>
      </c>
      <c r="F277" s="27" t="s">
        <v>36</v>
      </c>
      <c r="G277" s="27" t="s">
        <v>39</v>
      </c>
      <c r="H277" s="27" t="s">
        <v>25</v>
      </c>
      <c r="I277" s="29">
        <v>0.55000000000000004</v>
      </c>
      <c r="J277" s="30">
        <v>8000</v>
      </c>
      <c r="K277" s="31">
        <f t="shared" si="2"/>
        <v>4400</v>
      </c>
      <c r="L277" s="31">
        <f t="shared" si="3"/>
        <v>1100</v>
      </c>
      <c r="M277" s="32">
        <v>0.25</v>
      </c>
      <c r="O277" s="22"/>
    </row>
    <row r="278" spans="1:15" ht="15.75" customHeight="1">
      <c r="A278" s="22"/>
      <c r="B278" s="27" t="s">
        <v>38</v>
      </c>
      <c r="C278" s="27">
        <v>1189833</v>
      </c>
      <c r="D278" s="28">
        <v>44484</v>
      </c>
      <c r="E278" s="27" t="s">
        <v>35</v>
      </c>
      <c r="F278" s="27" t="s">
        <v>36</v>
      </c>
      <c r="G278" s="27" t="s">
        <v>39</v>
      </c>
      <c r="H278" s="27" t="s">
        <v>26</v>
      </c>
      <c r="I278" s="29">
        <v>0.5</v>
      </c>
      <c r="J278" s="30">
        <v>6500</v>
      </c>
      <c r="K278" s="31">
        <f t="shared" si="2"/>
        <v>3250</v>
      </c>
      <c r="L278" s="31">
        <f t="shared" si="3"/>
        <v>1300</v>
      </c>
      <c r="M278" s="32">
        <v>0.4</v>
      </c>
      <c r="O278" s="22"/>
    </row>
    <row r="279" spans="1:15" ht="15.75" customHeight="1">
      <c r="A279" s="22"/>
      <c r="B279" s="27" t="s">
        <v>38</v>
      </c>
      <c r="C279" s="27">
        <v>1189833</v>
      </c>
      <c r="D279" s="28">
        <v>44484</v>
      </c>
      <c r="E279" s="27" t="s">
        <v>35</v>
      </c>
      <c r="F279" s="27" t="s">
        <v>36</v>
      </c>
      <c r="G279" s="27" t="s">
        <v>39</v>
      </c>
      <c r="H279" s="27" t="s">
        <v>27</v>
      </c>
      <c r="I279" s="29">
        <v>0.5</v>
      </c>
      <c r="J279" s="30">
        <v>6250</v>
      </c>
      <c r="K279" s="31">
        <f t="shared" si="2"/>
        <v>3125</v>
      </c>
      <c r="L279" s="31">
        <f t="shared" si="3"/>
        <v>1093.75</v>
      </c>
      <c r="M279" s="32">
        <v>0.35</v>
      </c>
      <c r="O279" s="22"/>
    </row>
    <row r="280" spans="1:15" ht="15.75" customHeight="1">
      <c r="A280" s="22"/>
      <c r="B280" s="27" t="s">
        <v>38</v>
      </c>
      <c r="C280" s="27">
        <v>1189833</v>
      </c>
      <c r="D280" s="28">
        <v>44484</v>
      </c>
      <c r="E280" s="27" t="s">
        <v>35</v>
      </c>
      <c r="F280" s="27" t="s">
        <v>36</v>
      </c>
      <c r="G280" s="27" t="s">
        <v>39</v>
      </c>
      <c r="H280" s="27" t="s">
        <v>28</v>
      </c>
      <c r="I280" s="29">
        <v>0.6</v>
      </c>
      <c r="J280" s="30">
        <v>6000</v>
      </c>
      <c r="K280" s="31">
        <f t="shared" si="2"/>
        <v>3600</v>
      </c>
      <c r="L280" s="31">
        <f t="shared" si="3"/>
        <v>1980.0000000000002</v>
      </c>
      <c r="M280" s="32">
        <v>0.55000000000000004</v>
      </c>
      <c r="O280" s="22"/>
    </row>
    <row r="281" spans="1:15" ht="15.75" customHeight="1">
      <c r="A281" s="22"/>
      <c r="B281" s="27" t="s">
        <v>38</v>
      </c>
      <c r="C281" s="27">
        <v>1189833</v>
      </c>
      <c r="D281" s="28">
        <v>44484</v>
      </c>
      <c r="E281" s="27" t="s">
        <v>35</v>
      </c>
      <c r="F281" s="27" t="s">
        <v>36</v>
      </c>
      <c r="G281" s="27" t="s">
        <v>39</v>
      </c>
      <c r="H281" s="27" t="s">
        <v>29</v>
      </c>
      <c r="I281" s="29">
        <v>0.65</v>
      </c>
      <c r="J281" s="30">
        <v>6500</v>
      </c>
      <c r="K281" s="31">
        <f t="shared" si="2"/>
        <v>4225</v>
      </c>
      <c r="L281" s="31">
        <f t="shared" si="3"/>
        <v>845</v>
      </c>
      <c r="M281" s="32">
        <v>0.2</v>
      </c>
      <c r="O281" s="22"/>
    </row>
    <row r="282" spans="1:15" ht="15.75" customHeight="1">
      <c r="A282" s="22"/>
      <c r="B282" s="27" t="s">
        <v>38</v>
      </c>
      <c r="C282" s="27">
        <v>1189833</v>
      </c>
      <c r="D282" s="28">
        <v>44515</v>
      </c>
      <c r="E282" s="27" t="s">
        <v>35</v>
      </c>
      <c r="F282" s="27" t="s">
        <v>36</v>
      </c>
      <c r="G282" s="27" t="s">
        <v>39</v>
      </c>
      <c r="H282" s="27" t="s">
        <v>24</v>
      </c>
      <c r="I282" s="29">
        <v>0.5</v>
      </c>
      <c r="J282" s="30">
        <v>8250</v>
      </c>
      <c r="K282" s="31">
        <f t="shared" si="2"/>
        <v>4125</v>
      </c>
      <c r="L282" s="31">
        <f t="shared" si="3"/>
        <v>1650</v>
      </c>
      <c r="M282" s="32">
        <v>0.4</v>
      </c>
      <c r="O282" s="22"/>
    </row>
    <row r="283" spans="1:15" ht="15.75" customHeight="1">
      <c r="A283" s="22"/>
      <c r="B283" s="27" t="s">
        <v>38</v>
      </c>
      <c r="C283" s="27">
        <v>1189833</v>
      </c>
      <c r="D283" s="28">
        <v>44515</v>
      </c>
      <c r="E283" s="27" t="s">
        <v>35</v>
      </c>
      <c r="F283" s="27" t="s">
        <v>36</v>
      </c>
      <c r="G283" s="27" t="s">
        <v>39</v>
      </c>
      <c r="H283" s="27" t="s">
        <v>25</v>
      </c>
      <c r="I283" s="29">
        <v>0.55000000000000004</v>
      </c>
      <c r="J283" s="30">
        <v>8250</v>
      </c>
      <c r="K283" s="31">
        <f t="shared" si="2"/>
        <v>4537.5</v>
      </c>
      <c r="L283" s="31">
        <f t="shared" si="3"/>
        <v>1134.375</v>
      </c>
      <c r="M283" s="32">
        <v>0.25</v>
      </c>
      <c r="O283" s="22"/>
    </row>
    <row r="284" spans="1:15" ht="15.75" customHeight="1">
      <c r="A284" s="22"/>
      <c r="B284" s="27" t="s">
        <v>38</v>
      </c>
      <c r="C284" s="27">
        <v>1189833</v>
      </c>
      <c r="D284" s="28">
        <v>44515</v>
      </c>
      <c r="E284" s="27" t="s">
        <v>35</v>
      </c>
      <c r="F284" s="27" t="s">
        <v>36</v>
      </c>
      <c r="G284" s="27" t="s">
        <v>39</v>
      </c>
      <c r="H284" s="27" t="s">
        <v>26</v>
      </c>
      <c r="I284" s="29">
        <v>0.5</v>
      </c>
      <c r="J284" s="30">
        <v>6750</v>
      </c>
      <c r="K284" s="31">
        <f t="shared" si="2"/>
        <v>3375</v>
      </c>
      <c r="L284" s="31">
        <f t="shared" si="3"/>
        <v>1350</v>
      </c>
      <c r="M284" s="32">
        <v>0.4</v>
      </c>
      <c r="O284" s="22"/>
    </row>
    <row r="285" spans="1:15" ht="15.75" customHeight="1">
      <c r="A285" s="22"/>
      <c r="B285" s="27" t="s">
        <v>38</v>
      </c>
      <c r="C285" s="27">
        <v>1189833</v>
      </c>
      <c r="D285" s="28">
        <v>44515</v>
      </c>
      <c r="E285" s="27" t="s">
        <v>35</v>
      </c>
      <c r="F285" s="27" t="s">
        <v>36</v>
      </c>
      <c r="G285" s="27" t="s">
        <v>39</v>
      </c>
      <c r="H285" s="27" t="s">
        <v>27</v>
      </c>
      <c r="I285" s="29">
        <v>0.5</v>
      </c>
      <c r="J285" s="30">
        <v>6500</v>
      </c>
      <c r="K285" s="31">
        <f t="shared" si="2"/>
        <v>3250</v>
      </c>
      <c r="L285" s="31">
        <f t="shared" si="3"/>
        <v>1137.5</v>
      </c>
      <c r="M285" s="32">
        <v>0.35</v>
      </c>
      <c r="O285" s="22"/>
    </row>
    <row r="286" spans="1:15" ht="15.75" customHeight="1">
      <c r="A286" s="22"/>
      <c r="B286" s="27" t="s">
        <v>38</v>
      </c>
      <c r="C286" s="27">
        <v>1189833</v>
      </c>
      <c r="D286" s="28">
        <v>44515</v>
      </c>
      <c r="E286" s="27" t="s">
        <v>35</v>
      </c>
      <c r="F286" s="27" t="s">
        <v>36</v>
      </c>
      <c r="G286" s="27" t="s">
        <v>39</v>
      </c>
      <c r="H286" s="27" t="s">
        <v>28</v>
      </c>
      <c r="I286" s="29">
        <v>0.6</v>
      </c>
      <c r="J286" s="30">
        <v>6000</v>
      </c>
      <c r="K286" s="31">
        <f t="shared" si="2"/>
        <v>3600</v>
      </c>
      <c r="L286" s="31">
        <f t="shared" si="3"/>
        <v>1980.0000000000002</v>
      </c>
      <c r="M286" s="32">
        <v>0.55000000000000004</v>
      </c>
      <c r="O286" s="22"/>
    </row>
    <row r="287" spans="1:15" ht="15.75" customHeight="1">
      <c r="A287" s="22"/>
      <c r="B287" s="27" t="s">
        <v>38</v>
      </c>
      <c r="C287" s="27">
        <v>1189833</v>
      </c>
      <c r="D287" s="28">
        <v>44515</v>
      </c>
      <c r="E287" s="27" t="s">
        <v>35</v>
      </c>
      <c r="F287" s="27" t="s">
        <v>36</v>
      </c>
      <c r="G287" s="27" t="s">
        <v>39</v>
      </c>
      <c r="H287" s="27" t="s">
        <v>29</v>
      </c>
      <c r="I287" s="29">
        <v>0.65</v>
      </c>
      <c r="J287" s="30">
        <v>7000</v>
      </c>
      <c r="K287" s="31">
        <f t="shared" si="2"/>
        <v>4550</v>
      </c>
      <c r="L287" s="31">
        <f t="shared" si="3"/>
        <v>910</v>
      </c>
      <c r="M287" s="32">
        <v>0.2</v>
      </c>
      <c r="O287" s="22"/>
    </row>
    <row r="288" spans="1:15" ht="15.75" customHeight="1">
      <c r="A288" s="22"/>
      <c r="B288" s="27" t="s">
        <v>38</v>
      </c>
      <c r="C288" s="27">
        <v>1189833</v>
      </c>
      <c r="D288" s="28">
        <v>44544</v>
      </c>
      <c r="E288" s="27" t="s">
        <v>35</v>
      </c>
      <c r="F288" s="27" t="s">
        <v>36</v>
      </c>
      <c r="G288" s="27" t="s">
        <v>39</v>
      </c>
      <c r="H288" s="27" t="s">
        <v>24</v>
      </c>
      <c r="I288" s="29">
        <v>0.5</v>
      </c>
      <c r="J288" s="30">
        <v>9000</v>
      </c>
      <c r="K288" s="31">
        <f t="shared" si="2"/>
        <v>4500</v>
      </c>
      <c r="L288" s="31">
        <f t="shared" si="3"/>
        <v>1800</v>
      </c>
      <c r="M288" s="32">
        <v>0.4</v>
      </c>
      <c r="O288" s="22"/>
    </row>
    <row r="289" spans="1:16" ht="15.75" customHeight="1">
      <c r="A289" s="22"/>
      <c r="B289" s="27" t="s">
        <v>38</v>
      </c>
      <c r="C289" s="27">
        <v>1189833</v>
      </c>
      <c r="D289" s="28">
        <v>44544</v>
      </c>
      <c r="E289" s="27" t="s">
        <v>35</v>
      </c>
      <c r="F289" s="27" t="s">
        <v>36</v>
      </c>
      <c r="G289" s="27" t="s">
        <v>39</v>
      </c>
      <c r="H289" s="27" t="s">
        <v>25</v>
      </c>
      <c r="I289" s="29">
        <v>0.55000000000000004</v>
      </c>
      <c r="J289" s="30">
        <v>9000</v>
      </c>
      <c r="K289" s="31">
        <f t="shared" si="2"/>
        <v>4950</v>
      </c>
      <c r="L289" s="31">
        <f t="shared" si="3"/>
        <v>1237.5</v>
      </c>
      <c r="M289" s="32">
        <v>0.25</v>
      </c>
      <c r="O289" s="22"/>
    </row>
    <row r="290" spans="1:16" ht="15.75" customHeight="1">
      <c r="A290" s="22"/>
      <c r="B290" s="27" t="s">
        <v>38</v>
      </c>
      <c r="C290" s="27">
        <v>1189833</v>
      </c>
      <c r="D290" s="28">
        <v>44544</v>
      </c>
      <c r="E290" s="27" t="s">
        <v>35</v>
      </c>
      <c r="F290" s="27" t="s">
        <v>36</v>
      </c>
      <c r="G290" s="27" t="s">
        <v>39</v>
      </c>
      <c r="H290" s="27" t="s">
        <v>26</v>
      </c>
      <c r="I290" s="29">
        <v>0.5</v>
      </c>
      <c r="J290" s="30">
        <v>7000</v>
      </c>
      <c r="K290" s="31">
        <f t="shared" si="2"/>
        <v>3500</v>
      </c>
      <c r="L290" s="31">
        <f t="shared" si="3"/>
        <v>1400</v>
      </c>
      <c r="M290" s="32">
        <v>0.4</v>
      </c>
      <c r="O290" s="22"/>
    </row>
    <row r="291" spans="1:16" ht="15.75" customHeight="1">
      <c r="A291" s="22"/>
      <c r="B291" s="27" t="s">
        <v>38</v>
      </c>
      <c r="C291" s="27">
        <v>1189833</v>
      </c>
      <c r="D291" s="28">
        <v>44544</v>
      </c>
      <c r="E291" s="27" t="s">
        <v>35</v>
      </c>
      <c r="F291" s="27" t="s">
        <v>36</v>
      </c>
      <c r="G291" s="27" t="s">
        <v>39</v>
      </c>
      <c r="H291" s="27" t="s">
        <v>27</v>
      </c>
      <c r="I291" s="29">
        <v>0.5</v>
      </c>
      <c r="J291" s="30">
        <v>7000</v>
      </c>
      <c r="K291" s="31">
        <f t="shared" si="2"/>
        <v>3500</v>
      </c>
      <c r="L291" s="31">
        <f t="shared" si="3"/>
        <v>1225</v>
      </c>
      <c r="M291" s="32">
        <v>0.35</v>
      </c>
      <c r="O291" s="22"/>
    </row>
    <row r="292" spans="1:16" ht="15.75" customHeight="1">
      <c r="A292" s="22"/>
      <c r="B292" s="27" t="s">
        <v>38</v>
      </c>
      <c r="C292" s="27">
        <v>1189833</v>
      </c>
      <c r="D292" s="28">
        <v>44544</v>
      </c>
      <c r="E292" s="27" t="s">
        <v>35</v>
      </c>
      <c r="F292" s="27" t="s">
        <v>36</v>
      </c>
      <c r="G292" s="27" t="s">
        <v>39</v>
      </c>
      <c r="H292" s="27" t="s">
        <v>28</v>
      </c>
      <c r="I292" s="29">
        <v>0.6</v>
      </c>
      <c r="J292" s="30">
        <v>6250</v>
      </c>
      <c r="K292" s="31">
        <f t="shared" si="2"/>
        <v>3750</v>
      </c>
      <c r="L292" s="31">
        <f t="shared" si="3"/>
        <v>2062.5</v>
      </c>
      <c r="M292" s="32">
        <v>0.55000000000000004</v>
      </c>
      <c r="O292" s="22"/>
    </row>
    <row r="293" spans="1:16" ht="15.75" customHeight="1">
      <c r="A293" s="22"/>
      <c r="B293" s="27" t="s">
        <v>38</v>
      </c>
      <c r="C293" s="27">
        <v>1189833</v>
      </c>
      <c r="D293" s="28">
        <v>44544</v>
      </c>
      <c r="E293" s="27" t="s">
        <v>35</v>
      </c>
      <c r="F293" s="27" t="s">
        <v>36</v>
      </c>
      <c r="G293" s="27" t="s">
        <v>39</v>
      </c>
      <c r="H293" s="27" t="s">
        <v>29</v>
      </c>
      <c r="I293" s="29">
        <v>0.65</v>
      </c>
      <c r="J293" s="30">
        <v>7250</v>
      </c>
      <c r="K293" s="31">
        <f t="shared" si="2"/>
        <v>4712.5</v>
      </c>
      <c r="L293" s="31">
        <f t="shared" si="3"/>
        <v>942.5</v>
      </c>
      <c r="M293" s="32">
        <v>0.2</v>
      </c>
      <c r="O293" s="22"/>
    </row>
    <row r="294" spans="1:16" ht="15.75" customHeight="1">
      <c r="A294" s="22"/>
      <c r="B294" s="27" t="s">
        <v>21</v>
      </c>
      <c r="C294" s="27">
        <v>1185732</v>
      </c>
      <c r="D294" s="28">
        <v>44211</v>
      </c>
      <c r="E294" s="27" t="s">
        <v>40</v>
      </c>
      <c r="F294" s="27" t="s">
        <v>41</v>
      </c>
      <c r="G294" s="27" t="s">
        <v>42</v>
      </c>
      <c r="H294" s="27" t="s">
        <v>24</v>
      </c>
      <c r="I294" s="29">
        <v>0.45</v>
      </c>
      <c r="J294" s="30">
        <v>4750</v>
      </c>
      <c r="K294" s="31">
        <f t="shared" si="2"/>
        <v>2137.5</v>
      </c>
      <c r="L294" s="31">
        <f t="shared" si="3"/>
        <v>855</v>
      </c>
      <c r="M294" s="32">
        <v>0.4</v>
      </c>
      <c r="O294" s="34"/>
      <c r="P294" s="33"/>
    </row>
    <row r="295" spans="1:16" ht="15.75" customHeight="1">
      <c r="A295" s="22"/>
      <c r="B295" s="27" t="s">
        <v>21</v>
      </c>
      <c r="C295" s="27">
        <v>1185732</v>
      </c>
      <c r="D295" s="28">
        <v>44211</v>
      </c>
      <c r="E295" s="27" t="s">
        <v>40</v>
      </c>
      <c r="F295" s="27" t="s">
        <v>41</v>
      </c>
      <c r="G295" s="27" t="s">
        <v>42</v>
      </c>
      <c r="H295" s="27" t="s">
        <v>25</v>
      </c>
      <c r="I295" s="29">
        <v>0.45</v>
      </c>
      <c r="J295" s="30">
        <v>2750</v>
      </c>
      <c r="K295" s="31">
        <f t="shared" si="2"/>
        <v>1237.5</v>
      </c>
      <c r="L295" s="31">
        <f t="shared" si="3"/>
        <v>433.125</v>
      </c>
      <c r="M295" s="32">
        <v>0.35</v>
      </c>
      <c r="O295" s="34"/>
      <c r="P295" s="33"/>
    </row>
    <row r="296" spans="1:16" ht="15.75" customHeight="1">
      <c r="A296" s="22"/>
      <c r="B296" s="27" t="s">
        <v>21</v>
      </c>
      <c r="C296" s="27">
        <v>1185732</v>
      </c>
      <c r="D296" s="28">
        <v>44211</v>
      </c>
      <c r="E296" s="27" t="s">
        <v>40</v>
      </c>
      <c r="F296" s="27" t="s">
        <v>41</v>
      </c>
      <c r="G296" s="27" t="s">
        <v>42</v>
      </c>
      <c r="H296" s="27" t="s">
        <v>26</v>
      </c>
      <c r="I296" s="29">
        <v>0.35000000000000003</v>
      </c>
      <c r="J296" s="30">
        <v>2750</v>
      </c>
      <c r="K296" s="31">
        <f t="shared" si="2"/>
        <v>962.50000000000011</v>
      </c>
      <c r="L296" s="31">
        <f t="shared" si="3"/>
        <v>336.875</v>
      </c>
      <c r="M296" s="32">
        <v>0.35</v>
      </c>
      <c r="O296" s="34"/>
      <c r="P296" s="33"/>
    </row>
    <row r="297" spans="1:16" ht="15.75" customHeight="1">
      <c r="A297" s="22"/>
      <c r="B297" s="27" t="s">
        <v>21</v>
      </c>
      <c r="C297" s="27">
        <v>1185732</v>
      </c>
      <c r="D297" s="28">
        <v>44211</v>
      </c>
      <c r="E297" s="27" t="s">
        <v>40</v>
      </c>
      <c r="F297" s="27" t="s">
        <v>41</v>
      </c>
      <c r="G297" s="27" t="s">
        <v>42</v>
      </c>
      <c r="H297" s="27" t="s">
        <v>27</v>
      </c>
      <c r="I297" s="29">
        <v>0.4</v>
      </c>
      <c r="J297" s="30">
        <v>1250</v>
      </c>
      <c r="K297" s="31">
        <f t="shared" si="2"/>
        <v>500</v>
      </c>
      <c r="L297" s="31">
        <f t="shared" si="3"/>
        <v>200</v>
      </c>
      <c r="M297" s="32">
        <v>0.4</v>
      </c>
      <c r="O297" s="35"/>
      <c r="P297" s="33"/>
    </row>
    <row r="298" spans="1:16" ht="15.75" customHeight="1">
      <c r="A298" s="22"/>
      <c r="B298" s="27" t="s">
        <v>21</v>
      </c>
      <c r="C298" s="27">
        <v>1185732</v>
      </c>
      <c r="D298" s="28">
        <v>44211</v>
      </c>
      <c r="E298" s="27" t="s">
        <v>40</v>
      </c>
      <c r="F298" s="27" t="s">
        <v>41</v>
      </c>
      <c r="G298" s="27" t="s">
        <v>42</v>
      </c>
      <c r="H298" s="27" t="s">
        <v>28</v>
      </c>
      <c r="I298" s="29">
        <v>0.54999999999999993</v>
      </c>
      <c r="J298" s="30">
        <v>1750</v>
      </c>
      <c r="K298" s="31">
        <f t="shared" si="2"/>
        <v>962.49999999999989</v>
      </c>
      <c r="L298" s="31">
        <f t="shared" si="3"/>
        <v>336.87499999999994</v>
      </c>
      <c r="M298" s="32">
        <v>0.35</v>
      </c>
      <c r="O298" s="35"/>
      <c r="P298" s="33"/>
    </row>
    <row r="299" spans="1:16" ht="15.75" customHeight="1">
      <c r="A299" s="22"/>
      <c r="B299" s="27" t="s">
        <v>21</v>
      </c>
      <c r="C299" s="27">
        <v>1185732</v>
      </c>
      <c r="D299" s="28">
        <v>44211</v>
      </c>
      <c r="E299" s="27" t="s">
        <v>40</v>
      </c>
      <c r="F299" s="27" t="s">
        <v>41</v>
      </c>
      <c r="G299" s="27" t="s">
        <v>42</v>
      </c>
      <c r="H299" s="27" t="s">
        <v>29</v>
      </c>
      <c r="I299" s="29">
        <v>0.45</v>
      </c>
      <c r="J299" s="30">
        <v>2750</v>
      </c>
      <c r="K299" s="31">
        <f t="shared" si="2"/>
        <v>1237.5</v>
      </c>
      <c r="L299" s="31">
        <f t="shared" si="3"/>
        <v>618.75</v>
      </c>
      <c r="M299" s="32">
        <v>0.5</v>
      </c>
      <c r="O299" s="35"/>
      <c r="P299" s="33"/>
    </row>
    <row r="300" spans="1:16" ht="15.75" customHeight="1">
      <c r="A300" s="22"/>
      <c r="B300" s="27" t="s">
        <v>21</v>
      </c>
      <c r="C300" s="27">
        <v>1185732</v>
      </c>
      <c r="D300" s="28">
        <v>44242</v>
      </c>
      <c r="E300" s="27" t="s">
        <v>40</v>
      </c>
      <c r="F300" s="27" t="s">
        <v>41</v>
      </c>
      <c r="G300" s="27" t="s">
        <v>42</v>
      </c>
      <c r="H300" s="27" t="s">
        <v>24</v>
      </c>
      <c r="I300" s="29">
        <v>0.45</v>
      </c>
      <c r="J300" s="30">
        <v>5250</v>
      </c>
      <c r="K300" s="31">
        <f t="shared" si="2"/>
        <v>2362.5</v>
      </c>
      <c r="L300" s="31">
        <f t="shared" si="3"/>
        <v>945</v>
      </c>
      <c r="M300" s="32">
        <v>0.4</v>
      </c>
      <c r="O300" s="35"/>
      <c r="P300" s="33"/>
    </row>
    <row r="301" spans="1:16" ht="15.75" customHeight="1">
      <c r="A301" s="22"/>
      <c r="B301" s="27" t="s">
        <v>21</v>
      </c>
      <c r="C301" s="27">
        <v>1185732</v>
      </c>
      <c r="D301" s="28">
        <v>44242</v>
      </c>
      <c r="E301" s="27" t="s">
        <v>40</v>
      </c>
      <c r="F301" s="27" t="s">
        <v>41</v>
      </c>
      <c r="G301" s="27" t="s">
        <v>42</v>
      </c>
      <c r="H301" s="27" t="s">
        <v>25</v>
      </c>
      <c r="I301" s="29">
        <v>0.45</v>
      </c>
      <c r="J301" s="30">
        <v>1750</v>
      </c>
      <c r="K301" s="31">
        <f t="shared" si="2"/>
        <v>787.5</v>
      </c>
      <c r="L301" s="31">
        <f t="shared" si="3"/>
        <v>275.625</v>
      </c>
      <c r="M301" s="32">
        <v>0.35</v>
      </c>
      <c r="O301" s="35"/>
      <c r="P301" s="33"/>
    </row>
    <row r="302" spans="1:16" ht="15.75" customHeight="1">
      <c r="A302" s="22"/>
      <c r="B302" s="27" t="s">
        <v>21</v>
      </c>
      <c r="C302" s="27">
        <v>1185732</v>
      </c>
      <c r="D302" s="28">
        <v>44242</v>
      </c>
      <c r="E302" s="27" t="s">
        <v>40</v>
      </c>
      <c r="F302" s="27" t="s">
        <v>41</v>
      </c>
      <c r="G302" s="27" t="s">
        <v>42</v>
      </c>
      <c r="H302" s="27" t="s">
        <v>26</v>
      </c>
      <c r="I302" s="29">
        <v>0.35000000000000003</v>
      </c>
      <c r="J302" s="30">
        <v>2250</v>
      </c>
      <c r="K302" s="31">
        <f t="shared" si="2"/>
        <v>787.50000000000011</v>
      </c>
      <c r="L302" s="31">
        <f t="shared" si="3"/>
        <v>275.625</v>
      </c>
      <c r="M302" s="32">
        <v>0.35</v>
      </c>
      <c r="O302" s="35"/>
      <c r="P302" s="33"/>
    </row>
    <row r="303" spans="1:16" ht="15.75" customHeight="1">
      <c r="A303" s="22"/>
      <c r="B303" s="27" t="s">
        <v>21</v>
      </c>
      <c r="C303" s="27">
        <v>1185732</v>
      </c>
      <c r="D303" s="28">
        <v>44242</v>
      </c>
      <c r="E303" s="27" t="s">
        <v>40</v>
      </c>
      <c r="F303" s="27" t="s">
        <v>41</v>
      </c>
      <c r="G303" s="27" t="s">
        <v>42</v>
      </c>
      <c r="H303" s="27" t="s">
        <v>27</v>
      </c>
      <c r="I303" s="29">
        <v>0.4</v>
      </c>
      <c r="J303" s="30">
        <v>1000</v>
      </c>
      <c r="K303" s="31">
        <f t="shared" si="2"/>
        <v>400</v>
      </c>
      <c r="L303" s="31">
        <f t="shared" si="3"/>
        <v>160</v>
      </c>
      <c r="M303" s="32">
        <v>0.4</v>
      </c>
      <c r="O303" s="35"/>
      <c r="P303" s="33"/>
    </row>
    <row r="304" spans="1:16" ht="15.75" customHeight="1">
      <c r="A304" s="22"/>
      <c r="B304" s="27" t="s">
        <v>21</v>
      </c>
      <c r="C304" s="27">
        <v>1185732</v>
      </c>
      <c r="D304" s="28">
        <v>44242</v>
      </c>
      <c r="E304" s="27" t="s">
        <v>40</v>
      </c>
      <c r="F304" s="27" t="s">
        <v>41</v>
      </c>
      <c r="G304" s="27" t="s">
        <v>42</v>
      </c>
      <c r="H304" s="27" t="s">
        <v>28</v>
      </c>
      <c r="I304" s="29">
        <v>0.54999999999999993</v>
      </c>
      <c r="J304" s="30">
        <v>1750</v>
      </c>
      <c r="K304" s="31">
        <f t="shared" si="2"/>
        <v>962.49999999999989</v>
      </c>
      <c r="L304" s="31">
        <f t="shared" si="3"/>
        <v>336.87499999999994</v>
      </c>
      <c r="M304" s="32">
        <v>0.35</v>
      </c>
      <c r="O304" s="35"/>
      <c r="P304" s="33"/>
    </row>
    <row r="305" spans="1:16" ht="15.75" customHeight="1">
      <c r="A305" s="22"/>
      <c r="B305" s="27" t="s">
        <v>21</v>
      </c>
      <c r="C305" s="27">
        <v>1185732</v>
      </c>
      <c r="D305" s="28">
        <v>44242</v>
      </c>
      <c r="E305" s="27" t="s">
        <v>40</v>
      </c>
      <c r="F305" s="27" t="s">
        <v>41</v>
      </c>
      <c r="G305" s="27" t="s">
        <v>42</v>
      </c>
      <c r="H305" s="27" t="s">
        <v>29</v>
      </c>
      <c r="I305" s="29">
        <v>0.45</v>
      </c>
      <c r="J305" s="30">
        <v>2750</v>
      </c>
      <c r="K305" s="31">
        <f t="shared" si="2"/>
        <v>1237.5</v>
      </c>
      <c r="L305" s="31">
        <f t="shared" si="3"/>
        <v>618.75</v>
      </c>
      <c r="M305" s="32">
        <v>0.5</v>
      </c>
      <c r="O305" s="35"/>
      <c r="P305" s="33"/>
    </row>
    <row r="306" spans="1:16" ht="15.75" customHeight="1">
      <c r="A306" s="22"/>
      <c r="B306" s="27" t="s">
        <v>21</v>
      </c>
      <c r="C306" s="27">
        <v>1185732</v>
      </c>
      <c r="D306" s="28">
        <v>44269</v>
      </c>
      <c r="E306" s="27" t="s">
        <v>40</v>
      </c>
      <c r="F306" s="27" t="s">
        <v>41</v>
      </c>
      <c r="G306" s="27" t="s">
        <v>42</v>
      </c>
      <c r="H306" s="27" t="s">
        <v>24</v>
      </c>
      <c r="I306" s="29">
        <v>0.5</v>
      </c>
      <c r="J306" s="30">
        <v>4950</v>
      </c>
      <c r="K306" s="31">
        <f t="shared" si="2"/>
        <v>2475</v>
      </c>
      <c r="L306" s="31">
        <f t="shared" si="3"/>
        <v>990</v>
      </c>
      <c r="M306" s="32">
        <v>0.4</v>
      </c>
      <c r="O306" s="35"/>
      <c r="P306" s="33"/>
    </row>
    <row r="307" spans="1:16" ht="15.75" customHeight="1">
      <c r="A307" s="22"/>
      <c r="B307" s="27" t="s">
        <v>21</v>
      </c>
      <c r="C307" s="27">
        <v>1185732</v>
      </c>
      <c r="D307" s="28">
        <v>44269</v>
      </c>
      <c r="E307" s="27" t="s">
        <v>40</v>
      </c>
      <c r="F307" s="27" t="s">
        <v>41</v>
      </c>
      <c r="G307" s="27" t="s">
        <v>42</v>
      </c>
      <c r="H307" s="27" t="s">
        <v>25</v>
      </c>
      <c r="I307" s="29">
        <v>0.5</v>
      </c>
      <c r="J307" s="30">
        <v>2000</v>
      </c>
      <c r="K307" s="31">
        <f t="shared" si="2"/>
        <v>1000</v>
      </c>
      <c r="L307" s="31">
        <f t="shared" si="3"/>
        <v>350</v>
      </c>
      <c r="M307" s="32">
        <v>0.35</v>
      </c>
      <c r="O307" s="35"/>
      <c r="P307" s="33"/>
    </row>
    <row r="308" spans="1:16" ht="15.75" customHeight="1">
      <c r="A308" s="22"/>
      <c r="B308" s="27" t="s">
        <v>21</v>
      </c>
      <c r="C308" s="27">
        <v>1185732</v>
      </c>
      <c r="D308" s="28">
        <v>44269</v>
      </c>
      <c r="E308" s="27" t="s">
        <v>40</v>
      </c>
      <c r="F308" s="27" t="s">
        <v>41</v>
      </c>
      <c r="G308" s="27" t="s">
        <v>42</v>
      </c>
      <c r="H308" s="27" t="s">
        <v>26</v>
      </c>
      <c r="I308" s="29">
        <v>0.4</v>
      </c>
      <c r="J308" s="30">
        <v>2250</v>
      </c>
      <c r="K308" s="31">
        <f t="shared" si="2"/>
        <v>900</v>
      </c>
      <c r="L308" s="31">
        <f t="shared" si="3"/>
        <v>315</v>
      </c>
      <c r="M308" s="32">
        <v>0.35</v>
      </c>
      <c r="O308" s="35"/>
      <c r="P308" s="33"/>
    </row>
    <row r="309" spans="1:16" ht="15.75" customHeight="1">
      <c r="A309" s="22"/>
      <c r="B309" s="27" t="s">
        <v>21</v>
      </c>
      <c r="C309" s="27">
        <v>1185732</v>
      </c>
      <c r="D309" s="28">
        <v>44269</v>
      </c>
      <c r="E309" s="27" t="s">
        <v>40</v>
      </c>
      <c r="F309" s="27" t="s">
        <v>41</v>
      </c>
      <c r="G309" s="27" t="s">
        <v>42</v>
      </c>
      <c r="H309" s="27" t="s">
        <v>27</v>
      </c>
      <c r="I309" s="29">
        <v>0.45</v>
      </c>
      <c r="J309" s="30">
        <v>750</v>
      </c>
      <c r="K309" s="31">
        <f t="shared" si="2"/>
        <v>337.5</v>
      </c>
      <c r="L309" s="31">
        <f t="shared" si="3"/>
        <v>135</v>
      </c>
      <c r="M309" s="32">
        <v>0.4</v>
      </c>
      <c r="O309" s="35"/>
      <c r="P309" s="33"/>
    </row>
    <row r="310" spans="1:16" ht="15.75" customHeight="1">
      <c r="A310" s="22"/>
      <c r="B310" s="27" t="s">
        <v>21</v>
      </c>
      <c r="C310" s="27">
        <v>1185732</v>
      </c>
      <c r="D310" s="28">
        <v>44269</v>
      </c>
      <c r="E310" s="27" t="s">
        <v>40</v>
      </c>
      <c r="F310" s="27" t="s">
        <v>41</v>
      </c>
      <c r="G310" s="27" t="s">
        <v>42</v>
      </c>
      <c r="H310" s="27" t="s">
        <v>28</v>
      </c>
      <c r="I310" s="29">
        <v>0.6</v>
      </c>
      <c r="J310" s="30">
        <v>1250</v>
      </c>
      <c r="K310" s="31">
        <f t="shared" si="2"/>
        <v>750</v>
      </c>
      <c r="L310" s="31">
        <f t="shared" si="3"/>
        <v>262.5</v>
      </c>
      <c r="M310" s="32">
        <v>0.35</v>
      </c>
      <c r="O310" s="35"/>
      <c r="P310" s="33"/>
    </row>
    <row r="311" spans="1:16" ht="15.75" customHeight="1">
      <c r="A311" s="22"/>
      <c r="B311" s="27" t="s">
        <v>21</v>
      </c>
      <c r="C311" s="27">
        <v>1185732</v>
      </c>
      <c r="D311" s="28">
        <v>44269</v>
      </c>
      <c r="E311" s="27" t="s">
        <v>40</v>
      </c>
      <c r="F311" s="27" t="s">
        <v>41</v>
      </c>
      <c r="G311" s="27" t="s">
        <v>42</v>
      </c>
      <c r="H311" s="27" t="s">
        <v>29</v>
      </c>
      <c r="I311" s="29">
        <v>0.5</v>
      </c>
      <c r="J311" s="30">
        <v>2250</v>
      </c>
      <c r="K311" s="31">
        <f t="shared" si="2"/>
        <v>1125</v>
      </c>
      <c r="L311" s="31">
        <f t="shared" si="3"/>
        <v>562.5</v>
      </c>
      <c r="M311" s="32">
        <v>0.5</v>
      </c>
      <c r="O311" s="35"/>
      <c r="P311" s="33"/>
    </row>
    <row r="312" spans="1:16" ht="15.75" customHeight="1">
      <c r="A312" s="22"/>
      <c r="B312" s="27" t="s">
        <v>21</v>
      </c>
      <c r="C312" s="27">
        <v>1185732</v>
      </c>
      <c r="D312" s="28">
        <v>44301</v>
      </c>
      <c r="E312" s="27" t="s">
        <v>40</v>
      </c>
      <c r="F312" s="27" t="s">
        <v>41</v>
      </c>
      <c r="G312" s="27" t="s">
        <v>42</v>
      </c>
      <c r="H312" s="27" t="s">
        <v>24</v>
      </c>
      <c r="I312" s="29">
        <v>0.5</v>
      </c>
      <c r="J312" s="30">
        <v>4500</v>
      </c>
      <c r="K312" s="31">
        <f t="shared" si="2"/>
        <v>2250</v>
      </c>
      <c r="L312" s="31">
        <f t="shared" si="3"/>
        <v>900</v>
      </c>
      <c r="M312" s="32">
        <v>0.4</v>
      </c>
      <c r="O312" s="35"/>
      <c r="P312" s="33"/>
    </row>
    <row r="313" spans="1:16" ht="15.75" customHeight="1">
      <c r="A313" s="22"/>
      <c r="B313" s="27" t="s">
        <v>21</v>
      </c>
      <c r="C313" s="27">
        <v>1185732</v>
      </c>
      <c r="D313" s="28">
        <v>44301</v>
      </c>
      <c r="E313" s="27" t="s">
        <v>40</v>
      </c>
      <c r="F313" s="27" t="s">
        <v>41</v>
      </c>
      <c r="G313" s="27" t="s">
        <v>42</v>
      </c>
      <c r="H313" s="27" t="s">
        <v>25</v>
      </c>
      <c r="I313" s="29">
        <v>0.5</v>
      </c>
      <c r="J313" s="30">
        <v>1500</v>
      </c>
      <c r="K313" s="31">
        <f t="shared" si="2"/>
        <v>750</v>
      </c>
      <c r="L313" s="31">
        <f t="shared" si="3"/>
        <v>262.5</v>
      </c>
      <c r="M313" s="32">
        <v>0.35</v>
      </c>
      <c r="O313" s="35"/>
      <c r="P313" s="33"/>
    </row>
    <row r="314" spans="1:16" ht="15.75" customHeight="1">
      <c r="A314" s="22"/>
      <c r="B314" s="27" t="s">
        <v>21</v>
      </c>
      <c r="C314" s="27">
        <v>1185732</v>
      </c>
      <c r="D314" s="28">
        <v>44301</v>
      </c>
      <c r="E314" s="27" t="s">
        <v>40</v>
      </c>
      <c r="F314" s="27" t="s">
        <v>41</v>
      </c>
      <c r="G314" s="27" t="s">
        <v>42</v>
      </c>
      <c r="H314" s="27" t="s">
        <v>26</v>
      </c>
      <c r="I314" s="29">
        <v>0.4</v>
      </c>
      <c r="J314" s="30">
        <v>1500</v>
      </c>
      <c r="K314" s="31">
        <f t="shared" si="2"/>
        <v>600</v>
      </c>
      <c r="L314" s="31">
        <f t="shared" si="3"/>
        <v>210</v>
      </c>
      <c r="M314" s="32">
        <v>0.35</v>
      </c>
      <c r="O314" s="35"/>
      <c r="P314" s="33"/>
    </row>
    <row r="315" spans="1:16" ht="15.75" customHeight="1">
      <c r="A315" s="22"/>
      <c r="B315" s="27" t="s">
        <v>21</v>
      </c>
      <c r="C315" s="27">
        <v>1185732</v>
      </c>
      <c r="D315" s="28">
        <v>44301</v>
      </c>
      <c r="E315" s="27" t="s">
        <v>40</v>
      </c>
      <c r="F315" s="27" t="s">
        <v>41</v>
      </c>
      <c r="G315" s="27" t="s">
        <v>42</v>
      </c>
      <c r="H315" s="27" t="s">
        <v>27</v>
      </c>
      <c r="I315" s="29">
        <v>0.45</v>
      </c>
      <c r="J315" s="30">
        <v>750</v>
      </c>
      <c r="K315" s="31">
        <f t="shared" si="2"/>
        <v>337.5</v>
      </c>
      <c r="L315" s="31">
        <f t="shared" si="3"/>
        <v>135</v>
      </c>
      <c r="M315" s="32">
        <v>0.4</v>
      </c>
      <c r="O315" s="35"/>
      <c r="P315" s="33"/>
    </row>
    <row r="316" spans="1:16" ht="15.75" customHeight="1">
      <c r="A316" s="22"/>
      <c r="B316" s="27" t="s">
        <v>21</v>
      </c>
      <c r="C316" s="27">
        <v>1185732</v>
      </c>
      <c r="D316" s="28">
        <v>44301</v>
      </c>
      <c r="E316" s="27" t="s">
        <v>40</v>
      </c>
      <c r="F316" s="27" t="s">
        <v>41</v>
      </c>
      <c r="G316" s="27" t="s">
        <v>42</v>
      </c>
      <c r="H316" s="27" t="s">
        <v>28</v>
      </c>
      <c r="I316" s="29">
        <v>0.6</v>
      </c>
      <c r="J316" s="30">
        <v>1000</v>
      </c>
      <c r="K316" s="31">
        <f t="shared" si="2"/>
        <v>600</v>
      </c>
      <c r="L316" s="31">
        <f t="shared" si="3"/>
        <v>210</v>
      </c>
      <c r="M316" s="32">
        <v>0.35</v>
      </c>
      <c r="O316" s="35"/>
      <c r="P316" s="33"/>
    </row>
    <row r="317" spans="1:16" ht="15.75" customHeight="1">
      <c r="A317" s="22"/>
      <c r="B317" s="27" t="s">
        <v>21</v>
      </c>
      <c r="C317" s="27">
        <v>1185732</v>
      </c>
      <c r="D317" s="28">
        <v>44301</v>
      </c>
      <c r="E317" s="27" t="s">
        <v>40</v>
      </c>
      <c r="F317" s="27" t="s">
        <v>41</v>
      </c>
      <c r="G317" s="27" t="s">
        <v>42</v>
      </c>
      <c r="H317" s="27" t="s">
        <v>29</v>
      </c>
      <c r="I317" s="29">
        <v>0.5</v>
      </c>
      <c r="J317" s="30">
        <v>2250</v>
      </c>
      <c r="K317" s="31">
        <f t="shared" si="2"/>
        <v>1125</v>
      </c>
      <c r="L317" s="31">
        <f t="shared" si="3"/>
        <v>562.5</v>
      </c>
      <c r="M317" s="32">
        <v>0.5</v>
      </c>
      <c r="O317" s="35"/>
      <c r="P317" s="33"/>
    </row>
    <row r="318" spans="1:16" ht="15.75" customHeight="1">
      <c r="A318" s="22"/>
      <c r="B318" s="27" t="s">
        <v>21</v>
      </c>
      <c r="C318" s="27">
        <v>1185732</v>
      </c>
      <c r="D318" s="28">
        <v>44332</v>
      </c>
      <c r="E318" s="27" t="s">
        <v>40</v>
      </c>
      <c r="F318" s="27" t="s">
        <v>41</v>
      </c>
      <c r="G318" s="27" t="s">
        <v>42</v>
      </c>
      <c r="H318" s="27" t="s">
        <v>24</v>
      </c>
      <c r="I318" s="29">
        <v>0.6</v>
      </c>
      <c r="J318" s="30">
        <v>4950</v>
      </c>
      <c r="K318" s="31">
        <f t="shared" si="2"/>
        <v>2970</v>
      </c>
      <c r="L318" s="31">
        <f t="shared" si="3"/>
        <v>1188</v>
      </c>
      <c r="M318" s="32">
        <v>0.4</v>
      </c>
      <c r="O318" s="35"/>
      <c r="P318" s="33"/>
    </row>
    <row r="319" spans="1:16" ht="15.75" customHeight="1">
      <c r="A319" s="22"/>
      <c r="B319" s="27" t="s">
        <v>21</v>
      </c>
      <c r="C319" s="27">
        <v>1185732</v>
      </c>
      <c r="D319" s="28">
        <v>44332</v>
      </c>
      <c r="E319" s="27" t="s">
        <v>40</v>
      </c>
      <c r="F319" s="27" t="s">
        <v>41</v>
      </c>
      <c r="G319" s="27" t="s">
        <v>42</v>
      </c>
      <c r="H319" s="27" t="s">
        <v>25</v>
      </c>
      <c r="I319" s="29">
        <v>0.55000000000000004</v>
      </c>
      <c r="J319" s="30">
        <v>2000</v>
      </c>
      <c r="K319" s="31">
        <f t="shared" si="2"/>
        <v>1100</v>
      </c>
      <c r="L319" s="31">
        <f t="shared" si="3"/>
        <v>385</v>
      </c>
      <c r="M319" s="32">
        <v>0.35</v>
      </c>
      <c r="O319" s="35"/>
      <c r="P319" s="33"/>
    </row>
    <row r="320" spans="1:16" ht="15.75" customHeight="1">
      <c r="A320" s="22"/>
      <c r="B320" s="27" t="s">
        <v>21</v>
      </c>
      <c r="C320" s="27">
        <v>1185732</v>
      </c>
      <c r="D320" s="28">
        <v>44332</v>
      </c>
      <c r="E320" s="27" t="s">
        <v>40</v>
      </c>
      <c r="F320" s="27" t="s">
        <v>41</v>
      </c>
      <c r="G320" s="27" t="s">
        <v>42</v>
      </c>
      <c r="H320" s="27" t="s">
        <v>26</v>
      </c>
      <c r="I320" s="29">
        <v>0.5</v>
      </c>
      <c r="J320" s="30">
        <v>1750</v>
      </c>
      <c r="K320" s="31">
        <f t="shared" si="2"/>
        <v>875</v>
      </c>
      <c r="L320" s="31">
        <f t="shared" si="3"/>
        <v>306.25</v>
      </c>
      <c r="M320" s="32">
        <v>0.35</v>
      </c>
      <c r="O320" s="35"/>
      <c r="P320" s="33"/>
    </row>
    <row r="321" spans="1:16" ht="15.75" customHeight="1">
      <c r="A321" s="22"/>
      <c r="B321" s="27" t="s">
        <v>21</v>
      </c>
      <c r="C321" s="27">
        <v>1185732</v>
      </c>
      <c r="D321" s="28">
        <v>44332</v>
      </c>
      <c r="E321" s="27" t="s">
        <v>40</v>
      </c>
      <c r="F321" s="27" t="s">
        <v>41</v>
      </c>
      <c r="G321" s="27" t="s">
        <v>42</v>
      </c>
      <c r="H321" s="27" t="s">
        <v>27</v>
      </c>
      <c r="I321" s="29">
        <v>0.5</v>
      </c>
      <c r="J321" s="30">
        <v>1000</v>
      </c>
      <c r="K321" s="31">
        <f t="shared" si="2"/>
        <v>500</v>
      </c>
      <c r="L321" s="31">
        <f t="shared" si="3"/>
        <v>200</v>
      </c>
      <c r="M321" s="32">
        <v>0.4</v>
      </c>
      <c r="O321" s="35"/>
      <c r="P321" s="33"/>
    </row>
    <row r="322" spans="1:16" ht="15.75" customHeight="1">
      <c r="A322" s="22"/>
      <c r="B322" s="27" t="s">
        <v>21</v>
      </c>
      <c r="C322" s="27">
        <v>1185732</v>
      </c>
      <c r="D322" s="28">
        <v>44332</v>
      </c>
      <c r="E322" s="27" t="s">
        <v>40</v>
      </c>
      <c r="F322" s="27" t="s">
        <v>41</v>
      </c>
      <c r="G322" s="27" t="s">
        <v>42</v>
      </c>
      <c r="H322" s="27" t="s">
        <v>28</v>
      </c>
      <c r="I322" s="29">
        <v>0.6</v>
      </c>
      <c r="J322" s="30">
        <v>1250</v>
      </c>
      <c r="K322" s="31">
        <f t="shared" si="2"/>
        <v>750</v>
      </c>
      <c r="L322" s="31">
        <f t="shared" si="3"/>
        <v>262.5</v>
      </c>
      <c r="M322" s="32">
        <v>0.35</v>
      </c>
      <c r="O322" s="35"/>
      <c r="P322" s="33"/>
    </row>
    <row r="323" spans="1:16" ht="15.75" customHeight="1">
      <c r="A323" s="22"/>
      <c r="B323" s="27" t="s">
        <v>21</v>
      </c>
      <c r="C323" s="27">
        <v>1185732</v>
      </c>
      <c r="D323" s="28">
        <v>44332</v>
      </c>
      <c r="E323" s="27" t="s">
        <v>40</v>
      </c>
      <c r="F323" s="27" t="s">
        <v>41</v>
      </c>
      <c r="G323" s="27" t="s">
        <v>42</v>
      </c>
      <c r="H323" s="27" t="s">
        <v>29</v>
      </c>
      <c r="I323" s="29">
        <v>0.65</v>
      </c>
      <c r="J323" s="30">
        <v>2500</v>
      </c>
      <c r="K323" s="31">
        <f t="shared" si="2"/>
        <v>1625</v>
      </c>
      <c r="L323" s="31">
        <f t="shared" si="3"/>
        <v>812.5</v>
      </c>
      <c r="M323" s="32">
        <v>0.5</v>
      </c>
      <c r="O323" s="35"/>
      <c r="P323" s="33"/>
    </row>
    <row r="324" spans="1:16" ht="15.75" customHeight="1">
      <c r="A324" s="22"/>
      <c r="B324" s="27" t="s">
        <v>21</v>
      </c>
      <c r="C324" s="27">
        <v>1185732</v>
      </c>
      <c r="D324" s="28">
        <v>44362</v>
      </c>
      <c r="E324" s="27" t="s">
        <v>40</v>
      </c>
      <c r="F324" s="27" t="s">
        <v>41</v>
      </c>
      <c r="G324" s="27" t="s">
        <v>42</v>
      </c>
      <c r="H324" s="27" t="s">
        <v>24</v>
      </c>
      <c r="I324" s="29">
        <v>0.5</v>
      </c>
      <c r="J324" s="30">
        <v>5000</v>
      </c>
      <c r="K324" s="31">
        <f t="shared" si="2"/>
        <v>2500</v>
      </c>
      <c r="L324" s="31">
        <f t="shared" si="3"/>
        <v>1000</v>
      </c>
      <c r="M324" s="32">
        <v>0.4</v>
      </c>
      <c r="O324" s="35"/>
      <c r="P324" s="33"/>
    </row>
    <row r="325" spans="1:16" ht="15.75" customHeight="1">
      <c r="A325" s="22"/>
      <c r="B325" s="27" t="s">
        <v>21</v>
      </c>
      <c r="C325" s="27">
        <v>1185732</v>
      </c>
      <c r="D325" s="28">
        <v>44362</v>
      </c>
      <c r="E325" s="27" t="s">
        <v>40</v>
      </c>
      <c r="F325" s="27" t="s">
        <v>41</v>
      </c>
      <c r="G325" s="27" t="s">
        <v>42</v>
      </c>
      <c r="H325" s="27" t="s">
        <v>25</v>
      </c>
      <c r="I325" s="29">
        <v>0.45000000000000007</v>
      </c>
      <c r="J325" s="30">
        <v>2500</v>
      </c>
      <c r="K325" s="31">
        <f t="shared" si="2"/>
        <v>1125.0000000000002</v>
      </c>
      <c r="L325" s="31">
        <f t="shared" si="3"/>
        <v>393.75000000000006</v>
      </c>
      <c r="M325" s="32">
        <v>0.35</v>
      </c>
      <c r="O325" s="35"/>
      <c r="P325" s="33"/>
    </row>
    <row r="326" spans="1:16" ht="15.75" customHeight="1">
      <c r="A326" s="22"/>
      <c r="B326" s="27" t="s">
        <v>21</v>
      </c>
      <c r="C326" s="27">
        <v>1185732</v>
      </c>
      <c r="D326" s="28">
        <v>44362</v>
      </c>
      <c r="E326" s="27" t="s">
        <v>40</v>
      </c>
      <c r="F326" s="27" t="s">
        <v>41</v>
      </c>
      <c r="G326" s="27" t="s">
        <v>42</v>
      </c>
      <c r="H326" s="27" t="s">
        <v>26</v>
      </c>
      <c r="I326" s="29">
        <v>0.4</v>
      </c>
      <c r="J326" s="30">
        <v>2000</v>
      </c>
      <c r="K326" s="31">
        <f t="shared" si="2"/>
        <v>800</v>
      </c>
      <c r="L326" s="31">
        <f t="shared" si="3"/>
        <v>280</v>
      </c>
      <c r="M326" s="32">
        <v>0.35</v>
      </c>
      <c r="O326" s="35"/>
      <c r="P326" s="33"/>
    </row>
    <row r="327" spans="1:16" ht="15.75" customHeight="1">
      <c r="A327" s="22"/>
      <c r="B327" s="27" t="s">
        <v>21</v>
      </c>
      <c r="C327" s="27">
        <v>1185732</v>
      </c>
      <c r="D327" s="28">
        <v>44362</v>
      </c>
      <c r="E327" s="27" t="s">
        <v>40</v>
      </c>
      <c r="F327" s="27" t="s">
        <v>41</v>
      </c>
      <c r="G327" s="27" t="s">
        <v>42</v>
      </c>
      <c r="H327" s="27" t="s">
        <v>27</v>
      </c>
      <c r="I327" s="29">
        <v>0.4</v>
      </c>
      <c r="J327" s="30">
        <v>1750</v>
      </c>
      <c r="K327" s="31">
        <f t="shared" si="2"/>
        <v>700</v>
      </c>
      <c r="L327" s="31">
        <f t="shared" si="3"/>
        <v>280</v>
      </c>
      <c r="M327" s="32">
        <v>0.4</v>
      </c>
      <c r="O327" s="35"/>
      <c r="P327" s="33"/>
    </row>
    <row r="328" spans="1:16" ht="15.75" customHeight="1">
      <c r="A328" s="22"/>
      <c r="B328" s="27" t="s">
        <v>21</v>
      </c>
      <c r="C328" s="27">
        <v>1185732</v>
      </c>
      <c r="D328" s="28">
        <v>44362</v>
      </c>
      <c r="E328" s="27" t="s">
        <v>40</v>
      </c>
      <c r="F328" s="27" t="s">
        <v>41</v>
      </c>
      <c r="G328" s="27" t="s">
        <v>42</v>
      </c>
      <c r="H328" s="27" t="s">
        <v>28</v>
      </c>
      <c r="I328" s="29">
        <v>0.5</v>
      </c>
      <c r="J328" s="30">
        <v>1750</v>
      </c>
      <c r="K328" s="31">
        <f t="shared" si="2"/>
        <v>875</v>
      </c>
      <c r="L328" s="31">
        <f t="shared" si="3"/>
        <v>306.25</v>
      </c>
      <c r="M328" s="32">
        <v>0.35</v>
      </c>
      <c r="O328" s="35"/>
      <c r="P328" s="33"/>
    </row>
    <row r="329" spans="1:16" ht="15.75" customHeight="1">
      <c r="A329" s="22"/>
      <c r="B329" s="27" t="s">
        <v>21</v>
      </c>
      <c r="C329" s="27">
        <v>1185732</v>
      </c>
      <c r="D329" s="28">
        <v>44362</v>
      </c>
      <c r="E329" s="27" t="s">
        <v>40</v>
      </c>
      <c r="F329" s="27" t="s">
        <v>41</v>
      </c>
      <c r="G329" s="27" t="s">
        <v>42</v>
      </c>
      <c r="H329" s="27" t="s">
        <v>29</v>
      </c>
      <c r="I329" s="29">
        <v>0.55000000000000004</v>
      </c>
      <c r="J329" s="30">
        <v>3500</v>
      </c>
      <c r="K329" s="31">
        <f t="shared" si="2"/>
        <v>1925.0000000000002</v>
      </c>
      <c r="L329" s="31">
        <f t="shared" si="3"/>
        <v>962.50000000000011</v>
      </c>
      <c r="M329" s="32">
        <v>0.5</v>
      </c>
      <c r="O329" s="35"/>
      <c r="P329" s="33"/>
    </row>
    <row r="330" spans="1:16" ht="15.75" customHeight="1">
      <c r="A330" s="22"/>
      <c r="B330" s="27" t="s">
        <v>21</v>
      </c>
      <c r="C330" s="27">
        <v>1185732</v>
      </c>
      <c r="D330" s="28">
        <v>44391</v>
      </c>
      <c r="E330" s="27" t="s">
        <v>40</v>
      </c>
      <c r="F330" s="27" t="s">
        <v>41</v>
      </c>
      <c r="G330" s="27" t="s">
        <v>42</v>
      </c>
      <c r="H330" s="27" t="s">
        <v>24</v>
      </c>
      <c r="I330" s="29">
        <v>0.5</v>
      </c>
      <c r="J330" s="30">
        <v>5750</v>
      </c>
      <c r="K330" s="31">
        <f t="shared" si="2"/>
        <v>2875</v>
      </c>
      <c r="L330" s="31">
        <f t="shared" si="3"/>
        <v>1150</v>
      </c>
      <c r="M330" s="32">
        <v>0.4</v>
      </c>
      <c r="O330" s="35"/>
      <c r="P330" s="33"/>
    </row>
    <row r="331" spans="1:16" ht="15.75" customHeight="1">
      <c r="A331" s="22"/>
      <c r="B331" s="27" t="s">
        <v>21</v>
      </c>
      <c r="C331" s="27">
        <v>1185732</v>
      </c>
      <c r="D331" s="28">
        <v>44391</v>
      </c>
      <c r="E331" s="27" t="s">
        <v>40</v>
      </c>
      <c r="F331" s="27" t="s">
        <v>41</v>
      </c>
      <c r="G331" s="27" t="s">
        <v>42</v>
      </c>
      <c r="H331" s="27" t="s">
        <v>25</v>
      </c>
      <c r="I331" s="29">
        <v>0.45000000000000007</v>
      </c>
      <c r="J331" s="30">
        <v>3250</v>
      </c>
      <c r="K331" s="31">
        <f t="shared" si="2"/>
        <v>1462.5000000000002</v>
      </c>
      <c r="L331" s="31">
        <f t="shared" si="3"/>
        <v>511.87500000000006</v>
      </c>
      <c r="M331" s="32">
        <v>0.35</v>
      </c>
      <c r="O331" s="35"/>
      <c r="P331" s="33"/>
    </row>
    <row r="332" spans="1:16" ht="15.75" customHeight="1">
      <c r="A332" s="22"/>
      <c r="B332" s="27" t="s">
        <v>21</v>
      </c>
      <c r="C332" s="27">
        <v>1185732</v>
      </c>
      <c r="D332" s="28">
        <v>44391</v>
      </c>
      <c r="E332" s="27" t="s">
        <v>40</v>
      </c>
      <c r="F332" s="27" t="s">
        <v>41</v>
      </c>
      <c r="G332" s="27" t="s">
        <v>42</v>
      </c>
      <c r="H332" s="27" t="s">
        <v>26</v>
      </c>
      <c r="I332" s="29">
        <v>0.4</v>
      </c>
      <c r="J332" s="30">
        <v>2500</v>
      </c>
      <c r="K332" s="31">
        <f t="shared" si="2"/>
        <v>1000</v>
      </c>
      <c r="L332" s="31">
        <f t="shared" si="3"/>
        <v>350</v>
      </c>
      <c r="M332" s="32">
        <v>0.35</v>
      </c>
      <c r="O332" s="35"/>
      <c r="P332" s="33"/>
    </row>
    <row r="333" spans="1:16" ht="15.75" customHeight="1">
      <c r="A333" s="22"/>
      <c r="B333" s="27" t="s">
        <v>21</v>
      </c>
      <c r="C333" s="27">
        <v>1185732</v>
      </c>
      <c r="D333" s="28">
        <v>44391</v>
      </c>
      <c r="E333" s="27" t="s">
        <v>40</v>
      </c>
      <c r="F333" s="27" t="s">
        <v>41</v>
      </c>
      <c r="G333" s="27" t="s">
        <v>42</v>
      </c>
      <c r="H333" s="27" t="s">
        <v>27</v>
      </c>
      <c r="I333" s="29">
        <v>0.4</v>
      </c>
      <c r="J333" s="30">
        <v>2000</v>
      </c>
      <c r="K333" s="31">
        <f t="shared" si="2"/>
        <v>800</v>
      </c>
      <c r="L333" s="31">
        <f t="shared" si="3"/>
        <v>320</v>
      </c>
      <c r="M333" s="32">
        <v>0.4</v>
      </c>
      <c r="O333" s="35"/>
      <c r="P333" s="33"/>
    </row>
    <row r="334" spans="1:16" ht="15.75" customHeight="1">
      <c r="A334" s="22"/>
      <c r="B334" s="27" t="s">
        <v>21</v>
      </c>
      <c r="C334" s="27">
        <v>1185732</v>
      </c>
      <c r="D334" s="28">
        <v>44391</v>
      </c>
      <c r="E334" s="27" t="s">
        <v>40</v>
      </c>
      <c r="F334" s="27" t="s">
        <v>41</v>
      </c>
      <c r="G334" s="27" t="s">
        <v>42</v>
      </c>
      <c r="H334" s="27" t="s">
        <v>28</v>
      </c>
      <c r="I334" s="29">
        <v>0.5</v>
      </c>
      <c r="J334" s="30">
        <v>2250</v>
      </c>
      <c r="K334" s="31">
        <f t="shared" si="2"/>
        <v>1125</v>
      </c>
      <c r="L334" s="31">
        <f t="shared" si="3"/>
        <v>393.75</v>
      </c>
      <c r="M334" s="32">
        <v>0.35</v>
      </c>
      <c r="O334" s="35"/>
      <c r="P334" s="33"/>
    </row>
    <row r="335" spans="1:16" ht="15.75" customHeight="1">
      <c r="A335" s="22"/>
      <c r="B335" s="27" t="s">
        <v>21</v>
      </c>
      <c r="C335" s="27">
        <v>1185732</v>
      </c>
      <c r="D335" s="28">
        <v>44391</v>
      </c>
      <c r="E335" s="27" t="s">
        <v>40</v>
      </c>
      <c r="F335" s="27" t="s">
        <v>41</v>
      </c>
      <c r="G335" s="27" t="s">
        <v>42</v>
      </c>
      <c r="H335" s="27" t="s">
        <v>29</v>
      </c>
      <c r="I335" s="29">
        <v>0.55000000000000004</v>
      </c>
      <c r="J335" s="30">
        <v>4000</v>
      </c>
      <c r="K335" s="31">
        <f t="shared" si="2"/>
        <v>2200</v>
      </c>
      <c r="L335" s="31">
        <f t="shared" si="3"/>
        <v>1100</v>
      </c>
      <c r="M335" s="32">
        <v>0.5</v>
      </c>
      <c r="O335" s="35"/>
      <c r="P335" s="33"/>
    </row>
    <row r="336" spans="1:16" ht="15.75" customHeight="1">
      <c r="A336" s="22"/>
      <c r="B336" s="27" t="s">
        <v>21</v>
      </c>
      <c r="C336" s="27">
        <v>1185732</v>
      </c>
      <c r="D336" s="28">
        <v>44423</v>
      </c>
      <c r="E336" s="27" t="s">
        <v>40</v>
      </c>
      <c r="F336" s="27" t="s">
        <v>41</v>
      </c>
      <c r="G336" s="27" t="s">
        <v>42</v>
      </c>
      <c r="H336" s="27" t="s">
        <v>24</v>
      </c>
      <c r="I336" s="29">
        <v>0.5</v>
      </c>
      <c r="J336" s="30">
        <v>5500</v>
      </c>
      <c r="K336" s="31">
        <f t="shared" si="2"/>
        <v>2750</v>
      </c>
      <c r="L336" s="31">
        <f t="shared" si="3"/>
        <v>1100</v>
      </c>
      <c r="M336" s="32">
        <v>0.4</v>
      </c>
      <c r="O336" s="35"/>
      <c r="P336" s="33"/>
    </row>
    <row r="337" spans="1:16" ht="15.75" customHeight="1">
      <c r="A337" s="22"/>
      <c r="B337" s="27" t="s">
        <v>21</v>
      </c>
      <c r="C337" s="27">
        <v>1185732</v>
      </c>
      <c r="D337" s="28">
        <v>44423</v>
      </c>
      <c r="E337" s="27" t="s">
        <v>40</v>
      </c>
      <c r="F337" s="27" t="s">
        <v>41</v>
      </c>
      <c r="G337" s="27" t="s">
        <v>42</v>
      </c>
      <c r="H337" s="27" t="s">
        <v>25</v>
      </c>
      <c r="I337" s="29">
        <v>0.45000000000000007</v>
      </c>
      <c r="J337" s="30">
        <v>3250</v>
      </c>
      <c r="K337" s="31">
        <f t="shared" si="2"/>
        <v>1462.5000000000002</v>
      </c>
      <c r="L337" s="31">
        <f t="shared" si="3"/>
        <v>511.87500000000006</v>
      </c>
      <c r="M337" s="32">
        <v>0.35</v>
      </c>
      <c r="O337" s="35"/>
      <c r="P337" s="33"/>
    </row>
    <row r="338" spans="1:16" ht="15.75" customHeight="1">
      <c r="A338" s="22"/>
      <c r="B338" s="27" t="s">
        <v>21</v>
      </c>
      <c r="C338" s="27">
        <v>1185732</v>
      </c>
      <c r="D338" s="28">
        <v>44423</v>
      </c>
      <c r="E338" s="27" t="s">
        <v>40</v>
      </c>
      <c r="F338" s="27" t="s">
        <v>41</v>
      </c>
      <c r="G338" s="27" t="s">
        <v>42</v>
      </c>
      <c r="H338" s="27" t="s">
        <v>26</v>
      </c>
      <c r="I338" s="29">
        <v>0.4</v>
      </c>
      <c r="J338" s="30">
        <v>2500</v>
      </c>
      <c r="K338" s="31">
        <f t="shared" si="2"/>
        <v>1000</v>
      </c>
      <c r="L338" s="31">
        <f t="shared" si="3"/>
        <v>350</v>
      </c>
      <c r="M338" s="32">
        <v>0.35</v>
      </c>
      <c r="O338" s="35"/>
      <c r="P338" s="33"/>
    </row>
    <row r="339" spans="1:16" ht="15.75" customHeight="1">
      <c r="A339" s="22"/>
      <c r="B339" s="27" t="s">
        <v>21</v>
      </c>
      <c r="C339" s="27">
        <v>1185732</v>
      </c>
      <c r="D339" s="28">
        <v>44423</v>
      </c>
      <c r="E339" s="27" t="s">
        <v>40</v>
      </c>
      <c r="F339" s="27" t="s">
        <v>41</v>
      </c>
      <c r="G339" s="27" t="s">
        <v>42</v>
      </c>
      <c r="H339" s="27" t="s">
        <v>27</v>
      </c>
      <c r="I339" s="29">
        <v>0.4</v>
      </c>
      <c r="J339" s="30">
        <v>2250</v>
      </c>
      <c r="K339" s="31">
        <f t="shared" si="2"/>
        <v>900</v>
      </c>
      <c r="L339" s="31">
        <f t="shared" si="3"/>
        <v>360</v>
      </c>
      <c r="M339" s="32">
        <v>0.4</v>
      </c>
      <c r="O339" s="35"/>
      <c r="P339" s="33"/>
    </row>
    <row r="340" spans="1:16" ht="15.75" customHeight="1">
      <c r="A340" s="22"/>
      <c r="B340" s="27" t="s">
        <v>21</v>
      </c>
      <c r="C340" s="27">
        <v>1185732</v>
      </c>
      <c r="D340" s="28">
        <v>44423</v>
      </c>
      <c r="E340" s="27" t="s">
        <v>40</v>
      </c>
      <c r="F340" s="27" t="s">
        <v>41</v>
      </c>
      <c r="G340" s="27" t="s">
        <v>42</v>
      </c>
      <c r="H340" s="27" t="s">
        <v>28</v>
      </c>
      <c r="I340" s="29">
        <v>0.5</v>
      </c>
      <c r="J340" s="30">
        <v>2000</v>
      </c>
      <c r="K340" s="31">
        <f t="shared" si="2"/>
        <v>1000</v>
      </c>
      <c r="L340" s="31">
        <f t="shared" si="3"/>
        <v>350</v>
      </c>
      <c r="M340" s="32">
        <v>0.35</v>
      </c>
      <c r="O340" s="35"/>
      <c r="P340" s="33"/>
    </row>
    <row r="341" spans="1:16" ht="15.75" customHeight="1">
      <c r="A341" s="22"/>
      <c r="B341" s="27" t="s">
        <v>21</v>
      </c>
      <c r="C341" s="27">
        <v>1185732</v>
      </c>
      <c r="D341" s="28">
        <v>44423</v>
      </c>
      <c r="E341" s="27" t="s">
        <v>40</v>
      </c>
      <c r="F341" s="27" t="s">
        <v>41</v>
      </c>
      <c r="G341" s="27" t="s">
        <v>42</v>
      </c>
      <c r="H341" s="27" t="s">
        <v>29</v>
      </c>
      <c r="I341" s="29">
        <v>0.55000000000000004</v>
      </c>
      <c r="J341" s="30">
        <v>3750</v>
      </c>
      <c r="K341" s="31">
        <f t="shared" si="2"/>
        <v>2062.5</v>
      </c>
      <c r="L341" s="31">
        <f t="shared" si="3"/>
        <v>1031.25</v>
      </c>
      <c r="M341" s="32">
        <v>0.5</v>
      </c>
      <c r="O341" s="35"/>
      <c r="P341" s="33"/>
    </row>
    <row r="342" spans="1:16" ht="15.75" customHeight="1">
      <c r="A342" s="22"/>
      <c r="B342" s="27" t="s">
        <v>21</v>
      </c>
      <c r="C342" s="27">
        <v>1185732</v>
      </c>
      <c r="D342" s="28">
        <v>44455</v>
      </c>
      <c r="E342" s="27" t="s">
        <v>40</v>
      </c>
      <c r="F342" s="27" t="s">
        <v>41</v>
      </c>
      <c r="G342" s="27" t="s">
        <v>42</v>
      </c>
      <c r="H342" s="27" t="s">
        <v>24</v>
      </c>
      <c r="I342" s="29">
        <v>0.5</v>
      </c>
      <c r="J342" s="30">
        <v>5000</v>
      </c>
      <c r="K342" s="31">
        <f t="shared" si="2"/>
        <v>2500</v>
      </c>
      <c r="L342" s="31">
        <f t="shared" si="3"/>
        <v>1000</v>
      </c>
      <c r="M342" s="32">
        <v>0.4</v>
      </c>
      <c r="O342" s="35"/>
      <c r="P342" s="33"/>
    </row>
    <row r="343" spans="1:16" ht="15.75" customHeight="1">
      <c r="A343" s="22"/>
      <c r="B343" s="27" t="s">
        <v>21</v>
      </c>
      <c r="C343" s="27">
        <v>1185732</v>
      </c>
      <c r="D343" s="28">
        <v>44455</v>
      </c>
      <c r="E343" s="27" t="s">
        <v>40</v>
      </c>
      <c r="F343" s="27" t="s">
        <v>41</v>
      </c>
      <c r="G343" s="27" t="s">
        <v>42</v>
      </c>
      <c r="H343" s="27" t="s">
        <v>25</v>
      </c>
      <c r="I343" s="29">
        <v>0.45000000000000007</v>
      </c>
      <c r="J343" s="30">
        <v>3000</v>
      </c>
      <c r="K343" s="31">
        <f t="shared" si="2"/>
        <v>1350.0000000000002</v>
      </c>
      <c r="L343" s="31">
        <f t="shared" si="3"/>
        <v>472.50000000000006</v>
      </c>
      <c r="M343" s="32">
        <v>0.35</v>
      </c>
      <c r="O343" s="35"/>
      <c r="P343" s="33"/>
    </row>
    <row r="344" spans="1:16" ht="15.75" customHeight="1">
      <c r="A344" s="22"/>
      <c r="B344" s="27" t="s">
        <v>21</v>
      </c>
      <c r="C344" s="27">
        <v>1185732</v>
      </c>
      <c r="D344" s="28">
        <v>44455</v>
      </c>
      <c r="E344" s="27" t="s">
        <v>40</v>
      </c>
      <c r="F344" s="27" t="s">
        <v>41</v>
      </c>
      <c r="G344" s="27" t="s">
        <v>42</v>
      </c>
      <c r="H344" s="27" t="s">
        <v>26</v>
      </c>
      <c r="I344" s="29">
        <v>0.4</v>
      </c>
      <c r="J344" s="30">
        <v>2000</v>
      </c>
      <c r="K344" s="31">
        <f t="shared" si="2"/>
        <v>800</v>
      </c>
      <c r="L344" s="31">
        <f t="shared" si="3"/>
        <v>280</v>
      </c>
      <c r="M344" s="32">
        <v>0.35</v>
      </c>
      <c r="O344" s="35"/>
      <c r="P344" s="33"/>
    </row>
    <row r="345" spans="1:16" ht="15.75" customHeight="1">
      <c r="A345" s="22"/>
      <c r="B345" s="27" t="s">
        <v>21</v>
      </c>
      <c r="C345" s="27">
        <v>1185732</v>
      </c>
      <c r="D345" s="28">
        <v>44455</v>
      </c>
      <c r="E345" s="27" t="s">
        <v>40</v>
      </c>
      <c r="F345" s="27" t="s">
        <v>41</v>
      </c>
      <c r="G345" s="27" t="s">
        <v>42</v>
      </c>
      <c r="H345" s="27" t="s">
        <v>27</v>
      </c>
      <c r="I345" s="29">
        <v>0.4</v>
      </c>
      <c r="J345" s="30">
        <v>1750</v>
      </c>
      <c r="K345" s="31">
        <f t="shared" si="2"/>
        <v>700</v>
      </c>
      <c r="L345" s="31">
        <f t="shared" si="3"/>
        <v>280</v>
      </c>
      <c r="M345" s="32">
        <v>0.4</v>
      </c>
      <c r="O345" s="35"/>
      <c r="P345" s="33"/>
    </row>
    <row r="346" spans="1:16" ht="15.75" customHeight="1">
      <c r="A346" s="22"/>
      <c r="B346" s="27" t="s">
        <v>21</v>
      </c>
      <c r="C346" s="27">
        <v>1185732</v>
      </c>
      <c r="D346" s="28">
        <v>44455</v>
      </c>
      <c r="E346" s="27" t="s">
        <v>40</v>
      </c>
      <c r="F346" s="27" t="s">
        <v>41</v>
      </c>
      <c r="G346" s="27" t="s">
        <v>42</v>
      </c>
      <c r="H346" s="27" t="s">
        <v>28</v>
      </c>
      <c r="I346" s="29">
        <v>0.5</v>
      </c>
      <c r="J346" s="30">
        <v>1750</v>
      </c>
      <c r="K346" s="31">
        <f t="shared" si="2"/>
        <v>875</v>
      </c>
      <c r="L346" s="31">
        <f t="shared" si="3"/>
        <v>306.25</v>
      </c>
      <c r="M346" s="32">
        <v>0.35</v>
      </c>
      <c r="O346" s="35"/>
      <c r="P346" s="33"/>
    </row>
    <row r="347" spans="1:16" ht="15.75" customHeight="1">
      <c r="A347" s="22"/>
      <c r="B347" s="27" t="s">
        <v>21</v>
      </c>
      <c r="C347" s="27">
        <v>1185732</v>
      </c>
      <c r="D347" s="28">
        <v>44455</v>
      </c>
      <c r="E347" s="27" t="s">
        <v>40</v>
      </c>
      <c r="F347" s="27" t="s">
        <v>41</v>
      </c>
      <c r="G347" s="27" t="s">
        <v>42</v>
      </c>
      <c r="H347" s="27" t="s">
        <v>29</v>
      </c>
      <c r="I347" s="29">
        <v>0.55000000000000004</v>
      </c>
      <c r="J347" s="30">
        <v>2500</v>
      </c>
      <c r="K347" s="31">
        <f t="shared" si="2"/>
        <v>1375</v>
      </c>
      <c r="L347" s="31">
        <f t="shared" si="3"/>
        <v>687.5</v>
      </c>
      <c r="M347" s="32">
        <v>0.5</v>
      </c>
      <c r="O347" s="35"/>
      <c r="P347" s="33"/>
    </row>
    <row r="348" spans="1:16" ht="15.75" customHeight="1">
      <c r="A348" s="22"/>
      <c r="B348" s="27" t="s">
        <v>21</v>
      </c>
      <c r="C348" s="27">
        <v>1185732</v>
      </c>
      <c r="D348" s="28">
        <v>44484</v>
      </c>
      <c r="E348" s="27" t="s">
        <v>40</v>
      </c>
      <c r="F348" s="27" t="s">
        <v>41</v>
      </c>
      <c r="G348" s="27" t="s">
        <v>42</v>
      </c>
      <c r="H348" s="27" t="s">
        <v>24</v>
      </c>
      <c r="I348" s="29">
        <v>0.6</v>
      </c>
      <c r="J348" s="30">
        <v>4250</v>
      </c>
      <c r="K348" s="31">
        <f t="shared" si="2"/>
        <v>2550</v>
      </c>
      <c r="L348" s="31">
        <f t="shared" si="3"/>
        <v>1020</v>
      </c>
      <c r="M348" s="32">
        <v>0.4</v>
      </c>
      <c r="O348" s="35"/>
      <c r="P348" s="33"/>
    </row>
    <row r="349" spans="1:16" ht="15.75" customHeight="1">
      <c r="A349" s="22"/>
      <c r="B349" s="27" t="s">
        <v>21</v>
      </c>
      <c r="C349" s="27">
        <v>1185732</v>
      </c>
      <c r="D349" s="28">
        <v>44484</v>
      </c>
      <c r="E349" s="27" t="s">
        <v>40</v>
      </c>
      <c r="F349" s="27" t="s">
        <v>41</v>
      </c>
      <c r="G349" s="27" t="s">
        <v>42</v>
      </c>
      <c r="H349" s="27" t="s">
        <v>25</v>
      </c>
      <c r="I349" s="29">
        <v>0.5</v>
      </c>
      <c r="J349" s="30">
        <v>2500</v>
      </c>
      <c r="K349" s="31">
        <f t="shared" si="2"/>
        <v>1250</v>
      </c>
      <c r="L349" s="31">
        <f t="shared" si="3"/>
        <v>437.5</v>
      </c>
      <c r="M349" s="32">
        <v>0.35</v>
      </c>
      <c r="O349" s="35"/>
      <c r="P349" s="33"/>
    </row>
    <row r="350" spans="1:16" ht="15.75" customHeight="1">
      <c r="A350" s="22"/>
      <c r="B350" s="27" t="s">
        <v>21</v>
      </c>
      <c r="C350" s="27">
        <v>1185732</v>
      </c>
      <c r="D350" s="28">
        <v>44484</v>
      </c>
      <c r="E350" s="27" t="s">
        <v>40</v>
      </c>
      <c r="F350" s="27" t="s">
        <v>41</v>
      </c>
      <c r="G350" s="27" t="s">
        <v>42</v>
      </c>
      <c r="H350" s="27" t="s">
        <v>26</v>
      </c>
      <c r="I350" s="29">
        <v>0.5</v>
      </c>
      <c r="J350" s="30">
        <v>1500</v>
      </c>
      <c r="K350" s="31">
        <f t="shared" si="2"/>
        <v>750</v>
      </c>
      <c r="L350" s="31">
        <f t="shared" si="3"/>
        <v>262.5</v>
      </c>
      <c r="M350" s="32">
        <v>0.35</v>
      </c>
      <c r="O350" s="35"/>
      <c r="P350" s="33"/>
    </row>
    <row r="351" spans="1:16" ht="15.75" customHeight="1">
      <c r="A351" s="22"/>
      <c r="B351" s="27" t="s">
        <v>21</v>
      </c>
      <c r="C351" s="27">
        <v>1185732</v>
      </c>
      <c r="D351" s="28">
        <v>44484</v>
      </c>
      <c r="E351" s="27" t="s">
        <v>40</v>
      </c>
      <c r="F351" s="27" t="s">
        <v>41</v>
      </c>
      <c r="G351" s="27" t="s">
        <v>42</v>
      </c>
      <c r="H351" s="27" t="s">
        <v>27</v>
      </c>
      <c r="I351" s="29">
        <v>0.5</v>
      </c>
      <c r="J351" s="30">
        <v>1250</v>
      </c>
      <c r="K351" s="31">
        <f t="shared" si="2"/>
        <v>625</v>
      </c>
      <c r="L351" s="31">
        <f t="shared" si="3"/>
        <v>250</v>
      </c>
      <c r="M351" s="32">
        <v>0.4</v>
      </c>
      <c r="O351" s="35"/>
      <c r="P351" s="33"/>
    </row>
    <row r="352" spans="1:16" ht="15.75" customHeight="1">
      <c r="A352" s="22"/>
      <c r="B352" s="27" t="s">
        <v>21</v>
      </c>
      <c r="C352" s="27">
        <v>1185732</v>
      </c>
      <c r="D352" s="28">
        <v>44484</v>
      </c>
      <c r="E352" s="27" t="s">
        <v>40</v>
      </c>
      <c r="F352" s="27" t="s">
        <v>41</v>
      </c>
      <c r="G352" s="27" t="s">
        <v>42</v>
      </c>
      <c r="H352" s="27" t="s">
        <v>28</v>
      </c>
      <c r="I352" s="29">
        <v>0.6</v>
      </c>
      <c r="J352" s="30">
        <v>1250</v>
      </c>
      <c r="K352" s="31">
        <f t="shared" si="2"/>
        <v>750</v>
      </c>
      <c r="L352" s="31">
        <f t="shared" si="3"/>
        <v>262.5</v>
      </c>
      <c r="M352" s="32">
        <v>0.35</v>
      </c>
      <c r="O352" s="35"/>
      <c r="P352" s="33"/>
    </row>
    <row r="353" spans="1:16" ht="15.75" customHeight="1">
      <c r="A353" s="22"/>
      <c r="B353" s="27" t="s">
        <v>21</v>
      </c>
      <c r="C353" s="27">
        <v>1185732</v>
      </c>
      <c r="D353" s="28">
        <v>44484</v>
      </c>
      <c r="E353" s="27" t="s">
        <v>40</v>
      </c>
      <c r="F353" s="27" t="s">
        <v>41</v>
      </c>
      <c r="G353" s="27" t="s">
        <v>42</v>
      </c>
      <c r="H353" s="27" t="s">
        <v>29</v>
      </c>
      <c r="I353" s="29">
        <v>0.64999999999999991</v>
      </c>
      <c r="J353" s="30">
        <v>2500</v>
      </c>
      <c r="K353" s="31">
        <f t="shared" si="2"/>
        <v>1624.9999999999998</v>
      </c>
      <c r="L353" s="31">
        <f t="shared" si="3"/>
        <v>812.49999999999989</v>
      </c>
      <c r="M353" s="32">
        <v>0.5</v>
      </c>
      <c r="O353" s="35"/>
      <c r="P353" s="33"/>
    </row>
    <row r="354" spans="1:16" ht="15.75" customHeight="1">
      <c r="A354" s="22"/>
      <c r="B354" s="27" t="s">
        <v>21</v>
      </c>
      <c r="C354" s="27">
        <v>1185732</v>
      </c>
      <c r="D354" s="28">
        <v>44515</v>
      </c>
      <c r="E354" s="27" t="s">
        <v>40</v>
      </c>
      <c r="F354" s="27" t="s">
        <v>41</v>
      </c>
      <c r="G354" s="27" t="s">
        <v>42</v>
      </c>
      <c r="H354" s="27" t="s">
        <v>24</v>
      </c>
      <c r="I354" s="29">
        <v>0.6</v>
      </c>
      <c r="J354" s="30">
        <v>4000</v>
      </c>
      <c r="K354" s="31">
        <f t="shared" si="2"/>
        <v>2400</v>
      </c>
      <c r="L354" s="31">
        <f t="shared" si="3"/>
        <v>960</v>
      </c>
      <c r="M354" s="32">
        <v>0.4</v>
      </c>
      <c r="O354" s="35"/>
      <c r="P354" s="33"/>
    </row>
    <row r="355" spans="1:16" ht="15.75" customHeight="1">
      <c r="A355" s="22"/>
      <c r="B355" s="27" t="s">
        <v>21</v>
      </c>
      <c r="C355" s="27">
        <v>1185732</v>
      </c>
      <c r="D355" s="28">
        <v>44515</v>
      </c>
      <c r="E355" s="27" t="s">
        <v>40</v>
      </c>
      <c r="F355" s="27" t="s">
        <v>41</v>
      </c>
      <c r="G355" s="27" t="s">
        <v>42</v>
      </c>
      <c r="H355" s="27" t="s">
        <v>25</v>
      </c>
      <c r="I355" s="29">
        <v>0.5</v>
      </c>
      <c r="J355" s="30">
        <v>2500</v>
      </c>
      <c r="K355" s="31">
        <f t="shared" si="2"/>
        <v>1250</v>
      </c>
      <c r="L355" s="31">
        <f t="shared" si="3"/>
        <v>437.5</v>
      </c>
      <c r="M355" s="32">
        <v>0.35</v>
      </c>
      <c r="O355" s="35"/>
      <c r="P355" s="33"/>
    </row>
    <row r="356" spans="1:16" ht="15.75" customHeight="1">
      <c r="A356" s="22"/>
      <c r="B356" s="27" t="s">
        <v>21</v>
      </c>
      <c r="C356" s="27">
        <v>1185732</v>
      </c>
      <c r="D356" s="28">
        <v>44515</v>
      </c>
      <c r="E356" s="27" t="s">
        <v>40</v>
      </c>
      <c r="F356" s="27" t="s">
        <v>41</v>
      </c>
      <c r="G356" s="27" t="s">
        <v>42</v>
      </c>
      <c r="H356" s="27" t="s">
        <v>26</v>
      </c>
      <c r="I356" s="29">
        <v>0.5</v>
      </c>
      <c r="J356" s="30">
        <v>1950</v>
      </c>
      <c r="K356" s="31">
        <f t="shared" si="2"/>
        <v>975</v>
      </c>
      <c r="L356" s="31">
        <f t="shared" si="3"/>
        <v>341.25</v>
      </c>
      <c r="M356" s="32">
        <v>0.35</v>
      </c>
      <c r="O356" s="35"/>
      <c r="P356" s="33"/>
    </row>
    <row r="357" spans="1:16" ht="15.75" customHeight="1">
      <c r="A357" s="22"/>
      <c r="B357" s="27" t="s">
        <v>21</v>
      </c>
      <c r="C357" s="27">
        <v>1185732</v>
      </c>
      <c r="D357" s="28">
        <v>44515</v>
      </c>
      <c r="E357" s="27" t="s">
        <v>40</v>
      </c>
      <c r="F357" s="27" t="s">
        <v>41</v>
      </c>
      <c r="G357" s="27" t="s">
        <v>42</v>
      </c>
      <c r="H357" s="27" t="s">
        <v>27</v>
      </c>
      <c r="I357" s="29">
        <v>0.5</v>
      </c>
      <c r="J357" s="30">
        <v>1750</v>
      </c>
      <c r="K357" s="31">
        <f t="shared" si="2"/>
        <v>875</v>
      </c>
      <c r="L357" s="31">
        <f t="shared" si="3"/>
        <v>350</v>
      </c>
      <c r="M357" s="32">
        <v>0.4</v>
      </c>
      <c r="O357" s="35"/>
      <c r="P357" s="33"/>
    </row>
    <row r="358" spans="1:16" ht="15.75" customHeight="1">
      <c r="A358" s="22"/>
      <c r="B358" s="27" t="s">
        <v>21</v>
      </c>
      <c r="C358" s="27">
        <v>1185732</v>
      </c>
      <c r="D358" s="28">
        <v>44515</v>
      </c>
      <c r="E358" s="27" t="s">
        <v>40</v>
      </c>
      <c r="F358" s="27" t="s">
        <v>41</v>
      </c>
      <c r="G358" s="27" t="s">
        <v>42</v>
      </c>
      <c r="H358" s="27" t="s">
        <v>28</v>
      </c>
      <c r="I358" s="29">
        <v>0.6</v>
      </c>
      <c r="J358" s="30">
        <v>1500</v>
      </c>
      <c r="K358" s="31">
        <f t="shared" si="2"/>
        <v>900</v>
      </c>
      <c r="L358" s="31">
        <f t="shared" si="3"/>
        <v>315</v>
      </c>
      <c r="M358" s="32">
        <v>0.35</v>
      </c>
      <c r="O358" s="35"/>
      <c r="P358" s="33"/>
    </row>
    <row r="359" spans="1:16" ht="15.75" customHeight="1">
      <c r="A359" s="22"/>
      <c r="B359" s="27" t="s">
        <v>21</v>
      </c>
      <c r="C359" s="27">
        <v>1185732</v>
      </c>
      <c r="D359" s="28">
        <v>44515</v>
      </c>
      <c r="E359" s="27" t="s">
        <v>40</v>
      </c>
      <c r="F359" s="27" t="s">
        <v>41</v>
      </c>
      <c r="G359" s="27" t="s">
        <v>42</v>
      </c>
      <c r="H359" s="27" t="s">
        <v>29</v>
      </c>
      <c r="I359" s="29">
        <v>0.64999999999999991</v>
      </c>
      <c r="J359" s="30">
        <v>2500</v>
      </c>
      <c r="K359" s="31">
        <f t="shared" si="2"/>
        <v>1624.9999999999998</v>
      </c>
      <c r="L359" s="31">
        <f t="shared" si="3"/>
        <v>812.49999999999989</v>
      </c>
      <c r="M359" s="32">
        <v>0.5</v>
      </c>
      <c r="O359" s="35"/>
      <c r="P359" s="33"/>
    </row>
    <row r="360" spans="1:16" ht="15.75" customHeight="1">
      <c r="A360" s="22"/>
      <c r="B360" s="27" t="s">
        <v>21</v>
      </c>
      <c r="C360" s="27">
        <v>1185732</v>
      </c>
      <c r="D360" s="28">
        <v>44544</v>
      </c>
      <c r="E360" s="27" t="s">
        <v>40</v>
      </c>
      <c r="F360" s="27" t="s">
        <v>41</v>
      </c>
      <c r="G360" s="27" t="s">
        <v>42</v>
      </c>
      <c r="H360" s="27" t="s">
        <v>24</v>
      </c>
      <c r="I360" s="29">
        <v>0.6</v>
      </c>
      <c r="J360" s="30">
        <v>5000</v>
      </c>
      <c r="K360" s="31">
        <f t="shared" si="2"/>
        <v>3000</v>
      </c>
      <c r="L360" s="31">
        <f t="shared" si="3"/>
        <v>1200</v>
      </c>
      <c r="M360" s="32">
        <v>0.4</v>
      </c>
      <c r="O360" s="35"/>
      <c r="P360" s="33"/>
    </row>
    <row r="361" spans="1:16" ht="15.75" customHeight="1">
      <c r="A361" s="22"/>
      <c r="B361" s="27" t="s">
        <v>21</v>
      </c>
      <c r="C361" s="27">
        <v>1185732</v>
      </c>
      <c r="D361" s="28">
        <v>44544</v>
      </c>
      <c r="E361" s="27" t="s">
        <v>40</v>
      </c>
      <c r="F361" s="27" t="s">
        <v>41</v>
      </c>
      <c r="G361" s="27" t="s">
        <v>42</v>
      </c>
      <c r="H361" s="27" t="s">
        <v>25</v>
      </c>
      <c r="I361" s="29">
        <v>0.5</v>
      </c>
      <c r="J361" s="30">
        <v>3000</v>
      </c>
      <c r="K361" s="31">
        <f t="shared" si="2"/>
        <v>1500</v>
      </c>
      <c r="L361" s="31">
        <f t="shared" si="3"/>
        <v>525</v>
      </c>
      <c r="M361" s="32">
        <v>0.35</v>
      </c>
      <c r="O361" s="35"/>
      <c r="P361" s="33"/>
    </row>
    <row r="362" spans="1:16" ht="15.75" customHeight="1">
      <c r="A362" s="22"/>
      <c r="B362" s="27" t="s">
        <v>21</v>
      </c>
      <c r="C362" s="27">
        <v>1185732</v>
      </c>
      <c r="D362" s="28">
        <v>44544</v>
      </c>
      <c r="E362" s="27" t="s">
        <v>40</v>
      </c>
      <c r="F362" s="27" t="s">
        <v>41</v>
      </c>
      <c r="G362" s="27" t="s">
        <v>42</v>
      </c>
      <c r="H362" s="27" t="s">
        <v>26</v>
      </c>
      <c r="I362" s="29">
        <v>0.5</v>
      </c>
      <c r="J362" s="30">
        <v>2500</v>
      </c>
      <c r="K362" s="31">
        <f t="shared" si="2"/>
        <v>1250</v>
      </c>
      <c r="L362" s="31">
        <f t="shared" si="3"/>
        <v>437.5</v>
      </c>
      <c r="M362" s="32">
        <v>0.35</v>
      </c>
      <c r="O362" s="35"/>
      <c r="P362" s="33"/>
    </row>
    <row r="363" spans="1:16" ht="15.75" customHeight="1">
      <c r="A363" s="22"/>
      <c r="B363" s="27" t="s">
        <v>21</v>
      </c>
      <c r="C363" s="27">
        <v>1185732</v>
      </c>
      <c r="D363" s="28">
        <v>44544</v>
      </c>
      <c r="E363" s="27" t="s">
        <v>40</v>
      </c>
      <c r="F363" s="27" t="s">
        <v>41</v>
      </c>
      <c r="G363" s="27" t="s">
        <v>42</v>
      </c>
      <c r="H363" s="27" t="s">
        <v>27</v>
      </c>
      <c r="I363" s="29">
        <v>0.5</v>
      </c>
      <c r="J363" s="30">
        <v>2000</v>
      </c>
      <c r="K363" s="31">
        <f t="shared" si="2"/>
        <v>1000</v>
      </c>
      <c r="L363" s="31">
        <f t="shared" si="3"/>
        <v>400</v>
      </c>
      <c r="M363" s="32">
        <v>0.4</v>
      </c>
      <c r="O363" s="35"/>
      <c r="P363" s="33"/>
    </row>
    <row r="364" spans="1:16" ht="15.75" customHeight="1">
      <c r="A364" s="22"/>
      <c r="B364" s="27" t="s">
        <v>21</v>
      </c>
      <c r="C364" s="27">
        <v>1185732</v>
      </c>
      <c r="D364" s="28">
        <v>44544</v>
      </c>
      <c r="E364" s="27" t="s">
        <v>40</v>
      </c>
      <c r="F364" s="27" t="s">
        <v>41</v>
      </c>
      <c r="G364" s="27" t="s">
        <v>42</v>
      </c>
      <c r="H364" s="27" t="s">
        <v>28</v>
      </c>
      <c r="I364" s="29">
        <v>0.6</v>
      </c>
      <c r="J364" s="30">
        <v>2000</v>
      </c>
      <c r="K364" s="31">
        <f t="shared" si="2"/>
        <v>1200</v>
      </c>
      <c r="L364" s="31">
        <f t="shared" si="3"/>
        <v>420</v>
      </c>
      <c r="M364" s="32">
        <v>0.35</v>
      </c>
      <c r="O364" s="35"/>
      <c r="P364" s="33"/>
    </row>
    <row r="365" spans="1:16" ht="15.75" customHeight="1">
      <c r="A365" s="22"/>
      <c r="B365" s="27" t="s">
        <v>21</v>
      </c>
      <c r="C365" s="27">
        <v>1185732</v>
      </c>
      <c r="D365" s="28">
        <v>44544</v>
      </c>
      <c r="E365" s="27" t="s">
        <v>40</v>
      </c>
      <c r="F365" s="27" t="s">
        <v>41</v>
      </c>
      <c r="G365" s="27" t="s">
        <v>42</v>
      </c>
      <c r="H365" s="27" t="s">
        <v>29</v>
      </c>
      <c r="I365" s="29">
        <v>0.64999999999999991</v>
      </c>
      <c r="J365" s="30">
        <v>3000</v>
      </c>
      <c r="K365" s="31">
        <f t="shared" si="2"/>
        <v>1949.9999999999998</v>
      </c>
      <c r="L365" s="31">
        <f t="shared" si="3"/>
        <v>974.99999999999989</v>
      </c>
      <c r="M365" s="32">
        <v>0.5</v>
      </c>
      <c r="O365" s="35"/>
      <c r="P365" s="33"/>
    </row>
    <row r="366" spans="1:16" ht="15.75" customHeight="1">
      <c r="A366" s="22"/>
      <c r="B366" s="27" t="s">
        <v>30</v>
      </c>
      <c r="C366" s="27">
        <v>1197831</v>
      </c>
      <c r="D366" s="28">
        <v>44198</v>
      </c>
      <c r="E366" s="27" t="s">
        <v>31</v>
      </c>
      <c r="F366" s="27" t="s">
        <v>32</v>
      </c>
      <c r="G366" s="27" t="s">
        <v>43</v>
      </c>
      <c r="H366" s="27" t="s">
        <v>24</v>
      </c>
      <c r="I366" s="29">
        <v>0.2</v>
      </c>
      <c r="J366" s="30">
        <v>7250</v>
      </c>
      <c r="K366" s="31">
        <f t="shared" si="2"/>
        <v>1450</v>
      </c>
      <c r="L366" s="31">
        <f t="shared" si="3"/>
        <v>435</v>
      </c>
      <c r="M366" s="32">
        <v>0.3</v>
      </c>
      <c r="O366" s="34"/>
      <c r="P366" s="33"/>
    </row>
    <row r="367" spans="1:16" ht="15.75" customHeight="1">
      <c r="A367" s="22"/>
      <c r="B367" s="27" t="s">
        <v>30</v>
      </c>
      <c r="C367" s="27">
        <v>1197831</v>
      </c>
      <c r="D367" s="28">
        <v>44198</v>
      </c>
      <c r="E367" s="27" t="s">
        <v>31</v>
      </c>
      <c r="F367" s="27" t="s">
        <v>32</v>
      </c>
      <c r="G367" s="27" t="s">
        <v>43</v>
      </c>
      <c r="H367" s="27" t="s">
        <v>25</v>
      </c>
      <c r="I367" s="29">
        <v>0.3</v>
      </c>
      <c r="J367" s="30">
        <v>7250</v>
      </c>
      <c r="K367" s="31">
        <f t="shared" si="2"/>
        <v>2175</v>
      </c>
      <c r="L367" s="31">
        <f t="shared" si="3"/>
        <v>652.5</v>
      </c>
      <c r="M367" s="32">
        <v>0.3</v>
      </c>
      <c r="O367" s="34"/>
      <c r="P367" s="33"/>
    </row>
    <row r="368" spans="1:16" ht="15.75" customHeight="1">
      <c r="A368" s="22"/>
      <c r="B368" s="27" t="s">
        <v>30</v>
      </c>
      <c r="C368" s="27">
        <v>1197831</v>
      </c>
      <c r="D368" s="28">
        <v>44198</v>
      </c>
      <c r="E368" s="27" t="s">
        <v>31</v>
      </c>
      <c r="F368" s="27" t="s">
        <v>32</v>
      </c>
      <c r="G368" s="27" t="s">
        <v>43</v>
      </c>
      <c r="H368" s="27" t="s">
        <v>26</v>
      </c>
      <c r="I368" s="29">
        <v>0.3</v>
      </c>
      <c r="J368" s="30">
        <v>5250</v>
      </c>
      <c r="K368" s="31">
        <f t="shared" si="2"/>
        <v>1575</v>
      </c>
      <c r="L368" s="31">
        <f t="shared" si="3"/>
        <v>472.5</v>
      </c>
      <c r="M368" s="32">
        <v>0.3</v>
      </c>
      <c r="O368" s="34"/>
      <c r="P368" s="33"/>
    </row>
    <row r="369" spans="1:16" ht="15.75" customHeight="1">
      <c r="A369" s="22"/>
      <c r="B369" s="27" t="s">
        <v>30</v>
      </c>
      <c r="C369" s="27">
        <v>1197831</v>
      </c>
      <c r="D369" s="28">
        <v>44198</v>
      </c>
      <c r="E369" s="27" t="s">
        <v>31</v>
      </c>
      <c r="F369" s="27" t="s">
        <v>32</v>
      </c>
      <c r="G369" s="27" t="s">
        <v>43</v>
      </c>
      <c r="H369" s="27" t="s">
        <v>27</v>
      </c>
      <c r="I369" s="29">
        <v>0.35</v>
      </c>
      <c r="J369" s="30">
        <v>5250</v>
      </c>
      <c r="K369" s="31">
        <f t="shared" si="2"/>
        <v>1837.4999999999998</v>
      </c>
      <c r="L369" s="31">
        <f t="shared" si="3"/>
        <v>735</v>
      </c>
      <c r="M369" s="32">
        <v>0.4</v>
      </c>
      <c r="O369" s="34"/>
      <c r="P369" s="33"/>
    </row>
    <row r="370" spans="1:16" ht="15.75" customHeight="1">
      <c r="A370" s="22"/>
      <c r="B370" s="27" t="s">
        <v>30</v>
      </c>
      <c r="C370" s="27">
        <v>1197831</v>
      </c>
      <c r="D370" s="28">
        <v>44198</v>
      </c>
      <c r="E370" s="27" t="s">
        <v>31</v>
      </c>
      <c r="F370" s="27" t="s">
        <v>32</v>
      </c>
      <c r="G370" s="27" t="s">
        <v>43</v>
      </c>
      <c r="H370" s="27" t="s">
        <v>28</v>
      </c>
      <c r="I370" s="29">
        <v>0.4</v>
      </c>
      <c r="J370" s="30">
        <v>3750</v>
      </c>
      <c r="K370" s="31">
        <f t="shared" si="2"/>
        <v>1500</v>
      </c>
      <c r="L370" s="31">
        <f t="shared" si="3"/>
        <v>375</v>
      </c>
      <c r="M370" s="32">
        <v>0.25</v>
      </c>
      <c r="O370" s="34"/>
      <c r="P370" s="33"/>
    </row>
    <row r="371" spans="1:16" ht="15.75" customHeight="1">
      <c r="A371" s="22"/>
      <c r="B371" s="27" t="s">
        <v>30</v>
      </c>
      <c r="C371" s="27">
        <v>1197831</v>
      </c>
      <c r="D371" s="28">
        <v>44198</v>
      </c>
      <c r="E371" s="27" t="s">
        <v>31</v>
      </c>
      <c r="F371" s="27" t="s">
        <v>32</v>
      </c>
      <c r="G371" s="27" t="s">
        <v>43</v>
      </c>
      <c r="H371" s="27" t="s">
        <v>29</v>
      </c>
      <c r="I371" s="29">
        <v>0.35</v>
      </c>
      <c r="J371" s="30">
        <v>5250</v>
      </c>
      <c r="K371" s="31">
        <f t="shared" si="2"/>
        <v>1837.4999999999998</v>
      </c>
      <c r="L371" s="31">
        <f t="shared" si="3"/>
        <v>826.87499999999989</v>
      </c>
      <c r="M371" s="32">
        <v>0.45</v>
      </c>
      <c r="O371" s="34"/>
      <c r="P371" s="33"/>
    </row>
    <row r="372" spans="1:16" ht="15.75" customHeight="1">
      <c r="A372" s="22"/>
      <c r="B372" s="27" t="s">
        <v>30</v>
      </c>
      <c r="C372" s="27">
        <v>1197831</v>
      </c>
      <c r="D372" s="28">
        <v>44228</v>
      </c>
      <c r="E372" s="27" t="s">
        <v>31</v>
      </c>
      <c r="F372" s="27" t="s">
        <v>32</v>
      </c>
      <c r="G372" s="27" t="s">
        <v>43</v>
      </c>
      <c r="H372" s="27" t="s">
        <v>24</v>
      </c>
      <c r="I372" s="29">
        <v>0.25</v>
      </c>
      <c r="J372" s="30">
        <v>6750</v>
      </c>
      <c r="K372" s="31">
        <f t="shared" si="2"/>
        <v>1687.5</v>
      </c>
      <c r="L372" s="31">
        <f t="shared" si="3"/>
        <v>506.25</v>
      </c>
      <c r="M372" s="32">
        <v>0.3</v>
      </c>
      <c r="O372" s="34"/>
      <c r="P372" s="33"/>
    </row>
    <row r="373" spans="1:16" ht="15.75" customHeight="1">
      <c r="A373" s="22"/>
      <c r="B373" s="27" t="s">
        <v>30</v>
      </c>
      <c r="C373" s="27">
        <v>1197831</v>
      </c>
      <c r="D373" s="28">
        <v>44228</v>
      </c>
      <c r="E373" s="27" t="s">
        <v>31</v>
      </c>
      <c r="F373" s="27" t="s">
        <v>32</v>
      </c>
      <c r="G373" s="27" t="s">
        <v>43</v>
      </c>
      <c r="H373" s="27" t="s">
        <v>25</v>
      </c>
      <c r="I373" s="29">
        <v>0.35</v>
      </c>
      <c r="J373" s="30">
        <v>6500</v>
      </c>
      <c r="K373" s="31">
        <f t="shared" si="2"/>
        <v>2275</v>
      </c>
      <c r="L373" s="31">
        <f t="shared" si="3"/>
        <v>682.5</v>
      </c>
      <c r="M373" s="32">
        <v>0.3</v>
      </c>
      <c r="O373" s="34"/>
      <c r="P373" s="33"/>
    </row>
    <row r="374" spans="1:16" ht="15.75" customHeight="1">
      <c r="A374" s="22"/>
      <c r="B374" s="27" t="s">
        <v>30</v>
      </c>
      <c r="C374" s="27">
        <v>1197831</v>
      </c>
      <c r="D374" s="28">
        <v>44228</v>
      </c>
      <c r="E374" s="27" t="s">
        <v>31</v>
      </c>
      <c r="F374" s="27" t="s">
        <v>32</v>
      </c>
      <c r="G374" s="27" t="s">
        <v>43</v>
      </c>
      <c r="H374" s="27" t="s">
        <v>26</v>
      </c>
      <c r="I374" s="29">
        <v>0.35</v>
      </c>
      <c r="J374" s="30">
        <v>4750</v>
      </c>
      <c r="K374" s="31">
        <f t="shared" si="2"/>
        <v>1662.5</v>
      </c>
      <c r="L374" s="31">
        <f t="shared" si="3"/>
        <v>498.75</v>
      </c>
      <c r="M374" s="32">
        <v>0.3</v>
      </c>
      <c r="O374" s="34"/>
      <c r="P374" s="33"/>
    </row>
    <row r="375" spans="1:16" ht="15.75" customHeight="1">
      <c r="A375" s="22"/>
      <c r="B375" s="27" t="s">
        <v>30</v>
      </c>
      <c r="C375" s="27">
        <v>1197831</v>
      </c>
      <c r="D375" s="28">
        <v>44228</v>
      </c>
      <c r="E375" s="27" t="s">
        <v>31</v>
      </c>
      <c r="F375" s="27" t="s">
        <v>32</v>
      </c>
      <c r="G375" s="27" t="s">
        <v>43</v>
      </c>
      <c r="H375" s="27" t="s">
        <v>27</v>
      </c>
      <c r="I375" s="29">
        <v>0.35</v>
      </c>
      <c r="J375" s="30">
        <v>4250</v>
      </c>
      <c r="K375" s="31">
        <f t="shared" si="2"/>
        <v>1487.5</v>
      </c>
      <c r="L375" s="31">
        <f t="shared" si="3"/>
        <v>595</v>
      </c>
      <c r="M375" s="32">
        <v>0.4</v>
      </c>
      <c r="O375" s="34"/>
      <c r="P375" s="33"/>
    </row>
    <row r="376" spans="1:16" ht="15.75" customHeight="1">
      <c r="A376" s="22"/>
      <c r="B376" s="27" t="s">
        <v>30</v>
      </c>
      <c r="C376" s="27">
        <v>1197831</v>
      </c>
      <c r="D376" s="28">
        <v>44228</v>
      </c>
      <c r="E376" s="27" t="s">
        <v>31</v>
      </c>
      <c r="F376" s="27" t="s">
        <v>32</v>
      </c>
      <c r="G376" s="27" t="s">
        <v>43</v>
      </c>
      <c r="H376" s="27" t="s">
        <v>28</v>
      </c>
      <c r="I376" s="29">
        <v>0.4</v>
      </c>
      <c r="J376" s="30">
        <v>3000</v>
      </c>
      <c r="K376" s="31">
        <f t="shared" si="2"/>
        <v>1200</v>
      </c>
      <c r="L376" s="31">
        <f t="shared" si="3"/>
        <v>300</v>
      </c>
      <c r="M376" s="32">
        <v>0.25</v>
      </c>
      <c r="O376" s="34"/>
      <c r="P376" s="33"/>
    </row>
    <row r="377" spans="1:16" ht="15.75" customHeight="1">
      <c r="A377" s="22"/>
      <c r="B377" s="27" t="s">
        <v>30</v>
      </c>
      <c r="C377" s="27">
        <v>1197831</v>
      </c>
      <c r="D377" s="28">
        <v>44228</v>
      </c>
      <c r="E377" s="27" t="s">
        <v>31</v>
      </c>
      <c r="F377" s="27" t="s">
        <v>32</v>
      </c>
      <c r="G377" s="27" t="s">
        <v>43</v>
      </c>
      <c r="H377" s="27" t="s">
        <v>29</v>
      </c>
      <c r="I377" s="29">
        <v>0.35</v>
      </c>
      <c r="J377" s="30">
        <v>5000</v>
      </c>
      <c r="K377" s="31">
        <f t="shared" si="2"/>
        <v>1750</v>
      </c>
      <c r="L377" s="31">
        <f t="shared" si="3"/>
        <v>787.5</v>
      </c>
      <c r="M377" s="32">
        <v>0.45</v>
      </c>
      <c r="O377" s="34"/>
      <c r="P377" s="33"/>
    </row>
    <row r="378" spans="1:16" ht="15.75" customHeight="1">
      <c r="A378" s="22"/>
      <c r="B378" s="27" t="s">
        <v>30</v>
      </c>
      <c r="C378" s="27">
        <v>1197831</v>
      </c>
      <c r="D378" s="28">
        <v>44258</v>
      </c>
      <c r="E378" s="27" t="s">
        <v>31</v>
      </c>
      <c r="F378" s="27" t="s">
        <v>32</v>
      </c>
      <c r="G378" s="27" t="s">
        <v>43</v>
      </c>
      <c r="H378" s="27" t="s">
        <v>24</v>
      </c>
      <c r="I378" s="29">
        <v>0.3</v>
      </c>
      <c r="J378" s="30">
        <v>6750</v>
      </c>
      <c r="K378" s="31">
        <f t="shared" si="2"/>
        <v>2025</v>
      </c>
      <c r="L378" s="31">
        <f t="shared" si="3"/>
        <v>708.75</v>
      </c>
      <c r="M378" s="32">
        <v>0.35</v>
      </c>
      <c r="O378" s="34"/>
      <c r="P378" s="33"/>
    </row>
    <row r="379" spans="1:16" ht="15.75" customHeight="1">
      <c r="A379" s="22"/>
      <c r="B379" s="27" t="s">
        <v>30</v>
      </c>
      <c r="C379" s="27">
        <v>1197831</v>
      </c>
      <c r="D379" s="28">
        <v>44258</v>
      </c>
      <c r="E379" s="27" t="s">
        <v>31</v>
      </c>
      <c r="F379" s="27" t="s">
        <v>32</v>
      </c>
      <c r="G379" s="27" t="s">
        <v>43</v>
      </c>
      <c r="H379" s="27" t="s">
        <v>25</v>
      </c>
      <c r="I379" s="29">
        <v>0.4</v>
      </c>
      <c r="J379" s="30">
        <v>6750</v>
      </c>
      <c r="K379" s="31">
        <f t="shared" si="2"/>
        <v>2700</v>
      </c>
      <c r="L379" s="31">
        <f t="shared" si="3"/>
        <v>944.99999999999989</v>
      </c>
      <c r="M379" s="32">
        <v>0.35</v>
      </c>
      <c r="O379" s="34"/>
      <c r="P379" s="33"/>
    </row>
    <row r="380" spans="1:16" ht="15.75" customHeight="1">
      <c r="A380" s="22"/>
      <c r="B380" s="27" t="s">
        <v>30</v>
      </c>
      <c r="C380" s="27">
        <v>1197831</v>
      </c>
      <c r="D380" s="28">
        <v>44258</v>
      </c>
      <c r="E380" s="27" t="s">
        <v>31</v>
      </c>
      <c r="F380" s="27" t="s">
        <v>32</v>
      </c>
      <c r="G380" s="27" t="s">
        <v>43</v>
      </c>
      <c r="H380" s="27" t="s">
        <v>26</v>
      </c>
      <c r="I380" s="29">
        <v>0.3</v>
      </c>
      <c r="J380" s="30">
        <v>5000</v>
      </c>
      <c r="K380" s="31">
        <f t="shared" si="2"/>
        <v>1500</v>
      </c>
      <c r="L380" s="31">
        <f t="shared" si="3"/>
        <v>525</v>
      </c>
      <c r="M380" s="32">
        <v>0.35</v>
      </c>
      <c r="O380" s="34"/>
      <c r="P380" s="33"/>
    </row>
    <row r="381" spans="1:16" ht="15.75" customHeight="1">
      <c r="A381" s="22"/>
      <c r="B381" s="27" t="s">
        <v>30</v>
      </c>
      <c r="C381" s="27">
        <v>1197831</v>
      </c>
      <c r="D381" s="28">
        <v>44258</v>
      </c>
      <c r="E381" s="27" t="s">
        <v>31</v>
      </c>
      <c r="F381" s="27" t="s">
        <v>32</v>
      </c>
      <c r="G381" s="27" t="s">
        <v>43</v>
      </c>
      <c r="H381" s="27" t="s">
        <v>27</v>
      </c>
      <c r="I381" s="29">
        <v>0.35000000000000003</v>
      </c>
      <c r="J381" s="30">
        <v>4000</v>
      </c>
      <c r="K381" s="31">
        <f t="shared" si="2"/>
        <v>1400.0000000000002</v>
      </c>
      <c r="L381" s="31">
        <f t="shared" si="3"/>
        <v>630.00000000000011</v>
      </c>
      <c r="M381" s="32">
        <v>0.45</v>
      </c>
      <c r="O381" s="34"/>
      <c r="P381" s="33"/>
    </row>
    <row r="382" spans="1:16" ht="15.75" customHeight="1">
      <c r="A382" s="22"/>
      <c r="B382" s="27" t="s">
        <v>30</v>
      </c>
      <c r="C382" s="27">
        <v>1197831</v>
      </c>
      <c r="D382" s="28">
        <v>44258</v>
      </c>
      <c r="E382" s="27" t="s">
        <v>31</v>
      </c>
      <c r="F382" s="27" t="s">
        <v>32</v>
      </c>
      <c r="G382" s="27" t="s">
        <v>43</v>
      </c>
      <c r="H382" s="27" t="s">
        <v>28</v>
      </c>
      <c r="I382" s="29">
        <v>0.4</v>
      </c>
      <c r="J382" s="30">
        <v>3000</v>
      </c>
      <c r="K382" s="31">
        <f t="shared" si="2"/>
        <v>1200</v>
      </c>
      <c r="L382" s="31">
        <f t="shared" si="3"/>
        <v>360</v>
      </c>
      <c r="M382" s="32">
        <v>0.3</v>
      </c>
      <c r="O382" s="34"/>
      <c r="P382" s="33"/>
    </row>
    <row r="383" spans="1:16" ht="15.75" customHeight="1">
      <c r="A383" s="22"/>
      <c r="B383" s="27" t="s">
        <v>30</v>
      </c>
      <c r="C383" s="27">
        <v>1197831</v>
      </c>
      <c r="D383" s="28">
        <v>44258</v>
      </c>
      <c r="E383" s="27" t="s">
        <v>31</v>
      </c>
      <c r="F383" s="27" t="s">
        <v>32</v>
      </c>
      <c r="G383" s="27" t="s">
        <v>43</v>
      </c>
      <c r="H383" s="27" t="s">
        <v>29</v>
      </c>
      <c r="I383" s="29">
        <v>0.35000000000000003</v>
      </c>
      <c r="J383" s="30">
        <v>4500</v>
      </c>
      <c r="K383" s="31">
        <f t="shared" si="2"/>
        <v>1575.0000000000002</v>
      </c>
      <c r="L383" s="31">
        <f t="shared" si="3"/>
        <v>787.50000000000011</v>
      </c>
      <c r="M383" s="32">
        <v>0.5</v>
      </c>
      <c r="O383" s="34"/>
      <c r="P383" s="33"/>
    </row>
    <row r="384" spans="1:16" ht="15.75" customHeight="1">
      <c r="A384" s="22"/>
      <c r="B384" s="27" t="s">
        <v>30</v>
      </c>
      <c r="C384" s="27">
        <v>1197831</v>
      </c>
      <c r="D384" s="28">
        <v>44288</v>
      </c>
      <c r="E384" s="27" t="s">
        <v>31</v>
      </c>
      <c r="F384" s="27" t="s">
        <v>32</v>
      </c>
      <c r="G384" s="27" t="s">
        <v>43</v>
      </c>
      <c r="H384" s="27" t="s">
        <v>24</v>
      </c>
      <c r="I384" s="29">
        <v>0.19999999999999998</v>
      </c>
      <c r="J384" s="30">
        <v>7000</v>
      </c>
      <c r="K384" s="31">
        <f t="shared" si="2"/>
        <v>1399.9999999999998</v>
      </c>
      <c r="L384" s="31">
        <f t="shared" si="3"/>
        <v>489.99999999999989</v>
      </c>
      <c r="M384" s="32">
        <v>0.35</v>
      </c>
      <c r="O384" s="34"/>
      <c r="P384" s="33"/>
    </row>
    <row r="385" spans="1:16" ht="15.75" customHeight="1">
      <c r="A385" s="22"/>
      <c r="B385" s="27" t="s">
        <v>30</v>
      </c>
      <c r="C385" s="27">
        <v>1197831</v>
      </c>
      <c r="D385" s="28">
        <v>44288</v>
      </c>
      <c r="E385" s="27" t="s">
        <v>31</v>
      </c>
      <c r="F385" s="27" t="s">
        <v>32</v>
      </c>
      <c r="G385" s="27" t="s">
        <v>43</v>
      </c>
      <c r="H385" s="27" t="s">
        <v>25</v>
      </c>
      <c r="I385" s="29">
        <v>0.30000000000000004</v>
      </c>
      <c r="J385" s="30">
        <v>7000</v>
      </c>
      <c r="K385" s="31">
        <f t="shared" si="2"/>
        <v>2100.0000000000005</v>
      </c>
      <c r="L385" s="31">
        <f t="shared" si="3"/>
        <v>735.00000000000011</v>
      </c>
      <c r="M385" s="32">
        <v>0.35</v>
      </c>
      <c r="O385" s="34"/>
      <c r="P385" s="33"/>
    </row>
    <row r="386" spans="1:16" ht="15.75" customHeight="1">
      <c r="A386" s="22"/>
      <c r="B386" s="27" t="s">
        <v>30</v>
      </c>
      <c r="C386" s="27">
        <v>1197831</v>
      </c>
      <c r="D386" s="28">
        <v>44288</v>
      </c>
      <c r="E386" s="27" t="s">
        <v>31</v>
      </c>
      <c r="F386" s="27" t="s">
        <v>32</v>
      </c>
      <c r="G386" s="27" t="s">
        <v>43</v>
      </c>
      <c r="H386" s="27" t="s">
        <v>26</v>
      </c>
      <c r="I386" s="29">
        <v>0.24999999999999997</v>
      </c>
      <c r="J386" s="30">
        <v>5250</v>
      </c>
      <c r="K386" s="31">
        <f t="shared" si="2"/>
        <v>1312.4999999999998</v>
      </c>
      <c r="L386" s="31">
        <f t="shared" si="3"/>
        <v>459.37499999999989</v>
      </c>
      <c r="M386" s="32">
        <v>0.35</v>
      </c>
      <c r="O386" s="34"/>
      <c r="P386" s="33"/>
    </row>
    <row r="387" spans="1:16" ht="15.75" customHeight="1">
      <c r="A387" s="22"/>
      <c r="B387" s="27" t="s">
        <v>30</v>
      </c>
      <c r="C387" s="27">
        <v>1197831</v>
      </c>
      <c r="D387" s="28">
        <v>44288</v>
      </c>
      <c r="E387" s="27" t="s">
        <v>31</v>
      </c>
      <c r="F387" s="27" t="s">
        <v>32</v>
      </c>
      <c r="G387" s="27" t="s">
        <v>43</v>
      </c>
      <c r="H387" s="27" t="s">
        <v>27</v>
      </c>
      <c r="I387" s="29">
        <v>0.30000000000000004</v>
      </c>
      <c r="J387" s="30">
        <v>4250</v>
      </c>
      <c r="K387" s="31">
        <f t="shared" si="2"/>
        <v>1275.0000000000002</v>
      </c>
      <c r="L387" s="31">
        <f t="shared" si="3"/>
        <v>573.75000000000011</v>
      </c>
      <c r="M387" s="32">
        <v>0.45</v>
      </c>
      <c r="O387" s="34"/>
      <c r="P387" s="33"/>
    </row>
    <row r="388" spans="1:16" ht="15.75" customHeight="1">
      <c r="A388" s="22"/>
      <c r="B388" s="27" t="s">
        <v>30</v>
      </c>
      <c r="C388" s="27">
        <v>1197831</v>
      </c>
      <c r="D388" s="28">
        <v>44288</v>
      </c>
      <c r="E388" s="27" t="s">
        <v>31</v>
      </c>
      <c r="F388" s="27" t="s">
        <v>32</v>
      </c>
      <c r="G388" s="27" t="s">
        <v>43</v>
      </c>
      <c r="H388" s="27" t="s">
        <v>28</v>
      </c>
      <c r="I388" s="29">
        <v>0.35</v>
      </c>
      <c r="J388" s="30">
        <v>3250</v>
      </c>
      <c r="K388" s="31">
        <f t="shared" si="2"/>
        <v>1137.5</v>
      </c>
      <c r="L388" s="31">
        <f t="shared" si="3"/>
        <v>341.25</v>
      </c>
      <c r="M388" s="32">
        <v>0.3</v>
      </c>
      <c r="O388" s="34"/>
      <c r="P388" s="33"/>
    </row>
    <row r="389" spans="1:16" ht="15.75" customHeight="1">
      <c r="A389" s="22"/>
      <c r="B389" s="27" t="s">
        <v>30</v>
      </c>
      <c r="C389" s="27">
        <v>1197831</v>
      </c>
      <c r="D389" s="28">
        <v>44288</v>
      </c>
      <c r="E389" s="27" t="s">
        <v>31</v>
      </c>
      <c r="F389" s="27" t="s">
        <v>32</v>
      </c>
      <c r="G389" s="27" t="s">
        <v>43</v>
      </c>
      <c r="H389" s="27" t="s">
        <v>29</v>
      </c>
      <c r="I389" s="29">
        <v>0.30000000000000004</v>
      </c>
      <c r="J389" s="30">
        <v>6000</v>
      </c>
      <c r="K389" s="31">
        <f t="shared" si="2"/>
        <v>1800.0000000000002</v>
      </c>
      <c r="L389" s="31">
        <f t="shared" si="3"/>
        <v>900.00000000000011</v>
      </c>
      <c r="M389" s="32">
        <v>0.5</v>
      </c>
      <c r="O389" s="34"/>
      <c r="P389" s="33"/>
    </row>
    <row r="390" spans="1:16" ht="15.75" customHeight="1">
      <c r="A390" s="22"/>
      <c r="B390" s="27" t="s">
        <v>30</v>
      </c>
      <c r="C390" s="27">
        <v>1197831</v>
      </c>
      <c r="D390" s="28">
        <v>44318</v>
      </c>
      <c r="E390" s="27" t="s">
        <v>31</v>
      </c>
      <c r="F390" s="27" t="s">
        <v>32</v>
      </c>
      <c r="G390" s="27" t="s">
        <v>43</v>
      </c>
      <c r="H390" s="27" t="s">
        <v>24</v>
      </c>
      <c r="I390" s="29">
        <v>0.19999999999999998</v>
      </c>
      <c r="J390" s="30">
        <v>7500</v>
      </c>
      <c r="K390" s="31">
        <f t="shared" si="2"/>
        <v>1499.9999999999998</v>
      </c>
      <c r="L390" s="31">
        <f t="shared" si="3"/>
        <v>524.99999999999989</v>
      </c>
      <c r="M390" s="32">
        <v>0.35</v>
      </c>
      <c r="O390" s="34"/>
      <c r="P390" s="33"/>
    </row>
    <row r="391" spans="1:16" ht="15.75" customHeight="1">
      <c r="A391" s="22"/>
      <c r="B391" s="27" t="s">
        <v>30</v>
      </c>
      <c r="C391" s="27">
        <v>1197831</v>
      </c>
      <c r="D391" s="28">
        <v>44318</v>
      </c>
      <c r="E391" s="27" t="s">
        <v>31</v>
      </c>
      <c r="F391" s="27" t="s">
        <v>32</v>
      </c>
      <c r="G391" s="27" t="s">
        <v>43</v>
      </c>
      <c r="H391" s="27" t="s">
        <v>25</v>
      </c>
      <c r="I391" s="29">
        <v>0.30000000000000004</v>
      </c>
      <c r="J391" s="30">
        <v>7750</v>
      </c>
      <c r="K391" s="31">
        <f t="shared" si="2"/>
        <v>2325.0000000000005</v>
      </c>
      <c r="L391" s="31">
        <f t="shared" si="3"/>
        <v>813.75000000000011</v>
      </c>
      <c r="M391" s="32">
        <v>0.35</v>
      </c>
      <c r="O391" s="34"/>
      <c r="P391" s="33"/>
    </row>
    <row r="392" spans="1:16" ht="15.75" customHeight="1">
      <c r="A392" s="22"/>
      <c r="B392" s="27" t="s">
        <v>30</v>
      </c>
      <c r="C392" s="27">
        <v>1197831</v>
      </c>
      <c r="D392" s="28">
        <v>44318</v>
      </c>
      <c r="E392" s="27" t="s">
        <v>31</v>
      </c>
      <c r="F392" s="27" t="s">
        <v>32</v>
      </c>
      <c r="G392" s="27" t="s">
        <v>43</v>
      </c>
      <c r="H392" s="27" t="s">
        <v>26</v>
      </c>
      <c r="I392" s="29">
        <v>0.24999999999999997</v>
      </c>
      <c r="J392" s="30">
        <v>6250</v>
      </c>
      <c r="K392" s="31">
        <f t="shared" si="2"/>
        <v>1562.4999999999998</v>
      </c>
      <c r="L392" s="31">
        <f t="shared" si="3"/>
        <v>546.87499999999989</v>
      </c>
      <c r="M392" s="32">
        <v>0.35</v>
      </c>
      <c r="O392" s="34"/>
      <c r="P392" s="33"/>
    </row>
    <row r="393" spans="1:16" ht="15.75" customHeight="1">
      <c r="A393" s="22"/>
      <c r="B393" s="27" t="s">
        <v>30</v>
      </c>
      <c r="C393" s="27">
        <v>1197831</v>
      </c>
      <c r="D393" s="28">
        <v>44318</v>
      </c>
      <c r="E393" s="27" t="s">
        <v>31</v>
      </c>
      <c r="F393" s="27" t="s">
        <v>32</v>
      </c>
      <c r="G393" s="27" t="s">
        <v>43</v>
      </c>
      <c r="H393" s="27" t="s">
        <v>27</v>
      </c>
      <c r="I393" s="29">
        <v>0.35000000000000003</v>
      </c>
      <c r="J393" s="30">
        <v>5500</v>
      </c>
      <c r="K393" s="31">
        <f t="shared" si="2"/>
        <v>1925.0000000000002</v>
      </c>
      <c r="L393" s="31">
        <f t="shared" si="3"/>
        <v>866.25000000000011</v>
      </c>
      <c r="M393" s="32">
        <v>0.45</v>
      </c>
      <c r="O393" s="34"/>
      <c r="P393" s="33"/>
    </row>
    <row r="394" spans="1:16" ht="15.75" customHeight="1">
      <c r="A394" s="22"/>
      <c r="B394" s="27" t="s">
        <v>30</v>
      </c>
      <c r="C394" s="27">
        <v>1197831</v>
      </c>
      <c r="D394" s="28">
        <v>44318</v>
      </c>
      <c r="E394" s="27" t="s">
        <v>31</v>
      </c>
      <c r="F394" s="27" t="s">
        <v>32</v>
      </c>
      <c r="G394" s="27" t="s">
        <v>43</v>
      </c>
      <c r="H394" s="27" t="s">
        <v>28</v>
      </c>
      <c r="I394" s="29">
        <v>0.5</v>
      </c>
      <c r="J394" s="30">
        <v>4500</v>
      </c>
      <c r="K394" s="31">
        <f t="shared" si="2"/>
        <v>2250</v>
      </c>
      <c r="L394" s="31">
        <f t="shared" si="3"/>
        <v>675</v>
      </c>
      <c r="M394" s="32">
        <v>0.3</v>
      </c>
      <c r="O394" s="34"/>
      <c r="P394" s="33"/>
    </row>
    <row r="395" spans="1:16" ht="15.75" customHeight="1">
      <c r="A395" s="22"/>
      <c r="B395" s="27" t="s">
        <v>30</v>
      </c>
      <c r="C395" s="27">
        <v>1197831</v>
      </c>
      <c r="D395" s="28">
        <v>44318</v>
      </c>
      <c r="E395" s="27" t="s">
        <v>31</v>
      </c>
      <c r="F395" s="27" t="s">
        <v>32</v>
      </c>
      <c r="G395" s="27" t="s">
        <v>43</v>
      </c>
      <c r="H395" s="27" t="s">
        <v>29</v>
      </c>
      <c r="I395" s="29">
        <v>0.45</v>
      </c>
      <c r="J395" s="30">
        <v>8000</v>
      </c>
      <c r="K395" s="31">
        <f t="shared" si="2"/>
        <v>3600</v>
      </c>
      <c r="L395" s="31">
        <f t="shared" si="3"/>
        <v>1800</v>
      </c>
      <c r="M395" s="32">
        <v>0.5</v>
      </c>
      <c r="O395" s="34"/>
      <c r="P395" s="33"/>
    </row>
    <row r="396" spans="1:16" ht="15.75" customHeight="1">
      <c r="A396" s="22"/>
      <c r="B396" s="27" t="s">
        <v>30</v>
      </c>
      <c r="C396" s="27">
        <v>1197831</v>
      </c>
      <c r="D396" s="28">
        <v>44348</v>
      </c>
      <c r="E396" s="27" t="s">
        <v>31</v>
      </c>
      <c r="F396" s="27" t="s">
        <v>32</v>
      </c>
      <c r="G396" s="27" t="s">
        <v>43</v>
      </c>
      <c r="H396" s="27" t="s">
        <v>24</v>
      </c>
      <c r="I396" s="29">
        <v>0.45</v>
      </c>
      <c r="J396" s="30">
        <v>8000</v>
      </c>
      <c r="K396" s="31">
        <f t="shared" si="2"/>
        <v>3600</v>
      </c>
      <c r="L396" s="31">
        <f t="shared" si="3"/>
        <v>1260</v>
      </c>
      <c r="M396" s="32">
        <v>0.35</v>
      </c>
      <c r="O396" s="34"/>
      <c r="P396" s="33"/>
    </row>
    <row r="397" spans="1:16" ht="15.75" customHeight="1">
      <c r="A397" s="22"/>
      <c r="B397" s="27" t="s">
        <v>30</v>
      </c>
      <c r="C397" s="27">
        <v>1197831</v>
      </c>
      <c r="D397" s="28">
        <v>44348</v>
      </c>
      <c r="E397" s="27" t="s">
        <v>31</v>
      </c>
      <c r="F397" s="27" t="s">
        <v>32</v>
      </c>
      <c r="G397" s="27" t="s">
        <v>43</v>
      </c>
      <c r="H397" s="27" t="s">
        <v>25</v>
      </c>
      <c r="I397" s="29">
        <v>0.5</v>
      </c>
      <c r="J397" s="30">
        <v>8000</v>
      </c>
      <c r="K397" s="31">
        <f t="shared" si="2"/>
        <v>4000</v>
      </c>
      <c r="L397" s="31">
        <f t="shared" si="3"/>
        <v>1400</v>
      </c>
      <c r="M397" s="32">
        <v>0.35</v>
      </c>
      <c r="O397" s="34"/>
      <c r="P397" s="33"/>
    </row>
    <row r="398" spans="1:16" ht="15.75" customHeight="1">
      <c r="A398" s="22"/>
      <c r="B398" s="27" t="s">
        <v>30</v>
      </c>
      <c r="C398" s="27">
        <v>1197831</v>
      </c>
      <c r="D398" s="28">
        <v>44348</v>
      </c>
      <c r="E398" s="27" t="s">
        <v>31</v>
      </c>
      <c r="F398" s="27" t="s">
        <v>32</v>
      </c>
      <c r="G398" s="27" t="s">
        <v>43</v>
      </c>
      <c r="H398" s="27" t="s">
        <v>26</v>
      </c>
      <c r="I398" s="29">
        <v>0.45</v>
      </c>
      <c r="J398" s="30">
        <v>6500</v>
      </c>
      <c r="K398" s="31">
        <f t="shared" si="2"/>
        <v>2925</v>
      </c>
      <c r="L398" s="31">
        <f t="shared" si="3"/>
        <v>1023.7499999999999</v>
      </c>
      <c r="M398" s="32">
        <v>0.35</v>
      </c>
      <c r="O398" s="34"/>
      <c r="P398" s="33"/>
    </row>
    <row r="399" spans="1:16" ht="15.75" customHeight="1">
      <c r="A399" s="22"/>
      <c r="B399" s="27" t="s">
        <v>30</v>
      </c>
      <c r="C399" s="27">
        <v>1197831</v>
      </c>
      <c r="D399" s="28">
        <v>44348</v>
      </c>
      <c r="E399" s="27" t="s">
        <v>31</v>
      </c>
      <c r="F399" s="27" t="s">
        <v>32</v>
      </c>
      <c r="G399" s="27" t="s">
        <v>43</v>
      </c>
      <c r="H399" s="27" t="s">
        <v>27</v>
      </c>
      <c r="I399" s="29">
        <v>0.45</v>
      </c>
      <c r="J399" s="30">
        <v>6000</v>
      </c>
      <c r="K399" s="31">
        <f t="shared" si="2"/>
        <v>2700</v>
      </c>
      <c r="L399" s="31">
        <f t="shared" si="3"/>
        <v>1215</v>
      </c>
      <c r="M399" s="32">
        <v>0.45</v>
      </c>
      <c r="O399" s="34"/>
      <c r="P399" s="33"/>
    </row>
    <row r="400" spans="1:16" ht="15.75" customHeight="1">
      <c r="A400" s="22"/>
      <c r="B400" s="27" t="s">
        <v>30</v>
      </c>
      <c r="C400" s="27">
        <v>1197831</v>
      </c>
      <c r="D400" s="28">
        <v>44348</v>
      </c>
      <c r="E400" s="27" t="s">
        <v>31</v>
      </c>
      <c r="F400" s="27" t="s">
        <v>32</v>
      </c>
      <c r="G400" s="27" t="s">
        <v>43</v>
      </c>
      <c r="H400" s="27" t="s">
        <v>28</v>
      </c>
      <c r="I400" s="29">
        <v>0.5</v>
      </c>
      <c r="J400" s="30">
        <v>5000</v>
      </c>
      <c r="K400" s="31">
        <f t="shared" si="2"/>
        <v>2500</v>
      </c>
      <c r="L400" s="31">
        <f t="shared" si="3"/>
        <v>750</v>
      </c>
      <c r="M400" s="32">
        <v>0.3</v>
      </c>
      <c r="O400" s="34"/>
      <c r="P400" s="33"/>
    </row>
    <row r="401" spans="1:16" ht="15.75" customHeight="1">
      <c r="A401" s="22"/>
      <c r="B401" s="27" t="s">
        <v>30</v>
      </c>
      <c r="C401" s="27">
        <v>1197831</v>
      </c>
      <c r="D401" s="28">
        <v>44348</v>
      </c>
      <c r="E401" s="27" t="s">
        <v>31</v>
      </c>
      <c r="F401" s="27" t="s">
        <v>32</v>
      </c>
      <c r="G401" s="27" t="s">
        <v>43</v>
      </c>
      <c r="H401" s="27" t="s">
        <v>29</v>
      </c>
      <c r="I401" s="29">
        <v>0.55000000000000004</v>
      </c>
      <c r="J401" s="30">
        <v>8750</v>
      </c>
      <c r="K401" s="31">
        <f t="shared" si="2"/>
        <v>4812.5</v>
      </c>
      <c r="L401" s="31">
        <f t="shared" si="3"/>
        <v>2406.25</v>
      </c>
      <c r="M401" s="32">
        <v>0.5</v>
      </c>
      <c r="O401" s="34"/>
      <c r="P401" s="33"/>
    </row>
    <row r="402" spans="1:16" ht="15.75" customHeight="1">
      <c r="A402" s="22"/>
      <c r="B402" s="27" t="s">
        <v>30</v>
      </c>
      <c r="C402" s="27">
        <v>1197831</v>
      </c>
      <c r="D402" s="28">
        <v>44380</v>
      </c>
      <c r="E402" s="27" t="s">
        <v>31</v>
      </c>
      <c r="F402" s="27" t="s">
        <v>32</v>
      </c>
      <c r="G402" s="27" t="s">
        <v>43</v>
      </c>
      <c r="H402" s="27" t="s">
        <v>24</v>
      </c>
      <c r="I402" s="29">
        <v>0.45</v>
      </c>
      <c r="J402" s="30">
        <v>8250</v>
      </c>
      <c r="K402" s="31">
        <f t="shared" si="2"/>
        <v>3712.5</v>
      </c>
      <c r="L402" s="31">
        <f t="shared" si="3"/>
        <v>1484.9999999999998</v>
      </c>
      <c r="M402" s="32">
        <v>0.39999999999999997</v>
      </c>
      <c r="O402" s="34"/>
      <c r="P402" s="33"/>
    </row>
    <row r="403" spans="1:16" ht="15.75" customHeight="1">
      <c r="A403" s="22"/>
      <c r="B403" s="27" t="s">
        <v>30</v>
      </c>
      <c r="C403" s="27">
        <v>1197831</v>
      </c>
      <c r="D403" s="28">
        <v>44380</v>
      </c>
      <c r="E403" s="27" t="s">
        <v>31</v>
      </c>
      <c r="F403" s="27" t="s">
        <v>32</v>
      </c>
      <c r="G403" s="27" t="s">
        <v>43</v>
      </c>
      <c r="H403" s="27" t="s">
        <v>25</v>
      </c>
      <c r="I403" s="29">
        <v>0.5</v>
      </c>
      <c r="J403" s="30">
        <v>8250</v>
      </c>
      <c r="K403" s="31">
        <f t="shared" si="2"/>
        <v>4125</v>
      </c>
      <c r="L403" s="31">
        <f t="shared" si="3"/>
        <v>1649.9999999999998</v>
      </c>
      <c r="M403" s="32">
        <v>0.39999999999999997</v>
      </c>
      <c r="O403" s="34"/>
      <c r="P403" s="33"/>
    </row>
    <row r="404" spans="1:16" ht="15.75" customHeight="1">
      <c r="A404" s="22"/>
      <c r="B404" s="27" t="s">
        <v>30</v>
      </c>
      <c r="C404" s="27">
        <v>1197831</v>
      </c>
      <c r="D404" s="28">
        <v>44380</v>
      </c>
      <c r="E404" s="27" t="s">
        <v>31</v>
      </c>
      <c r="F404" s="27" t="s">
        <v>32</v>
      </c>
      <c r="G404" s="27" t="s">
        <v>43</v>
      </c>
      <c r="H404" s="27" t="s">
        <v>26</v>
      </c>
      <c r="I404" s="29">
        <v>0.45</v>
      </c>
      <c r="J404" s="30">
        <v>9750</v>
      </c>
      <c r="K404" s="31">
        <f t="shared" si="2"/>
        <v>4387.5</v>
      </c>
      <c r="L404" s="31">
        <f t="shared" si="3"/>
        <v>1754.9999999999998</v>
      </c>
      <c r="M404" s="32">
        <v>0.39999999999999997</v>
      </c>
      <c r="O404" s="34"/>
      <c r="P404" s="33"/>
    </row>
    <row r="405" spans="1:16" ht="15.75" customHeight="1">
      <c r="A405" s="22"/>
      <c r="B405" s="27" t="s">
        <v>30</v>
      </c>
      <c r="C405" s="27">
        <v>1197831</v>
      </c>
      <c r="D405" s="28">
        <v>44380</v>
      </c>
      <c r="E405" s="27" t="s">
        <v>31</v>
      </c>
      <c r="F405" s="27" t="s">
        <v>32</v>
      </c>
      <c r="G405" s="27" t="s">
        <v>43</v>
      </c>
      <c r="H405" s="27" t="s">
        <v>27</v>
      </c>
      <c r="I405" s="29">
        <v>0.45</v>
      </c>
      <c r="J405" s="30">
        <v>5750</v>
      </c>
      <c r="K405" s="31">
        <f t="shared" si="2"/>
        <v>2587.5</v>
      </c>
      <c r="L405" s="31">
        <f t="shared" si="3"/>
        <v>1293.75</v>
      </c>
      <c r="M405" s="32">
        <v>0.5</v>
      </c>
      <c r="O405" s="34"/>
      <c r="P405" s="33"/>
    </row>
    <row r="406" spans="1:16" ht="15.75" customHeight="1">
      <c r="A406" s="22"/>
      <c r="B406" s="27" t="s">
        <v>30</v>
      </c>
      <c r="C406" s="27">
        <v>1197831</v>
      </c>
      <c r="D406" s="28">
        <v>44380</v>
      </c>
      <c r="E406" s="27" t="s">
        <v>31</v>
      </c>
      <c r="F406" s="27" t="s">
        <v>32</v>
      </c>
      <c r="G406" s="27" t="s">
        <v>43</v>
      </c>
      <c r="H406" s="27" t="s">
        <v>28</v>
      </c>
      <c r="I406" s="29">
        <v>0.5</v>
      </c>
      <c r="J406" s="30">
        <v>5750</v>
      </c>
      <c r="K406" s="31">
        <f t="shared" si="2"/>
        <v>2875</v>
      </c>
      <c r="L406" s="31">
        <f t="shared" si="3"/>
        <v>1006.2499999999999</v>
      </c>
      <c r="M406" s="32">
        <v>0.35</v>
      </c>
      <c r="O406" s="34"/>
      <c r="P406" s="33"/>
    </row>
    <row r="407" spans="1:16" ht="15.75" customHeight="1">
      <c r="A407" s="22"/>
      <c r="B407" s="27" t="s">
        <v>30</v>
      </c>
      <c r="C407" s="27">
        <v>1197831</v>
      </c>
      <c r="D407" s="28">
        <v>44380</v>
      </c>
      <c r="E407" s="27" t="s">
        <v>31</v>
      </c>
      <c r="F407" s="27" t="s">
        <v>32</v>
      </c>
      <c r="G407" s="27" t="s">
        <v>43</v>
      </c>
      <c r="H407" s="27" t="s">
        <v>29</v>
      </c>
      <c r="I407" s="29">
        <v>0.6</v>
      </c>
      <c r="J407" s="30">
        <v>8500</v>
      </c>
      <c r="K407" s="31">
        <f t="shared" si="2"/>
        <v>5100</v>
      </c>
      <c r="L407" s="31">
        <f t="shared" si="3"/>
        <v>2805</v>
      </c>
      <c r="M407" s="32">
        <v>0.55000000000000004</v>
      </c>
      <c r="O407" s="34"/>
      <c r="P407" s="33"/>
    </row>
    <row r="408" spans="1:16" ht="15.75" customHeight="1">
      <c r="A408" s="22"/>
      <c r="B408" s="27" t="s">
        <v>30</v>
      </c>
      <c r="C408" s="27">
        <v>1197831</v>
      </c>
      <c r="D408" s="28">
        <v>44413</v>
      </c>
      <c r="E408" s="27" t="s">
        <v>31</v>
      </c>
      <c r="F408" s="27" t="s">
        <v>32</v>
      </c>
      <c r="G408" s="27" t="s">
        <v>43</v>
      </c>
      <c r="H408" s="27" t="s">
        <v>24</v>
      </c>
      <c r="I408" s="29">
        <v>0.5</v>
      </c>
      <c r="J408" s="30">
        <v>8000</v>
      </c>
      <c r="K408" s="31">
        <f t="shared" si="2"/>
        <v>4000</v>
      </c>
      <c r="L408" s="31">
        <f t="shared" si="3"/>
        <v>1599.9999999999998</v>
      </c>
      <c r="M408" s="32">
        <v>0.39999999999999997</v>
      </c>
      <c r="O408" s="34"/>
      <c r="P408" s="33"/>
    </row>
    <row r="409" spans="1:16" ht="15.75" customHeight="1">
      <c r="A409" s="22"/>
      <c r="B409" s="27" t="s">
        <v>30</v>
      </c>
      <c r="C409" s="27">
        <v>1197831</v>
      </c>
      <c r="D409" s="28">
        <v>44413</v>
      </c>
      <c r="E409" s="27" t="s">
        <v>31</v>
      </c>
      <c r="F409" s="27" t="s">
        <v>32</v>
      </c>
      <c r="G409" s="27" t="s">
        <v>43</v>
      </c>
      <c r="H409" s="27" t="s">
        <v>25</v>
      </c>
      <c r="I409" s="29">
        <v>0.55000000000000004</v>
      </c>
      <c r="J409" s="30">
        <v>8000</v>
      </c>
      <c r="K409" s="31">
        <f t="shared" si="2"/>
        <v>4400</v>
      </c>
      <c r="L409" s="31">
        <f t="shared" si="3"/>
        <v>1759.9999999999998</v>
      </c>
      <c r="M409" s="32">
        <v>0.39999999999999997</v>
      </c>
      <c r="O409" s="34"/>
      <c r="P409" s="33"/>
    </row>
    <row r="410" spans="1:16" ht="15.75" customHeight="1">
      <c r="A410" s="22"/>
      <c r="B410" s="27" t="s">
        <v>30</v>
      </c>
      <c r="C410" s="27">
        <v>1197831</v>
      </c>
      <c r="D410" s="28">
        <v>44413</v>
      </c>
      <c r="E410" s="27" t="s">
        <v>31</v>
      </c>
      <c r="F410" s="27" t="s">
        <v>32</v>
      </c>
      <c r="G410" s="27" t="s">
        <v>43</v>
      </c>
      <c r="H410" s="27" t="s">
        <v>26</v>
      </c>
      <c r="I410" s="29">
        <v>0.5</v>
      </c>
      <c r="J410" s="30">
        <v>9750</v>
      </c>
      <c r="K410" s="31">
        <f t="shared" si="2"/>
        <v>4875</v>
      </c>
      <c r="L410" s="31">
        <f t="shared" si="3"/>
        <v>1949.9999999999998</v>
      </c>
      <c r="M410" s="32">
        <v>0.39999999999999997</v>
      </c>
      <c r="O410" s="34"/>
      <c r="P410" s="33"/>
    </row>
    <row r="411" spans="1:16" ht="15.75" customHeight="1">
      <c r="A411" s="22"/>
      <c r="B411" s="27" t="s">
        <v>30</v>
      </c>
      <c r="C411" s="27">
        <v>1197831</v>
      </c>
      <c r="D411" s="28">
        <v>44413</v>
      </c>
      <c r="E411" s="27" t="s">
        <v>31</v>
      </c>
      <c r="F411" s="27" t="s">
        <v>32</v>
      </c>
      <c r="G411" s="27" t="s">
        <v>43</v>
      </c>
      <c r="H411" s="27" t="s">
        <v>27</v>
      </c>
      <c r="I411" s="29">
        <v>0.5</v>
      </c>
      <c r="J411" s="30">
        <v>5250</v>
      </c>
      <c r="K411" s="31">
        <f t="shared" si="2"/>
        <v>2625</v>
      </c>
      <c r="L411" s="31">
        <f t="shared" si="3"/>
        <v>1312.5</v>
      </c>
      <c r="M411" s="32">
        <v>0.5</v>
      </c>
      <c r="O411" s="34"/>
      <c r="P411" s="33"/>
    </row>
    <row r="412" spans="1:16" ht="15.75" customHeight="1">
      <c r="A412" s="22"/>
      <c r="B412" s="27" t="s">
        <v>30</v>
      </c>
      <c r="C412" s="27">
        <v>1197831</v>
      </c>
      <c r="D412" s="28">
        <v>44413</v>
      </c>
      <c r="E412" s="27" t="s">
        <v>31</v>
      </c>
      <c r="F412" s="27" t="s">
        <v>32</v>
      </c>
      <c r="G412" s="27" t="s">
        <v>43</v>
      </c>
      <c r="H412" s="27" t="s">
        <v>28</v>
      </c>
      <c r="I412" s="29">
        <v>0.55000000000000004</v>
      </c>
      <c r="J412" s="30">
        <v>5250</v>
      </c>
      <c r="K412" s="31">
        <f t="shared" si="2"/>
        <v>2887.5000000000005</v>
      </c>
      <c r="L412" s="31">
        <f t="shared" si="3"/>
        <v>1010.6250000000001</v>
      </c>
      <c r="M412" s="32">
        <v>0.35</v>
      </c>
      <c r="O412" s="34"/>
      <c r="P412" s="33"/>
    </row>
    <row r="413" spans="1:16" ht="15.75" customHeight="1">
      <c r="A413" s="22"/>
      <c r="B413" s="27" t="s">
        <v>30</v>
      </c>
      <c r="C413" s="27">
        <v>1197831</v>
      </c>
      <c r="D413" s="28">
        <v>44413</v>
      </c>
      <c r="E413" s="27" t="s">
        <v>31</v>
      </c>
      <c r="F413" s="27" t="s">
        <v>32</v>
      </c>
      <c r="G413" s="27" t="s">
        <v>43</v>
      </c>
      <c r="H413" s="27" t="s">
        <v>29</v>
      </c>
      <c r="I413" s="29">
        <v>0.6</v>
      </c>
      <c r="J413" s="30">
        <v>7750</v>
      </c>
      <c r="K413" s="31">
        <f t="shared" si="2"/>
        <v>4650</v>
      </c>
      <c r="L413" s="31">
        <f t="shared" si="3"/>
        <v>2557.5</v>
      </c>
      <c r="M413" s="32">
        <v>0.55000000000000004</v>
      </c>
      <c r="O413" s="34"/>
      <c r="P413" s="33"/>
    </row>
    <row r="414" spans="1:16" ht="15.75" customHeight="1">
      <c r="A414" s="22"/>
      <c r="B414" s="27" t="s">
        <v>30</v>
      </c>
      <c r="C414" s="27">
        <v>1197831</v>
      </c>
      <c r="D414" s="28">
        <v>44441</v>
      </c>
      <c r="E414" s="27" t="s">
        <v>31</v>
      </c>
      <c r="F414" s="27" t="s">
        <v>32</v>
      </c>
      <c r="G414" s="27" t="s">
        <v>43</v>
      </c>
      <c r="H414" s="27" t="s">
        <v>24</v>
      </c>
      <c r="I414" s="29">
        <v>0.55000000000000004</v>
      </c>
      <c r="J414" s="30">
        <v>7250</v>
      </c>
      <c r="K414" s="31">
        <f t="shared" si="2"/>
        <v>3987.5000000000005</v>
      </c>
      <c r="L414" s="31">
        <f t="shared" si="3"/>
        <v>1595</v>
      </c>
      <c r="M414" s="32">
        <v>0.39999999999999997</v>
      </c>
      <c r="O414" s="34"/>
      <c r="P414" s="33"/>
    </row>
    <row r="415" spans="1:16" ht="15.75" customHeight="1">
      <c r="A415" s="22"/>
      <c r="B415" s="27" t="s">
        <v>30</v>
      </c>
      <c r="C415" s="27">
        <v>1197831</v>
      </c>
      <c r="D415" s="28">
        <v>44441</v>
      </c>
      <c r="E415" s="27" t="s">
        <v>31</v>
      </c>
      <c r="F415" s="27" t="s">
        <v>32</v>
      </c>
      <c r="G415" s="27" t="s">
        <v>43</v>
      </c>
      <c r="H415" s="27" t="s">
        <v>25</v>
      </c>
      <c r="I415" s="29">
        <v>0.55000000000000004</v>
      </c>
      <c r="J415" s="30">
        <v>6750</v>
      </c>
      <c r="K415" s="31">
        <f t="shared" si="2"/>
        <v>3712.5000000000005</v>
      </c>
      <c r="L415" s="31">
        <f t="shared" si="3"/>
        <v>1485</v>
      </c>
      <c r="M415" s="32">
        <v>0.39999999999999997</v>
      </c>
      <c r="O415" s="34"/>
      <c r="P415" s="33"/>
    </row>
    <row r="416" spans="1:16" ht="15.75" customHeight="1">
      <c r="A416" s="22"/>
      <c r="B416" s="27" t="s">
        <v>30</v>
      </c>
      <c r="C416" s="27">
        <v>1197831</v>
      </c>
      <c r="D416" s="28">
        <v>44441</v>
      </c>
      <c r="E416" s="27" t="s">
        <v>31</v>
      </c>
      <c r="F416" s="27" t="s">
        <v>32</v>
      </c>
      <c r="G416" s="27" t="s">
        <v>43</v>
      </c>
      <c r="H416" s="27" t="s">
        <v>26</v>
      </c>
      <c r="I416" s="29">
        <v>0.6</v>
      </c>
      <c r="J416" s="30">
        <v>7250</v>
      </c>
      <c r="K416" s="31">
        <f t="shared" si="2"/>
        <v>4350</v>
      </c>
      <c r="L416" s="31">
        <f t="shared" si="3"/>
        <v>1739.9999999999998</v>
      </c>
      <c r="M416" s="32">
        <v>0.39999999999999997</v>
      </c>
      <c r="O416" s="34"/>
      <c r="P416" s="33"/>
    </row>
    <row r="417" spans="1:16" ht="15.75" customHeight="1">
      <c r="A417" s="22"/>
      <c r="B417" s="27" t="s">
        <v>30</v>
      </c>
      <c r="C417" s="27">
        <v>1197831</v>
      </c>
      <c r="D417" s="28">
        <v>44441</v>
      </c>
      <c r="E417" s="27" t="s">
        <v>31</v>
      </c>
      <c r="F417" s="27" t="s">
        <v>32</v>
      </c>
      <c r="G417" s="27" t="s">
        <v>43</v>
      </c>
      <c r="H417" s="27" t="s">
        <v>27</v>
      </c>
      <c r="I417" s="29">
        <v>0.6</v>
      </c>
      <c r="J417" s="30">
        <v>4500</v>
      </c>
      <c r="K417" s="31">
        <f t="shared" si="2"/>
        <v>2700</v>
      </c>
      <c r="L417" s="31">
        <f t="shared" si="3"/>
        <v>1350</v>
      </c>
      <c r="M417" s="32">
        <v>0.5</v>
      </c>
      <c r="O417" s="34"/>
      <c r="P417" s="33"/>
    </row>
    <row r="418" spans="1:16" ht="15.75" customHeight="1">
      <c r="A418" s="22"/>
      <c r="B418" s="27" t="s">
        <v>30</v>
      </c>
      <c r="C418" s="27">
        <v>1197831</v>
      </c>
      <c r="D418" s="28">
        <v>44441</v>
      </c>
      <c r="E418" s="27" t="s">
        <v>31</v>
      </c>
      <c r="F418" s="27" t="s">
        <v>32</v>
      </c>
      <c r="G418" s="27" t="s">
        <v>43</v>
      </c>
      <c r="H418" s="27" t="s">
        <v>28</v>
      </c>
      <c r="I418" s="29">
        <v>0.55000000000000004</v>
      </c>
      <c r="J418" s="30">
        <v>4500</v>
      </c>
      <c r="K418" s="31">
        <f t="shared" si="2"/>
        <v>2475</v>
      </c>
      <c r="L418" s="31">
        <f t="shared" si="3"/>
        <v>866.25</v>
      </c>
      <c r="M418" s="32">
        <v>0.35</v>
      </c>
      <c r="O418" s="34"/>
      <c r="P418" s="33"/>
    </row>
    <row r="419" spans="1:16" ht="15.75" customHeight="1">
      <c r="A419" s="22"/>
      <c r="B419" s="27" t="s">
        <v>30</v>
      </c>
      <c r="C419" s="27">
        <v>1197831</v>
      </c>
      <c r="D419" s="28">
        <v>44441</v>
      </c>
      <c r="E419" s="27" t="s">
        <v>31</v>
      </c>
      <c r="F419" s="27" t="s">
        <v>32</v>
      </c>
      <c r="G419" s="27" t="s">
        <v>43</v>
      </c>
      <c r="H419" s="27" t="s">
        <v>29</v>
      </c>
      <c r="I419" s="29">
        <v>0.5</v>
      </c>
      <c r="J419" s="30">
        <v>6750</v>
      </c>
      <c r="K419" s="31">
        <f t="shared" si="2"/>
        <v>3375</v>
      </c>
      <c r="L419" s="31">
        <f t="shared" si="3"/>
        <v>1856.2500000000002</v>
      </c>
      <c r="M419" s="32">
        <v>0.55000000000000004</v>
      </c>
      <c r="O419" s="34"/>
      <c r="P419" s="33"/>
    </row>
    <row r="420" spans="1:16" ht="15.75" customHeight="1">
      <c r="A420" s="22"/>
      <c r="B420" s="27" t="s">
        <v>30</v>
      </c>
      <c r="C420" s="27">
        <v>1197831</v>
      </c>
      <c r="D420" s="28">
        <v>44470</v>
      </c>
      <c r="E420" s="27" t="s">
        <v>31</v>
      </c>
      <c r="F420" s="27" t="s">
        <v>32</v>
      </c>
      <c r="G420" s="27" t="s">
        <v>43</v>
      </c>
      <c r="H420" s="27" t="s">
        <v>24</v>
      </c>
      <c r="I420" s="29">
        <v>0.4</v>
      </c>
      <c r="J420" s="30">
        <v>6250</v>
      </c>
      <c r="K420" s="31">
        <f t="shared" si="2"/>
        <v>2500</v>
      </c>
      <c r="L420" s="31">
        <f t="shared" si="3"/>
        <v>999.99999999999989</v>
      </c>
      <c r="M420" s="32">
        <v>0.39999999999999997</v>
      </c>
      <c r="O420" s="34"/>
      <c r="P420" s="33"/>
    </row>
    <row r="421" spans="1:16" ht="15.75" customHeight="1">
      <c r="A421" s="22"/>
      <c r="B421" s="27" t="s">
        <v>30</v>
      </c>
      <c r="C421" s="27">
        <v>1197831</v>
      </c>
      <c r="D421" s="28">
        <v>44470</v>
      </c>
      <c r="E421" s="27" t="s">
        <v>31</v>
      </c>
      <c r="F421" s="27" t="s">
        <v>32</v>
      </c>
      <c r="G421" s="27" t="s">
        <v>43</v>
      </c>
      <c r="H421" s="27" t="s">
        <v>25</v>
      </c>
      <c r="I421" s="29">
        <v>0.4</v>
      </c>
      <c r="J421" s="30">
        <v>6250</v>
      </c>
      <c r="K421" s="31">
        <f t="shared" si="2"/>
        <v>2500</v>
      </c>
      <c r="L421" s="31">
        <f t="shared" si="3"/>
        <v>999.99999999999989</v>
      </c>
      <c r="M421" s="32">
        <v>0.39999999999999997</v>
      </c>
      <c r="O421" s="34"/>
      <c r="P421" s="33"/>
    </row>
    <row r="422" spans="1:16" ht="15.75" customHeight="1">
      <c r="A422" s="22"/>
      <c r="B422" s="27" t="s">
        <v>30</v>
      </c>
      <c r="C422" s="27">
        <v>1197831</v>
      </c>
      <c r="D422" s="28">
        <v>44470</v>
      </c>
      <c r="E422" s="27" t="s">
        <v>31</v>
      </c>
      <c r="F422" s="27" t="s">
        <v>32</v>
      </c>
      <c r="G422" s="27" t="s">
        <v>43</v>
      </c>
      <c r="H422" s="27" t="s">
        <v>26</v>
      </c>
      <c r="I422" s="29">
        <v>0.45</v>
      </c>
      <c r="J422" s="30">
        <v>5750</v>
      </c>
      <c r="K422" s="31">
        <f t="shared" si="2"/>
        <v>2587.5</v>
      </c>
      <c r="L422" s="31">
        <f t="shared" si="3"/>
        <v>1035</v>
      </c>
      <c r="M422" s="32">
        <v>0.39999999999999997</v>
      </c>
      <c r="O422" s="34"/>
      <c r="P422" s="33"/>
    </row>
    <row r="423" spans="1:16" ht="15.75" customHeight="1">
      <c r="A423" s="22"/>
      <c r="B423" s="27" t="s">
        <v>30</v>
      </c>
      <c r="C423" s="27">
        <v>1197831</v>
      </c>
      <c r="D423" s="28">
        <v>44470</v>
      </c>
      <c r="E423" s="27" t="s">
        <v>31</v>
      </c>
      <c r="F423" s="27" t="s">
        <v>32</v>
      </c>
      <c r="G423" s="27" t="s">
        <v>43</v>
      </c>
      <c r="H423" s="27" t="s">
        <v>27</v>
      </c>
      <c r="I423" s="29">
        <v>0.45</v>
      </c>
      <c r="J423" s="30">
        <v>4250</v>
      </c>
      <c r="K423" s="31">
        <f t="shared" si="2"/>
        <v>1912.5</v>
      </c>
      <c r="L423" s="31">
        <f t="shared" si="3"/>
        <v>956.25</v>
      </c>
      <c r="M423" s="32">
        <v>0.5</v>
      </c>
      <c r="O423" s="34"/>
      <c r="P423" s="33"/>
    </row>
    <row r="424" spans="1:16" ht="15.75" customHeight="1">
      <c r="A424" s="22"/>
      <c r="B424" s="27" t="s">
        <v>30</v>
      </c>
      <c r="C424" s="27">
        <v>1197831</v>
      </c>
      <c r="D424" s="28">
        <v>44470</v>
      </c>
      <c r="E424" s="27" t="s">
        <v>31</v>
      </c>
      <c r="F424" s="27" t="s">
        <v>32</v>
      </c>
      <c r="G424" s="27" t="s">
        <v>43</v>
      </c>
      <c r="H424" s="27" t="s">
        <v>28</v>
      </c>
      <c r="I424" s="29">
        <v>0.4</v>
      </c>
      <c r="J424" s="30">
        <v>4000</v>
      </c>
      <c r="K424" s="31">
        <f t="shared" si="2"/>
        <v>1600</v>
      </c>
      <c r="L424" s="31">
        <f t="shared" si="3"/>
        <v>560</v>
      </c>
      <c r="M424" s="32">
        <v>0.35</v>
      </c>
      <c r="O424" s="34"/>
      <c r="P424" s="33"/>
    </row>
    <row r="425" spans="1:16" ht="15.75" customHeight="1">
      <c r="A425" s="22"/>
      <c r="B425" s="27" t="s">
        <v>30</v>
      </c>
      <c r="C425" s="27">
        <v>1197831</v>
      </c>
      <c r="D425" s="28">
        <v>44470</v>
      </c>
      <c r="E425" s="27" t="s">
        <v>31</v>
      </c>
      <c r="F425" s="27" t="s">
        <v>32</v>
      </c>
      <c r="G425" s="27" t="s">
        <v>43</v>
      </c>
      <c r="H425" s="27" t="s">
        <v>29</v>
      </c>
      <c r="I425" s="29">
        <v>0.5</v>
      </c>
      <c r="J425" s="30">
        <v>5750</v>
      </c>
      <c r="K425" s="31">
        <f t="shared" si="2"/>
        <v>2875</v>
      </c>
      <c r="L425" s="31">
        <f t="shared" si="3"/>
        <v>1581.2500000000002</v>
      </c>
      <c r="M425" s="32">
        <v>0.55000000000000004</v>
      </c>
      <c r="O425" s="34"/>
      <c r="P425" s="33"/>
    </row>
    <row r="426" spans="1:16" ht="15.75" customHeight="1">
      <c r="A426" s="22"/>
      <c r="B426" s="27" t="s">
        <v>30</v>
      </c>
      <c r="C426" s="27">
        <v>1197831</v>
      </c>
      <c r="D426" s="28">
        <v>44502</v>
      </c>
      <c r="E426" s="27" t="s">
        <v>31</v>
      </c>
      <c r="F426" s="27" t="s">
        <v>32</v>
      </c>
      <c r="G426" s="27" t="s">
        <v>43</v>
      </c>
      <c r="H426" s="27" t="s">
        <v>24</v>
      </c>
      <c r="I426" s="29">
        <v>0.4</v>
      </c>
      <c r="J426" s="30">
        <v>7250</v>
      </c>
      <c r="K426" s="31">
        <f t="shared" si="2"/>
        <v>2900</v>
      </c>
      <c r="L426" s="31">
        <f t="shared" si="3"/>
        <v>1160</v>
      </c>
      <c r="M426" s="32">
        <v>0.39999999999999997</v>
      </c>
      <c r="O426" s="34"/>
      <c r="P426" s="33"/>
    </row>
    <row r="427" spans="1:16" ht="15.75" customHeight="1">
      <c r="A427" s="22"/>
      <c r="B427" s="27" t="s">
        <v>30</v>
      </c>
      <c r="C427" s="27">
        <v>1197831</v>
      </c>
      <c r="D427" s="28">
        <v>44502</v>
      </c>
      <c r="E427" s="27" t="s">
        <v>31</v>
      </c>
      <c r="F427" s="27" t="s">
        <v>32</v>
      </c>
      <c r="G427" s="27" t="s">
        <v>43</v>
      </c>
      <c r="H427" s="27" t="s">
        <v>25</v>
      </c>
      <c r="I427" s="29">
        <v>0.4</v>
      </c>
      <c r="J427" s="30">
        <v>7250</v>
      </c>
      <c r="K427" s="31">
        <f t="shared" si="2"/>
        <v>2900</v>
      </c>
      <c r="L427" s="31">
        <f t="shared" si="3"/>
        <v>1160</v>
      </c>
      <c r="M427" s="32">
        <v>0.39999999999999997</v>
      </c>
      <c r="O427" s="34"/>
      <c r="P427" s="33"/>
    </row>
    <row r="428" spans="1:16" ht="15.75" customHeight="1">
      <c r="A428" s="22"/>
      <c r="B428" s="27" t="s">
        <v>30</v>
      </c>
      <c r="C428" s="27">
        <v>1197831</v>
      </c>
      <c r="D428" s="28">
        <v>44502</v>
      </c>
      <c r="E428" s="27" t="s">
        <v>31</v>
      </c>
      <c r="F428" s="27" t="s">
        <v>32</v>
      </c>
      <c r="G428" s="27" t="s">
        <v>43</v>
      </c>
      <c r="H428" s="27" t="s">
        <v>26</v>
      </c>
      <c r="I428" s="29">
        <v>0.65</v>
      </c>
      <c r="J428" s="30">
        <v>6500</v>
      </c>
      <c r="K428" s="31">
        <f t="shared" si="2"/>
        <v>4225</v>
      </c>
      <c r="L428" s="31">
        <f t="shared" si="3"/>
        <v>1689.9999999999998</v>
      </c>
      <c r="M428" s="32">
        <v>0.39999999999999997</v>
      </c>
      <c r="O428" s="34"/>
      <c r="P428" s="33"/>
    </row>
    <row r="429" spans="1:16" ht="15.75" customHeight="1">
      <c r="A429" s="22"/>
      <c r="B429" s="27" t="s">
        <v>30</v>
      </c>
      <c r="C429" s="27">
        <v>1197831</v>
      </c>
      <c r="D429" s="28">
        <v>44502</v>
      </c>
      <c r="E429" s="27" t="s">
        <v>31</v>
      </c>
      <c r="F429" s="27" t="s">
        <v>32</v>
      </c>
      <c r="G429" s="27" t="s">
        <v>43</v>
      </c>
      <c r="H429" s="27" t="s">
        <v>27</v>
      </c>
      <c r="I429" s="29">
        <v>0.65</v>
      </c>
      <c r="J429" s="30">
        <v>5000</v>
      </c>
      <c r="K429" s="31">
        <f t="shared" si="2"/>
        <v>3250</v>
      </c>
      <c r="L429" s="31">
        <f t="shared" si="3"/>
        <v>1625</v>
      </c>
      <c r="M429" s="32">
        <v>0.5</v>
      </c>
      <c r="O429" s="34"/>
      <c r="P429" s="33"/>
    </row>
    <row r="430" spans="1:16" ht="15.75" customHeight="1">
      <c r="A430" s="22"/>
      <c r="B430" s="27" t="s">
        <v>30</v>
      </c>
      <c r="C430" s="27">
        <v>1197831</v>
      </c>
      <c r="D430" s="28">
        <v>44502</v>
      </c>
      <c r="E430" s="27" t="s">
        <v>31</v>
      </c>
      <c r="F430" s="27" t="s">
        <v>32</v>
      </c>
      <c r="G430" s="27" t="s">
        <v>43</v>
      </c>
      <c r="H430" s="27" t="s">
        <v>28</v>
      </c>
      <c r="I430" s="29">
        <v>0.6</v>
      </c>
      <c r="J430" s="30">
        <v>4750</v>
      </c>
      <c r="K430" s="31">
        <f t="shared" si="2"/>
        <v>2850</v>
      </c>
      <c r="L430" s="31">
        <f t="shared" si="3"/>
        <v>997.49999999999989</v>
      </c>
      <c r="M430" s="32">
        <v>0.35</v>
      </c>
      <c r="O430" s="34"/>
      <c r="P430" s="33"/>
    </row>
    <row r="431" spans="1:16" ht="15.75" customHeight="1">
      <c r="A431" s="22"/>
      <c r="B431" s="27" t="s">
        <v>30</v>
      </c>
      <c r="C431" s="27">
        <v>1197831</v>
      </c>
      <c r="D431" s="28">
        <v>44502</v>
      </c>
      <c r="E431" s="27" t="s">
        <v>31</v>
      </c>
      <c r="F431" s="27" t="s">
        <v>32</v>
      </c>
      <c r="G431" s="27" t="s">
        <v>43</v>
      </c>
      <c r="H431" s="27" t="s">
        <v>29</v>
      </c>
      <c r="I431" s="29">
        <v>0.70000000000000007</v>
      </c>
      <c r="J431" s="30">
        <v>6750</v>
      </c>
      <c r="K431" s="31">
        <f t="shared" si="2"/>
        <v>4725</v>
      </c>
      <c r="L431" s="31">
        <f t="shared" si="3"/>
        <v>2598.75</v>
      </c>
      <c r="M431" s="32">
        <v>0.55000000000000004</v>
      </c>
      <c r="O431" s="34"/>
      <c r="P431" s="33"/>
    </row>
    <row r="432" spans="1:16" ht="15.75" customHeight="1">
      <c r="A432" s="22"/>
      <c r="B432" s="27" t="s">
        <v>30</v>
      </c>
      <c r="C432" s="27">
        <v>1197831</v>
      </c>
      <c r="D432" s="28">
        <v>44531</v>
      </c>
      <c r="E432" s="27" t="s">
        <v>31</v>
      </c>
      <c r="F432" s="27" t="s">
        <v>32</v>
      </c>
      <c r="G432" s="27" t="s">
        <v>43</v>
      </c>
      <c r="H432" s="27" t="s">
        <v>24</v>
      </c>
      <c r="I432" s="29">
        <v>0.6</v>
      </c>
      <c r="J432" s="30">
        <v>8250</v>
      </c>
      <c r="K432" s="31">
        <f t="shared" si="2"/>
        <v>4950</v>
      </c>
      <c r="L432" s="31">
        <f t="shared" si="3"/>
        <v>1979.9999999999998</v>
      </c>
      <c r="M432" s="32">
        <v>0.39999999999999997</v>
      </c>
      <c r="O432" s="34"/>
      <c r="P432" s="33"/>
    </row>
    <row r="433" spans="1:17" ht="15.75" customHeight="1">
      <c r="A433" s="22"/>
      <c r="B433" s="27" t="s">
        <v>30</v>
      </c>
      <c r="C433" s="27">
        <v>1197831</v>
      </c>
      <c r="D433" s="28">
        <v>44531</v>
      </c>
      <c r="E433" s="27" t="s">
        <v>31</v>
      </c>
      <c r="F433" s="27" t="s">
        <v>32</v>
      </c>
      <c r="G433" s="27" t="s">
        <v>43</v>
      </c>
      <c r="H433" s="27" t="s">
        <v>25</v>
      </c>
      <c r="I433" s="29">
        <v>0.6</v>
      </c>
      <c r="J433" s="30">
        <v>8250</v>
      </c>
      <c r="K433" s="31">
        <f t="shared" si="2"/>
        <v>4950</v>
      </c>
      <c r="L433" s="31">
        <f t="shared" si="3"/>
        <v>1979.9999999999998</v>
      </c>
      <c r="M433" s="32">
        <v>0.39999999999999997</v>
      </c>
      <c r="O433" s="34"/>
      <c r="P433" s="33"/>
    </row>
    <row r="434" spans="1:17" ht="15.75" customHeight="1">
      <c r="A434" s="22"/>
      <c r="B434" s="27" t="s">
        <v>30</v>
      </c>
      <c r="C434" s="27">
        <v>1197831</v>
      </c>
      <c r="D434" s="28">
        <v>44531</v>
      </c>
      <c r="E434" s="27" t="s">
        <v>31</v>
      </c>
      <c r="F434" s="27" t="s">
        <v>32</v>
      </c>
      <c r="G434" s="27" t="s">
        <v>43</v>
      </c>
      <c r="H434" s="27" t="s">
        <v>26</v>
      </c>
      <c r="I434" s="29">
        <v>0.65</v>
      </c>
      <c r="J434" s="30">
        <v>7250</v>
      </c>
      <c r="K434" s="31">
        <f t="shared" si="2"/>
        <v>4712.5</v>
      </c>
      <c r="L434" s="31">
        <f t="shared" si="3"/>
        <v>1884.9999999999998</v>
      </c>
      <c r="M434" s="32">
        <v>0.39999999999999997</v>
      </c>
      <c r="O434" s="34"/>
      <c r="P434" s="33"/>
    </row>
    <row r="435" spans="1:17" ht="15.75" customHeight="1">
      <c r="A435" s="22"/>
      <c r="B435" s="27" t="s">
        <v>30</v>
      </c>
      <c r="C435" s="27">
        <v>1197831</v>
      </c>
      <c r="D435" s="28">
        <v>44531</v>
      </c>
      <c r="E435" s="27" t="s">
        <v>31</v>
      </c>
      <c r="F435" s="27" t="s">
        <v>32</v>
      </c>
      <c r="G435" s="27" t="s">
        <v>43</v>
      </c>
      <c r="H435" s="27" t="s">
        <v>27</v>
      </c>
      <c r="I435" s="29">
        <v>0.65</v>
      </c>
      <c r="J435" s="30">
        <v>5750</v>
      </c>
      <c r="K435" s="31">
        <f t="shared" si="2"/>
        <v>3737.5</v>
      </c>
      <c r="L435" s="31">
        <f t="shared" si="3"/>
        <v>1868.75</v>
      </c>
      <c r="M435" s="32">
        <v>0.5</v>
      </c>
      <c r="O435" s="34"/>
      <c r="P435" s="33"/>
    </row>
    <row r="436" spans="1:17" ht="15.75" customHeight="1">
      <c r="A436" s="22"/>
      <c r="B436" s="27" t="s">
        <v>30</v>
      </c>
      <c r="C436" s="27">
        <v>1197831</v>
      </c>
      <c r="D436" s="28">
        <v>44531</v>
      </c>
      <c r="E436" s="27" t="s">
        <v>31</v>
      </c>
      <c r="F436" s="27" t="s">
        <v>32</v>
      </c>
      <c r="G436" s="27" t="s">
        <v>43</v>
      </c>
      <c r="H436" s="27" t="s">
        <v>28</v>
      </c>
      <c r="I436" s="29">
        <v>0.6</v>
      </c>
      <c r="J436" s="30">
        <v>5250</v>
      </c>
      <c r="K436" s="31">
        <f t="shared" si="2"/>
        <v>3150</v>
      </c>
      <c r="L436" s="31">
        <f t="shared" si="3"/>
        <v>1102.5</v>
      </c>
      <c r="M436" s="32">
        <v>0.35</v>
      </c>
      <c r="O436" s="34"/>
      <c r="P436" s="33"/>
    </row>
    <row r="437" spans="1:17" ht="15.75" customHeight="1">
      <c r="A437" s="22"/>
      <c r="B437" s="27" t="s">
        <v>30</v>
      </c>
      <c r="C437" s="27">
        <v>1197831</v>
      </c>
      <c r="D437" s="28">
        <v>44531</v>
      </c>
      <c r="E437" s="27" t="s">
        <v>31</v>
      </c>
      <c r="F437" s="27" t="s">
        <v>32</v>
      </c>
      <c r="G437" s="27" t="s">
        <v>43</v>
      </c>
      <c r="H437" s="27" t="s">
        <v>29</v>
      </c>
      <c r="I437" s="29">
        <v>0.70000000000000007</v>
      </c>
      <c r="J437" s="30">
        <v>7750</v>
      </c>
      <c r="K437" s="31">
        <f t="shared" si="2"/>
        <v>5425.0000000000009</v>
      </c>
      <c r="L437" s="31">
        <f t="shared" si="3"/>
        <v>2983.7500000000009</v>
      </c>
      <c r="M437" s="32">
        <v>0.55000000000000004</v>
      </c>
      <c r="O437" s="34"/>
      <c r="P437" s="33"/>
    </row>
    <row r="438" spans="1:17" ht="15.75" customHeight="1">
      <c r="A438" s="22"/>
      <c r="B438" s="27" t="s">
        <v>21</v>
      </c>
      <c r="C438" s="27">
        <v>1185732</v>
      </c>
      <c r="D438" s="28">
        <v>44203</v>
      </c>
      <c r="E438" s="27" t="s">
        <v>22</v>
      </c>
      <c r="F438" s="27" t="s">
        <v>44</v>
      </c>
      <c r="G438" s="27" t="s">
        <v>45</v>
      </c>
      <c r="H438" s="27" t="s">
        <v>24</v>
      </c>
      <c r="I438" s="29">
        <v>0.45</v>
      </c>
      <c r="J438" s="30">
        <v>4250</v>
      </c>
      <c r="K438" s="31">
        <f t="shared" si="2"/>
        <v>1912.5</v>
      </c>
      <c r="L438" s="31">
        <f t="shared" si="3"/>
        <v>1051.875</v>
      </c>
      <c r="M438" s="32">
        <v>0.55000000000000004</v>
      </c>
      <c r="O438" s="35"/>
      <c r="P438" s="33"/>
      <c r="Q438" s="36"/>
    </row>
    <row r="439" spans="1:17" ht="15.75" customHeight="1">
      <c r="A439" s="22"/>
      <c r="B439" s="27" t="s">
        <v>21</v>
      </c>
      <c r="C439" s="27">
        <v>1185732</v>
      </c>
      <c r="D439" s="28">
        <v>44203</v>
      </c>
      <c r="E439" s="27" t="s">
        <v>22</v>
      </c>
      <c r="F439" s="27" t="s">
        <v>44</v>
      </c>
      <c r="G439" s="27" t="s">
        <v>45</v>
      </c>
      <c r="H439" s="27" t="s">
        <v>25</v>
      </c>
      <c r="I439" s="29">
        <v>0.45</v>
      </c>
      <c r="J439" s="30">
        <v>2250</v>
      </c>
      <c r="K439" s="31">
        <f t="shared" si="2"/>
        <v>1012.5</v>
      </c>
      <c r="L439" s="31">
        <f t="shared" si="3"/>
        <v>354.375</v>
      </c>
      <c r="M439" s="32">
        <v>0.35</v>
      </c>
      <c r="O439" s="35"/>
      <c r="P439" s="33"/>
      <c r="Q439" s="36"/>
    </row>
    <row r="440" spans="1:17" ht="15.75" customHeight="1">
      <c r="A440" s="22"/>
      <c r="B440" s="27" t="s">
        <v>21</v>
      </c>
      <c r="C440" s="27">
        <v>1185732</v>
      </c>
      <c r="D440" s="28">
        <v>44203</v>
      </c>
      <c r="E440" s="27" t="s">
        <v>22</v>
      </c>
      <c r="F440" s="27" t="s">
        <v>44</v>
      </c>
      <c r="G440" s="27" t="s">
        <v>45</v>
      </c>
      <c r="H440" s="27" t="s">
        <v>26</v>
      </c>
      <c r="I440" s="29">
        <v>0.35000000000000003</v>
      </c>
      <c r="J440" s="30">
        <v>2250</v>
      </c>
      <c r="K440" s="31">
        <f t="shared" si="2"/>
        <v>787.50000000000011</v>
      </c>
      <c r="L440" s="31">
        <f t="shared" si="3"/>
        <v>315</v>
      </c>
      <c r="M440" s="32">
        <v>0.39999999999999997</v>
      </c>
      <c r="O440" s="35"/>
      <c r="P440" s="33"/>
      <c r="Q440" s="36"/>
    </row>
    <row r="441" spans="1:17" ht="15.75" customHeight="1">
      <c r="A441" s="22"/>
      <c r="B441" s="27" t="s">
        <v>21</v>
      </c>
      <c r="C441" s="27">
        <v>1185732</v>
      </c>
      <c r="D441" s="28">
        <v>44203</v>
      </c>
      <c r="E441" s="27" t="s">
        <v>22</v>
      </c>
      <c r="F441" s="27" t="s">
        <v>44</v>
      </c>
      <c r="G441" s="27" t="s">
        <v>45</v>
      </c>
      <c r="H441" s="27" t="s">
        <v>27</v>
      </c>
      <c r="I441" s="29">
        <v>0.4</v>
      </c>
      <c r="J441" s="30">
        <v>750</v>
      </c>
      <c r="K441" s="31">
        <f t="shared" si="2"/>
        <v>300</v>
      </c>
      <c r="L441" s="31">
        <f t="shared" si="3"/>
        <v>119.99999999999999</v>
      </c>
      <c r="M441" s="32">
        <v>0.39999999999999997</v>
      </c>
      <c r="O441" s="35"/>
      <c r="P441" s="33"/>
      <c r="Q441" s="36"/>
    </row>
    <row r="442" spans="1:17" ht="15.75" customHeight="1">
      <c r="A442" s="22"/>
      <c r="B442" s="27" t="s">
        <v>21</v>
      </c>
      <c r="C442" s="27">
        <v>1185732</v>
      </c>
      <c r="D442" s="28">
        <v>44203</v>
      </c>
      <c r="E442" s="27" t="s">
        <v>22</v>
      </c>
      <c r="F442" s="27" t="s">
        <v>44</v>
      </c>
      <c r="G442" s="27" t="s">
        <v>45</v>
      </c>
      <c r="H442" s="27" t="s">
        <v>28</v>
      </c>
      <c r="I442" s="29">
        <v>0.54999999999999993</v>
      </c>
      <c r="J442" s="30">
        <v>1250</v>
      </c>
      <c r="K442" s="31">
        <f t="shared" si="2"/>
        <v>687.49999999999989</v>
      </c>
      <c r="L442" s="31">
        <f t="shared" si="3"/>
        <v>240.62499999999994</v>
      </c>
      <c r="M442" s="32">
        <v>0.35</v>
      </c>
      <c r="O442" s="35"/>
      <c r="P442" s="33"/>
      <c r="Q442" s="36"/>
    </row>
    <row r="443" spans="1:17" ht="15.75" customHeight="1">
      <c r="A443" s="22"/>
      <c r="B443" s="27" t="s">
        <v>21</v>
      </c>
      <c r="C443" s="27">
        <v>1185732</v>
      </c>
      <c r="D443" s="28">
        <v>44203</v>
      </c>
      <c r="E443" s="27" t="s">
        <v>22</v>
      </c>
      <c r="F443" s="27" t="s">
        <v>44</v>
      </c>
      <c r="G443" s="27" t="s">
        <v>45</v>
      </c>
      <c r="H443" s="27" t="s">
        <v>29</v>
      </c>
      <c r="I443" s="29">
        <v>0.45</v>
      </c>
      <c r="J443" s="30">
        <v>2250</v>
      </c>
      <c r="K443" s="31">
        <f t="shared" si="2"/>
        <v>1012.5</v>
      </c>
      <c r="L443" s="31">
        <f t="shared" si="3"/>
        <v>303.75</v>
      </c>
      <c r="M443" s="32">
        <v>0.3</v>
      </c>
      <c r="O443" s="35"/>
      <c r="P443" s="33"/>
      <c r="Q443" s="36"/>
    </row>
    <row r="444" spans="1:17" ht="15.75" customHeight="1">
      <c r="A444" s="22"/>
      <c r="B444" s="27" t="s">
        <v>21</v>
      </c>
      <c r="C444" s="27">
        <v>1185732</v>
      </c>
      <c r="D444" s="28">
        <v>44232</v>
      </c>
      <c r="E444" s="27" t="s">
        <v>22</v>
      </c>
      <c r="F444" s="27" t="s">
        <v>44</v>
      </c>
      <c r="G444" s="27" t="s">
        <v>45</v>
      </c>
      <c r="H444" s="27" t="s">
        <v>24</v>
      </c>
      <c r="I444" s="29">
        <v>0.45</v>
      </c>
      <c r="J444" s="30">
        <v>4750</v>
      </c>
      <c r="K444" s="31">
        <f t="shared" si="2"/>
        <v>2137.5</v>
      </c>
      <c r="L444" s="31">
        <f t="shared" si="3"/>
        <v>1175.625</v>
      </c>
      <c r="M444" s="32">
        <v>0.55000000000000004</v>
      </c>
      <c r="O444" s="35"/>
      <c r="P444" s="33"/>
      <c r="Q444" s="36"/>
    </row>
    <row r="445" spans="1:17" ht="15.75" customHeight="1">
      <c r="A445" s="22"/>
      <c r="B445" s="27" t="s">
        <v>21</v>
      </c>
      <c r="C445" s="27">
        <v>1185732</v>
      </c>
      <c r="D445" s="28">
        <v>44232</v>
      </c>
      <c r="E445" s="27" t="s">
        <v>22</v>
      </c>
      <c r="F445" s="27" t="s">
        <v>44</v>
      </c>
      <c r="G445" s="27" t="s">
        <v>45</v>
      </c>
      <c r="H445" s="27" t="s">
        <v>25</v>
      </c>
      <c r="I445" s="29">
        <v>0.45</v>
      </c>
      <c r="J445" s="30">
        <v>1250</v>
      </c>
      <c r="K445" s="31">
        <f t="shared" si="2"/>
        <v>562.5</v>
      </c>
      <c r="L445" s="31">
        <f t="shared" si="3"/>
        <v>196.875</v>
      </c>
      <c r="M445" s="32">
        <v>0.35</v>
      </c>
      <c r="O445" s="35"/>
      <c r="P445" s="33"/>
      <c r="Q445" s="36"/>
    </row>
    <row r="446" spans="1:17" ht="15.75" customHeight="1">
      <c r="A446" s="22"/>
      <c r="B446" s="27" t="s">
        <v>21</v>
      </c>
      <c r="C446" s="27">
        <v>1185732</v>
      </c>
      <c r="D446" s="28">
        <v>44232</v>
      </c>
      <c r="E446" s="27" t="s">
        <v>22</v>
      </c>
      <c r="F446" s="27" t="s">
        <v>44</v>
      </c>
      <c r="G446" s="27" t="s">
        <v>45</v>
      </c>
      <c r="H446" s="27" t="s">
        <v>26</v>
      </c>
      <c r="I446" s="29">
        <v>0.35000000000000003</v>
      </c>
      <c r="J446" s="30">
        <v>1750</v>
      </c>
      <c r="K446" s="31">
        <f t="shared" si="2"/>
        <v>612.50000000000011</v>
      </c>
      <c r="L446" s="31">
        <f t="shared" si="3"/>
        <v>245.00000000000003</v>
      </c>
      <c r="M446" s="32">
        <v>0.39999999999999997</v>
      </c>
      <c r="O446" s="35"/>
      <c r="P446" s="33"/>
      <c r="Q446" s="36"/>
    </row>
    <row r="447" spans="1:17" ht="15.75" customHeight="1">
      <c r="A447" s="22"/>
      <c r="B447" s="27" t="s">
        <v>21</v>
      </c>
      <c r="C447" s="27">
        <v>1185732</v>
      </c>
      <c r="D447" s="28">
        <v>44232</v>
      </c>
      <c r="E447" s="27" t="s">
        <v>22</v>
      </c>
      <c r="F447" s="27" t="s">
        <v>44</v>
      </c>
      <c r="G447" s="27" t="s">
        <v>45</v>
      </c>
      <c r="H447" s="27" t="s">
        <v>27</v>
      </c>
      <c r="I447" s="29">
        <v>0.4</v>
      </c>
      <c r="J447" s="30">
        <v>500</v>
      </c>
      <c r="K447" s="31">
        <f t="shared" si="2"/>
        <v>200</v>
      </c>
      <c r="L447" s="31">
        <f t="shared" si="3"/>
        <v>80</v>
      </c>
      <c r="M447" s="32">
        <v>0.39999999999999997</v>
      </c>
      <c r="O447" s="35"/>
      <c r="P447" s="33"/>
      <c r="Q447" s="36"/>
    </row>
    <row r="448" spans="1:17" ht="15.75" customHeight="1">
      <c r="A448" s="22"/>
      <c r="B448" s="27" t="s">
        <v>21</v>
      </c>
      <c r="C448" s="27">
        <v>1185732</v>
      </c>
      <c r="D448" s="28">
        <v>44232</v>
      </c>
      <c r="E448" s="27" t="s">
        <v>22</v>
      </c>
      <c r="F448" s="27" t="s">
        <v>44</v>
      </c>
      <c r="G448" s="27" t="s">
        <v>45</v>
      </c>
      <c r="H448" s="27" t="s">
        <v>28</v>
      </c>
      <c r="I448" s="29">
        <v>0.54999999999999993</v>
      </c>
      <c r="J448" s="30">
        <v>1250</v>
      </c>
      <c r="K448" s="31">
        <f t="shared" si="2"/>
        <v>687.49999999999989</v>
      </c>
      <c r="L448" s="31">
        <f t="shared" si="3"/>
        <v>240.62499999999994</v>
      </c>
      <c r="M448" s="32">
        <v>0.35</v>
      </c>
      <c r="O448" s="35"/>
      <c r="P448" s="33"/>
      <c r="Q448" s="36"/>
    </row>
    <row r="449" spans="1:17" ht="15.75" customHeight="1">
      <c r="A449" s="22"/>
      <c r="B449" s="27" t="s">
        <v>21</v>
      </c>
      <c r="C449" s="27">
        <v>1185732</v>
      </c>
      <c r="D449" s="28">
        <v>44232</v>
      </c>
      <c r="E449" s="27" t="s">
        <v>22</v>
      </c>
      <c r="F449" s="27" t="s">
        <v>44</v>
      </c>
      <c r="G449" s="27" t="s">
        <v>45</v>
      </c>
      <c r="H449" s="27" t="s">
        <v>29</v>
      </c>
      <c r="I449" s="29">
        <v>0.45</v>
      </c>
      <c r="J449" s="30">
        <v>2250</v>
      </c>
      <c r="K449" s="31">
        <f t="shared" si="2"/>
        <v>1012.5</v>
      </c>
      <c r="L449" s="31">
        <f t="shared" si="3"/>
        <v>303.75</v>
      </c>
      <c r="M449" s="32">
        <v>0.3</v>
      </c>
      <c r="O449" s="35"/>
      <c r="P449" s="33"/>
      <c r="Q449" s="36"/>
    </row>
    <row r="450" spans="1:17" ht="15.75" customHeight="1">
      <c r="A450" s="22"/>
      <c r="B450" s="27" t="s">
        <v>21</v>
      </c>
      <c r="C450" s="27">
        <v>1185732</v>
      </c>
      <c r="D450" s="28">
        <v>44258</v>
      </c>
      <c r="E450" s="27" t="s">
        <v>22</v>
      </c>
      <c r="F450" s="27" t="s">
        <v>44</v>
      </c>
      <c r="G450" s="27" t="s">
        <v>45</v>
      </c>
      <c r="H450" s="27" t="s">
        <v>24</v>
      </c>
      <c r="I450" s="29">
        <v>0.5</v>
      </c>
      <c r="J450" s="30">
        <v>4450</v>
      </c>
      <c r="K450" s="31">
        <f t="shared" si="2"/>
        <v>2225</v>
      </c>
      <c r="L450" s="31">
        <f t="shared" si="3"/>
        <v>1223.75</v>
      </c>
      <c r="M450" s="32">
        <v>0.55000000000000004</v>
      </c>
      <c r="O450" s="35"/>
      <c r="P450" s="33"/>
      <c r="Q450" s="36"/>
    </row>
    <row r="451" spans="1:17" ht="15.75" customHeight="1">
      <c r="A451" s="22"/>
      <c r="B451" s="27" t="s">
        <v>21</v>
      </c>
      <c r="C451" s="27">
        <v>1185732</v>
      </c>
      <c r="D451" s="28">
        <v>44258</v>
      </c>
      <c r="E451" s="27" t="s">
        <v>22</v>
      </c>
      <c r="F451" s="27" t="s">
        <v>44</v>
      </c>
      <c r="G451" s="27" t="s">
        <v>45</v>
      </c>
      <c r="H451" s="27" t="s">
        <v>25</v>
      </c>
      <c r="I451" s="29">
        <v>0.5</v>
      </c>
      <c r="J451" s="30">
        <v>1500</v>
      </c>
      <c r="K451" s="31">
        <f t="shared" si="2"/>
        <v>750</v>
      </c>
      <c r="L451" s="31">
        <f t="shared" si="3"/>
        <v>262.5</v>
      </c>
      <c r="M451" s="32">
        <v>0.35</v>
      </c>
      <c r="O451" s="35"/>
      <c r="P451" s="33"/>
      <c r="Q451" s="36"/>
    </row>
    <row r="452" spans="1:17" ht="15.75" customHeight="1">
      <c r="A452" s="22"/>
      <c r="B452" s="27" t="s">
        <v>21</v>
      </c>
      <c r="C452" s="27">
        <v>1185732</v>
      </c>
      <c r="D452" s="28">
        <v>44258</v>
      </c>
      <c r="E452" s="27" t="s">
        <v>22</v>
      </c>
      <c r="F452" s="27" t="s">
        <v>44</v>
      </c>
      <c r="G452" s="27" t="s">
        <v>45</v>
      </c>
      <c r="H452" s="27" t="s">
        <v>26</v>
      </c>
      <c r="I452" s="29">
        <v>0.4</v>
      </c>
      <c r="J452" s="30">
        <v>1750</v>
      </c>
      <c r="K452" s="31">
        <f t="shared" si="2"/>
        <v>700</v>
      </c>
      <c r="L452" s="31">
        <f t="shared" si="3"/>
        <v>280</v>
      </c>
      <c r="M452" s="32">
        <v>0.39999999999999997</v>
      </c>
      <c r="O452" s="35"/>
      <c r="P452" s="33"/>
      <c r="Q452" s="36"/>
    </row>
    <row r="453" spans="1:17" ht="15.75" customHeight="1">
      <c r="A453" s="22"/>
      <c r="B453" s="27" t="s">
        <v>21</v>
      </c>
      <c r="C453" s="27">
        <v>1185732</v>
      </c>
      <c r="D453" s="28">
        <v>44258</v>
      </c>
      <c r="E453" s="27" t="s">
        <v>22</v>
      </c>
      <c r="F453" s="27" t="s">
        <v>44</v>
      </c>
      <c r="G453" s="27" t="s">
        <v>45</v>
      </c>
      <c r="H453" s="27" t="s">
        <v>27</v>
      </c>
      <c r="I453" s="29">
        <v>0.45</v>
      </c>
      <c r="J453" s="30">
        <v>250</v>
      </c>
      <c r="K453" s="31">
        <f t="shared" si="2"/>
        <v>112.5</v>
      </c>
      <c r="L453" s="31">
        <f t="shared" si="3"/>
        <v>44.999999999999993</v>
      </c>
      <c r="M453" s="32">
        <v>0.39999999999999997</v>
      </c>
      <c r="O453" s="35"/>
      <c r="P453" s="33"/>
      <c r="Q453" s="36"/>
    </row>
    <row r="454" spans="1:17" ht="15.75" customHeight="1">
      <c r="A454" s="22"/>
      <c r="B454" s="27" t="s">
        <v>21</v>
      </c>
      <c r="C454" s="27">
        <v>1185732</v>
      </c>
      <c r="D454" s="28">
        <v>44258</v>
      </c>
      <c r="E454" s="27" t="s">
        <v>22</v>
      </c>
      <c r="F454" s="27" t="s">
        <v>44</v>
      </c>
      <c r="G454" s="27" t="s">
        <v>45</v>
      </c>
      <c r="H454" s="27" t="s">
        <v>28</v>
      </c>
      <c r="I454" s="29">
        <v>0.6</v>
      </c>
      <c r="J454" s="30">
        <v>750</v>
      </c>
      <c r="K454" s="31">
        <f t="shared" si="2"/>
        <v>450</v>
      </c>
      <c r="L454" s="31">
        <f t="shared" si="3"/>
        <v>135</v>
      </c>
      <c r="M454" s="32">
        <v>0.3</v>
      </c>
      <c r="O454" s="35"/>
      <c r="P454" s="33"/>
      <c r="Q454" s="36"/>
    </row>
    <row r="455" spans="1:17" ht="15.75" customHeight="1">
      <c r="A455" s="22"/>
      <c r="B455" s="27" t="s">
        <v>21</v>
      </c>
      <c r="C455" s="27">
        <v>1185732</v>
      </c>
      <c r="D455" s="28">
        <v>44258</v>
      </c>
      <c r="E455" s="27" t="s">
        <v>22</v>
      </c>
      <c r="F455" s="27" t="s">
        <v>44</v>
      </c>
      <c r="G455" s="27" t="s">
        <v>45</v>
      </c>
      <c r="H455" s="27" t="s">
        <v>29</v>
      </c>
      <c r="I455" s="29">
        <v>0.5</v>
      </c>
      <c r="J455" s="30">
        <v>1750</v>
      </c>
      <c r="K455" s="31">
        <f t="shared" si="2"/>
        <v>875</v>
      </c>
      <c r="L455" s="31">
        <f t="shared" si="3"/>
        <v>218.75</v>
      </c>
      <c r="M455" s="32">
        <v>0.25</v>
      </c>
      <c r="O455" s="35"/>
      <c r="P455" s="33"/>
      <c r="Q455" s="36"/>
    </row>
    <row r="456" spans="1:17" ht="15.75" customHeight="1">
      <c r="A456" s="22"/>
      <c r="B456" s="27" t="s">
        <v>21</v>
      </c>
      <c r="C456" s="27">
        <v>1185732</v>
      </c>
      <c r="D456" s="28">
        <v>44290</v>
      </c>
      <c r="E456" s="27" t="s">
        <v>22</v>
      </c>
      <c r="F456" s="27" t="s">
        <v>44</v>
      </c>
      <c r="G456" s="27" t="s">
        <v>45</v>
      </c>
      <c r="H456" s="27" t="s">
        <v>24</v>
      </c>
      <c r="I456" s="29">
        <v>0.5</v>
      </c>
      <c r="J456" s="30">
        <v>4500</v>
      </c>
      <c r="K456" s="31">
        <f t="shared" si="2"/>
        <v>2250</v>
      </c>
      <c r="L456" s="31">
        <f t="shared" si="3"/>
        <v>1125</v>
      </c>
      <c r="M456" s="32">
        <v>0.5</v>
      </c>
      <c r="O456" s="35"/>
      <c r="P456" s="33"/>
      <c r="Q456" s="36"/>
    </row>
    <row r="457" spans="1:17" ht="15.75" customHeight="1">
      <c r="A457" s="22"/>
      <c r="B457" s="27" t="s">
        <v>21</v>
      </c>
      <c r="C457" s="27">
        <v>1185732</v>
      </c>
      <c r="D457" s="28">
        <v>44290</v>
      </c>
      <c r="E457" s="27" t="s">
        <v>22</v>
      </c>
      <c r="F457" s="27" t="s">
        <v>44</v>
      </c>
      <c r="G457" s="27" t="s">
        <v>45</v>
      </c>
      <c r="H457" s="27" t="s">
        <v>25</v>
      </c>
      <c r="I457" s="29">
        <v>0.5</v>
      </c>
      <c r="J457" s="30">
        <v>1500</v>
      </c>
      <c r="K457" s="31">
        <f t="shared" si="2"/>
        <v>750</v>
      </c>
      <c r="L457" s="31">
        <f t="shared" si="3"/>
        <v>225</v>
      </c>
      <c r="M457" s="32">
        <v>0.3</v>
      </c>
      <c r="O457" s="35"/>
      <c r="P457" s="33"/>
      <c r="Q457" s="36"/>
    </row>
    <row r="458" spans="1:17" ht="15.75" customHeight="1">
      <c r="A458" s="22"/>
      <c r="B458" s="27" t="s">
        <v>21</v>
      </c>
      <c r="C458" s="27">
        <v>1185732</v>
      </c>
      <c r="D458" s="28">
        <v>44290</v>
      </c>
      <c r="E458" s="27" t="s">
        <v>22</v>
      </c>
      <c r="F458" s="27" t="s">
        <v>44</v>
      </c>
      <c r="G458" s="27" t="s">
        <v>45</v>
      </c>
      <c r="H458" s="27" t="s">
        <v>26</v>
      </c>
      <c r="I458" s="29">
        <v>0.4</v>
      </c>
      <c r="J458" s="30">
        <v>1500</v>
      </c>
      <c r="K458" s="31">
        <f t="shared" si="2"/>
        <v>600</v>
      </c>
      <c r="L458" s="31">
        <f t="shared" si="3"/>
        <v>210</v>
      </c>
      <c r="M458" s="32">
        <v>0.35</v>
      </c>
      <c r="O458" s="35"/>
      <c r="P458" s="33"/>
      <c r="Q458" s="36"/>
    </row>
    <row r="459" spans="1:17" ht="15.75" customHeight="1">
      <c r="A459" s="22"/>
      <c r="B459" s="27" t="s">
        <v>21</v>
      </c>
      <c r="C459" s="27">
        <v>1185732</v>
      </c>
      <c r="D459" s="28">
        <v>44290</v>
      </c>
      <c r="E459" s="27" t="s">
        <v>22</v>
      </c>
      <c r="F459" s="27" t="s">
        <v>44</v>
      </c>
      <c r="G459" s="27" t="s">
        <v>45</v>
      </c>
      <c r="H459" s="27" t="s">
        <v>27</v>
      </c>
      <c r="I459" s="29">
        <v>0.45</v>
      </c>
      <c r="J459" s="30">
        <v>750</v>
      </c>
      <c r="K459" s="31">
        <f t="shared" si="2"/>
        <v>337.5</v>
      </c>
      <c r="L459" s="31">
        <f t="shared" si="3"/>
        <v>118.12499999999999</v>
      </c>
      <c r="M459" s="32">
        <v>0.35</v>
      </c>
      <c r="O459" s="35"/>
      <c r="P459" s="33"/>
      <c r="Q459" s="36"/>
    </row>
    <row r="460" spans="1:17" ht="15.75" customHeight="1">
      <c r="A460" s="22"/>
      <c r="B460" s="27" t="s">
        <v>21</v>
      </c>
      <c r="C460" s="27">
        <v>1185732</v>
      </c>
      <c r="D460" s="28">
        <v>44290</v>
      </c>
      <c r="E460" s="27" t="s">
        <v>22</v>
      </c>
      <c r="F460" s="27" t="s">
        <v>44</v>
      </c>
      <c r="G460" s="27" t="s">
        <v>45</v>
      </c>
      <c r="H460" s="27" t="s">
        <v>28</v>
      </c>
      <c r="I460" s="29">
        <v>0.6</v>
      </c>
      <c r="J460" s="30">
        <v>750</v>
      </c>
      <c r="K460" s="31">
        <f t="shared" si="2"/>
        <v>450</v>
      </c>
      <c r="L460" s="31">
        <f t="shared" si="3"/>
        <v>135</v>
      </c>
      <c r="M460" s="32">
        <v>0.3</v>
      </c>
      <c r="O460" s="35"/>
      <c r="P460" s="33"/>
      <c r="Q460" s="36"/>
    </row>
    <row r="461" spans="1:17" ht="15.75" customHeight="1">
      <c r="A461" s="22"/>
      <c r="B461" s="27" t="s">
        <v>21</v>
      </c>
      <c r="C461" s="27">
        <v>1185732</v>
      </c>
      <c r="D461" s="28">
        <v>44290</v>
      </c>
      <c r="E461" s="27" t="s">
        <v>22</v>
      </c>
      <c r="F461" s="27" t="s">
        <v>44</v>
      </c>
      <c r="G461" s="27" t="s">
        <v>45</v>
      </c>
      <c r="H461" s="27" t="s">
        <v>29</v>
      </c>
      <c r="I461" s="29">
        <v>0.5</v>
      </c>
      <c r="J461" s="30">
        <v>2000</v>
      </c>
      <c r="K461" s="31">
        <f t="shared" si="2"/>
        <v>1000</v>
      </c>
      <c r="L461" s="31">
        <f t="shared" si="3"/>
        <v>250</v>
      </c>
      <c r="M461" s="32">
        <v>0.25</v>
      </c>
      <c r="O461" s="35"/>
      <c r="P461" s="33"/>
      <c r="Q461" s="36"/>
    </row>
    <row r="462" spans="1:17" ht="15.75" customHeight="1">
      <c r="A462" s="22"/>
      <c r="B462" s="27" t="s">
        <v>21</v>
      </c>
      <c r="C462" s="27">
        <v>1185732</v>
      </c>
      <c r="D462" s="28">
        <v>44319</v>
      </c>
      <c r="E462" s="27" t="s">
        <v>22</v>
      </c>
      <c r="F462" s="27" t="s">
        <v>44</v>
      </c>
      <c r="G462" s="27" t="s">
        <v>45</v>
      </c>
      <c r="H462" s="27" t="s">
        <v>24</v>
      </c>
      <c r="I462" s="29">
        <v>0.6</v>
      </c>
      <c r="J462" s="30">
        <v>4700</v>
      </c>
      <c r="K462" s="31">
        <f t="shared" si="2"/>
        <v>2820</v>
      </c>
      <c r="L462" s="31">
        <f t="shared" si="3"/>
        <v>1410</v>
      </c>
      <c r="M462" s="32">
        <v>0.5</v>
      </c>
      <c r="O462" s="35"/>
      <c r="P462" s="33"/>
      <c r="Q462" s="36"/>
    </row>
    <row r="463" spans="1:17" ht="15.75" customHeight="1">
      <c r="A463" s="22"/>
      <c r="B463" s="27" t="s">
        <v>21</v>
      </c>
      <c r="C463" s="27">
        <v>1185732</v>
      </c>
      <c r="D463" s="28">
        <v>44319</v>
      </c>
      <c r="E463" s="27" t="s">
        <v>22</v>
      </c>
      <c r="F463" s="27" t="s">
        <v>44</v>
      </c>
      <c r="G463" s="27" t="s">
        <v>45</v>
      </c>
      <c r="H463" s="27" t="s">
        <v>25</v>
      </c>
      <c r="I463" s="29">
        <v>0.60000000000000009</v>
      </c>
      <c r="J463" s="30">
        <v>1750</v>
      </c>
      <c r="K463" s="31">
        <f t="shared" si="2"/>
        <v>1050.0000000000002</v>
      </c>
      <c r="L463" s="31">
        <f t="shared" si="3"/>
        <v>315.00000000000006</v>
      </c>
      <c r="M463" s="32">
        <v>0.3</v>
      </c>
      <c r="O463" s="35"/>
      <c r="P463" s="33"/>
      <c r="Q463" s="36"/>
    </row>
    <row r="464" spans="1:17" ht="15.75" customHeight="1">
      <c r="A464" s="22"/>
      <c r="B464" s="27" t="s">
        <v>21</v>
      </c>
      <c r="C464" s="27">
        <v>1185732</v>
      </c>
      <c r="D464" s="28">
        <v>44319</v>
      </c>
      <c r="E464" s="27" t="s">
        <v>22</v>
      </c>
      <c r="F464" s="27" t="s">
        <v>44</v>
      </c>
      <c r="G464" s="27" t="s">
        <v>45</v>
      </c>
      <c r="H464" s="27" t="s">
        <v>26</v>
      </c>
      <c r="I464" s="29">
        <v>0.55000000000000004</v>
      </c>
      <c r="J464" s="30">
        <v>1500</v>
      </c>
      <c r="K464" s="31">
        <f t="shared" si="2"/>
        <v>825.00000000000011</v>
      </c>
      <c r="L464" s="31">
        <f t="shared" si="3"/>
        <v>288.75</v>
      </c>
      <c r="M464" s="32">
        <v>0.35</v>
      </c>
      <c r="O464" s="35"/>
      <c r="P464" s="33"/>
      <c r="Q464" s="36"/>
    </row>
    <row r="465" spans="1:17" ht="15.75" customHeight="1">
      <c r="A465" s="22"/>
      <c r="B465" s="27" t="s">
        <v>21</v>
      </c>
      <c r="C465" s="27">
        <v>1185732</v>
      </c>
      <c r="D465" s="28">
        <v>44319</v>
      </c>
      <c r="E465" s="27" t="s">
        <v>22</v>
      </c>
      <c r="F465" s="27" t="s">
        <v>44</v>
      </c>
      <c r="G465" s="27" t="s">
        <v>45</v>
      </c>
      <c r="H465" s="27" t="s">
        <v>27</v>
      </c>
      <c r="I465" s="29">
        <v>0.55000000000000004</v>
      </c>
      <c r="J465" s="30">
        <v>1000</v>
      </c>
      <c r="K465" s="31">
        <f t="shared" si="2"/>
        <v>550</v>
      </c>
      <c r="L465" s="31">
        <f t="shared" si="3"/>
        <v>192.5</v>
      </c>
      <c r="M465" s="32">
        <v>0.35</v>
      </c>
      <c r="O465" s="35"/>
      <c r="P465" s="33"/>
      <c r="Q465" s="36"/>
    </row>
    <row r="466" spans="1:17" ht="15.75" customHeight="1">
      <c r="A466" s="22"/>
      <c r="B466" s="27" t="s">
        <v>21</v>
      </c>
      <c r="C466" s="27">
        <v>1185732</v>
      </c>
      <c r="D466" s="28">
        <v>44319</v>
      </c>
      <c r="E466" s="27" t="s">
        <v>22</v>
      </c>
      <c r="F466" s="27" t="s">
        <v>44</v>
      </c>
      <c r="G466" s="27" t="s">
        <v>45</v>
      </c>
      <c r="H466" s="27" t="s">
        <v>28</v>
      </c>
      <c r="I466" s="29">
        <v>0.65</v>
      </c>
      <c r="J466" s="30">
        <v>1250</v>
      </c>
      <c r="K466" s="31">
        <f t="shared" si="2"/>
        <v>812.5</v>
      </c>
      <c r="L466" s="31">
        <f t="shared" si="3"/>
        <v>243.75</v>
      </c>
      <c r="M466" s="32">
        <v>0.3</v>
      </c>
      <c r="O466" s="35"/>
      <c r="P466" s="33"/>
      <c r="Q466" s="36"/>
    </row>
    <row r="467" spans="1:17" ht="15.75" customHeight="1">
      <c r="A467" s="22"/>
      <c r="B467" s="27" t="s">
        <v>21</v>
      </c>
      <c r="C467" s="27">
        <v>1185732</v>
      </c>
      <c r="D467" s="28">
        <v>44319</v>
      </c>
      <c r="E467" s="27" t="s">
        <v>22</v>
      </c>
      <c r="F467" s="27" t="s">
        <v>44</v>
      </c>
      <c r="G467" s="27" t="s">
        <v>45</v>
      </c>
      <c r="H467" s="27" t="s">
        <v>29</v>
      </c>
      <c r="I467" s="29">
        <v>0.70000000000000007</v>
      </c>
      <c r="J467" s="30">
        <v>2500</v>
      </c>
      <c r="K467" s="31">
        <f t="shared" si="2"/>
        <v>1750.0000000000002</v>
      </c>
      <c r="L467" s="31">
        <f t="shared" si="3"/>
        <v>525</v>
      </c>
      <c r="M467" s="32">
        <v>0.3</v>
      </c>
      <c r="O467" s="35"/>
      <c r="P467" s="33"/>
      <c r="Q467" s="36"/>
    </row>
    <row r="468" spans="1:17" ht="15.75" customHeight="1">
      <c r="A468" s="22"/>
      <c r="B468" s="27" t="s">
        <v>21</v>
      </c>
      <c r="C468" s="27">
        <v>1185732</v>
      </c>
      <c r="D468" s="28">
        <v>44352</v>
      </c>
      <c r="E468" s="27" t="s">
        <v>22</v>
      </c>
      <c r="F468" s="27" t="s">
        <v>44</v>
      </c>
      <c r="G468" s="27" t="s">
        <v>45</v>
      </c>
      <c r="H468" s="27" t="s">
        <v>24</v>
      </c>
      <c r="I468" s="29">
        <v>0.65</v>
      </c>
      <c r="J468" s="30">
        <v>5000</v>
      </c>
      <c r="K468" s="31">
        <f t="shared" si="2"/>
        <v>3250</v>
      </c>
      <c r="L468" s="31">
        <f t="shared" si="3"/>
        <v>1787.5000000000002</v>
      </c>
      <c r="M468" s="32">
        <v>0.55000000000000004</v>
      </c>
      <c r="O468" s="35"/>
      <c r="P468" s="33"/>
      <c r="Q468" s="36"/>
    </row>
    <row r="469" spans="1:17" ht="15.75" customHeight="1">
      <c r="A469" s="22"/>
      <c r="B469" s="27" t="s">
        <v>21</v>
      </c>
      <c r="C469" s="27">
        <v>1185732</v>
      </c>
      <c r="D469" s="28">
        <v>44352</v>
      </c>
      <c r="E469" s="27" t="s">
        <v>22</v>
      </c>
      <c r="F469" s="27" t="s">
        <v>44</v>
      </c>
      <c r="G469" s="27" t="s">
        <v>45</v>
      </c>
      <c r="H469" s="27" t="s">
        <v>25</v>
      </c>
      <c r="I469" s="29">
        <v>0.60000000000000009</v>
      </c>
      <c r="J469" s="30">
        <v>2500</v>
      </c>
      <c r="K469" s="31">
        <f t="shared" si="2"/>
        <v>1500.0000000000002</v>
      </c>
      <c r="L469" s="31">
        <f t="shared" si="3"/>
        <v>525</v>
      </c>
      <c r="M469" s="32">
        <v>0.35</v>
      </c>
      <c r="O469" s="35"/>
      <c r="P469" s="33"/>
      <c r="Q469" s="36"/>
    </row>
    <row r="470" spans="1:17" ht="15.75" customHeight="1">
      <c r="A470" s="22"/>
      <c r="B470" s="27" t="s">
        <v>21</v>
      </c>
      <c r="C470" s="27">
        <v>1185732</v>
      </c>
      <c r="D470" s="28">
        <v>44352</v>
      </c>
      <c r="E470" s="27" t="s">
        <v>22</v>
      </c>
      <c r="F470" s="27" t="s">
        <v>44</v>
      </c>
      <c r="G470" s="27" t="s">
        <v>45</v>
      </c>
      <c r="H470" s="27" t="s">
        <v>26</v>
      </c>
      <c r="I470" s="29">
        <v>0.55000000000000004</v>
      </c>
      <c r="J470" s="30">
        <v>1750</v>
      </c>
      <c r="K470" s="31">
        <f t="shared" si="2"/>
        <v>962.50000000000011</v>
      </c>
      <c r="L470" s="31">
        <f t="shared" si="3"/>
        <v>385</v>
      </c>
      <c r="M470" s="32">
        <v>0.39999999999999997</v>
      </c>
      <c r="O470" s="35"/>
      <c r="P470" s="33"/>
      <c r="Q470" s="36"/>
    </row>
    <row r="471" spans="1:17" ht="15.75" customHeight="1">
      <c r="A471" s="22"/>
      <c r="B471" s="27" t="s">
        <v>21</v>
      </c>
      <c r="C471" s="27">
        <v>1185732</v>
      </c>
      <c r="D471" s="28">
        <v>44352</v>
      </c>
      <c r="E471" s="27" t="s">
        <v>22</v>
      </c>
      <c r="F471" s="27" t="s">
        <v>44</v>
      </c>
      <c r="G471" s="27" t="s">
        <v>45</v>
      </c>
      <c r="H471" s="27" t="s">
        <v>27</v>
      </c>
      <c r="I471" s="29">
        <v>0.55000000000000004</v>
      </c>
      <c r="J471" s="30">
        <v>1500</v>
      </c>
      <c r="K471" s="31">
        <f t="shared" si="2"/>
        <v>825.00000000000011</v>
      </c>
      <c r="L471" s="31">
        <f t="shared" si="3"/>
        <v>330</v>
      </c>
      <c r="M471" s="32">
        <v>0.39999999999999997</v>
      </c>
      <c r="O471" s="35"/>
      <c r="P471" s="33"/>
      <c r="Q471" s="36"/>
    </row>
    <row r="472" spans="1:17" ht="15.75" customHeight="1">
      <c r="A472" s="22"/>
      <c r="B472" s="27" t="s">
        <v>21</v>
      </c>
      <c r="C472" s="27">
        <v>1185732</v>
      </c>
      <c r="D472" s="28">
        <v>44352</v>
      </c>
      <c r="E472" s="27" t="s">
        <v>22</v>
      </c>
      <c r="F472" s="27" t="s">
        <v>44</v>
      </c>
      <c r="G472" s="27" t="s">
        <v>45</v>
      </c>
      <c r="H472" s="27" t="s">
        <v>28</v>
      </c>
      <c r="I472" s="29">
        <v>0.65</v>
      </c>
      <c r="J472" s="30">
        <v>1500</v>
      </c>
      <c r="K472" s="31">
        <f t="shared" si="2"/>
        <v>975</v>
      </c>
      <c r="L472" s="31">
        <f t="shared" si="3"/>
        <v>341.25</v>
      </c>
      <c r="M472" s="32">
        <v>0.35</v>
      </c>
      <c r="O472" s="35"/>
      <c r="P472" s="33"/>
      <c r="Q472" s="36"/>
    </row>
    <row r="473" spans="1:17" ht="15.75" customHeight="1">
      <c r="A473" s="22"/>
      <c r="B473" s="27" t="s">
        <v>21</v>
      </c>
      <c r="C473" s="27">
        <v>1185732</v>
      </c>
      <c r="D473" s="28">
        <v>44352</v>
      </c>
      <c r="E473" s="27" t="s">
        <v>22</v>
      </c>
      <c r="F473" s="27" t="s">
        <v>44</v>
      </c>
      <c r="G473" s="27" t="s">
        <v>45</v>
      </c>
      <c r="H473" s="27" t="s">
        <v>29</v>
      </c>
      <c r="I473" s="29">
        <v>0.70000000000000007</v>
      </c>
      <c r="J473" s="30">
        <v>3000</v>
      </c>
      <c r="K473" s="31">
        <f t="shared" si="2"/>
        <v>2100</v>
      </c>
      <c r="L473" s="31">
        <f t="shared" si="3"/>
        <v>630</v>
      </c>
      <c r="M473" s="32">
        <v>0.3</v>
      </c>
      <c r="O473" s="35"/>
      <c r="P473" s="33"/>
      <c r="Q473" s="36"/>
    </row>
    <row r="474" spans="1:17" ht="15.75" customHeight="1">
      <c r="A474" s="22"/>
      <c r="B474" s="27" t="s">
        <v>21</v>
      </c>
      <c r="C474" s="27">
        <v>1185732</v>
      </c>
      <c r="D474" s="28">
        <v>44380</v>
      </c>
      <c r="E474" s="27" t="s">
        <v>22</v>
      </c>
      <c r="F474" s="27" t="s">
        <v>44</v>
      </c>
      <c r="G474" s="27" t="s">
        <v>45</v>
      </c>
      <c r="H474" s="27" t="s">
        <v>24</v>
      </c>
      <c r="I474" s="29">
        <v>0.65</v>
      </c>
      <c r="J474" s="30">
        <v>5000</v>
      </c>
      <c r="K474" s="31">
        <f t="shared" si="2"/>
        <v>3250</v>
      </c>
      <c r="L474" s="31">
        <f t="shared" si="3"/>
        <v>1787.5000000000002</v>
      </c>
      <c r="M474" s="32">
        <v>0.55000000000000004</v>
      </c>
      <c r="O474" s="35"/>
      <c r="P474" s="33"/>
      <c r="Q474" s="36"/>
    </row>
    <row r="475" spans="1:17" ht="15.75" customHeight="1">
      <c r="A475" s="22"/>
      <c r="B475" s="27" t="s">
        <v>21</v>
      </c>
      <c r="C475" s="27">
        <v>1185732</v>
      </c>
      <c r="D475" s="28">
        <v>44380</v>
      </c>
      <c r="E475" s="27" t="s">
        <v>22</v>
      </c>
      <c r="F475" s="27" t="s">
        <v>44</v>
      </c>
      <c r="G475" s="27" t="s">
        <v>45</v>
      </c>
      <c r="H475" s="27" t="s">
        <v>25</v>
      </c>
      <c r="I475" s="29">
        <v>0.60000000000000009</v>
      </c>
      <c r="J475" s="30">
        <v>3000</v>
      </c>
      <c r="K475" s="31">
        <f t="shared" si="2"/>
        <v>1800.0000000000002</v>
      </c>
      <c r="L475" s="31">
        <f t="shared" si="3"/>
        <v>630</v>
      </c>
      <c r="M475" s="32">
        <v>0.35</v>
      </c>
      <c r="O475" s="35"/>
      <c r="P475" s="33"/>
      <c r="Q475" s="36"/>
    </row>
    <row r="476" spans="1:17" ht="15.75" customHeight="1">
      <c r="A476" s="22"/>
      <c r="B476" s="27" t="s">
        <v>21</v>
      </c>
      <c r="C476" s="27">
        <v>1185732</v>
      </c>
      <c r="D476" s="28">
        <v>44380</v>
      </c>
      <c r="E476" s="27" t="s">
        <v>22</v>
      </c>
      <c r="F476" s="27" t="s">
        <v>44</v>
      </c>
      <c r="G476" s="27" t="s">
        <v>45</v>
      </c>
      <c r="H476" s="27" t="s">
        <v>26</v>
      </c>
      <c r="I476" s="29">
        <v>0.55000000000000004</v>
      </c>
      <c r="J476" s="30">
        <v>2250</v>
      </c>
      <c r="K476" s="31">
        <f t="shared" si="2"/>
        <v>1237.5</v>
      </c>
      <c r="L476" s="31">
        <f t="shared" si="3"/>
        <v>494.99999999999994</v>
      </c>
      <c r="M476" s="32">
        <v>0.39999999999999997</v>
      </c>
      <c r="O476" s="35"/>
      <c r="P476" s="33"/>
      <c r="Q476" s="36"/>
    </row>
    <row r="477" spans="1:17" ht="15.75" customHeight="1">
      <c r="A477" s="22"/>
      <c r="B477" s="27" t="s">
        <v>21</v>
      </c>
      <c r="C477" s="27">
        <v>1185732</v>
      </c>
      <c r="D477" s="28">
        <v>44380</v>
      </c>
      <c r="E477" s="27" t="s">
        <v>22</v>
      </c>
      <c r="F477" s="27" t="s">
        <v>44</v>
      </c>
      <c r="G477" s="27" t="s">
        <v>45</v>
      </c>
      <c r="H477" s="27" t="s">
        <v>27</v>
      </c>
      <c r="I477" s="29">
        <v>0.55000000000000004</v>
      </c>
      <c r="J477" s="30">
        <v>1750</v>
      </c>
      <c r="K477" s="31">
        <f t="shared" si="2"/>
        <v>962.50000000000011</v>
      </c>
      <c r="L477" s="31">
        <f t="shared" si="3"/>
        <v>385</v>
      </c>
      <c r="M477" s="32">
        <v>0.39999999999999997</v>
      </c>
      <c r="O477" s="35"/>
      <c r="P477" s="33"/>
      <c r="Q477" s="36"/>
    </row>
    <row r="478" spans="1:17" ht="15.75" customHeight="1">
      <c r="A478" s="22"/>
      <c r="B478" s="27" t="s">
        <v>21</v>
      </c>
      <c r="C478" s="27">
        <v>1185732</v>
      </c>
      <c r="D478" s="28">
        <v>44380</v>
      </c>
      <c r="E478" s="27" t="s">
        <v>22</v>
      </c>
      <c r="F478" s="27" t="s">
        <v>44</v>
      </c>
      <c r="G478" s="27" t="s">
        <v>45</v>
      </c>
      <c r="H478" s="27" t="s">
        <v>28</v>
      </c>
      <c r="I478" s="29">
        <v>0.65</v>
      </c>
      <c r="J478" s="30">
        <v>2000</v>
      </c>
      <c r="K478" s="31">
        <f t="shared" si="2"/>
        <v>1300</v>
      </c>
      <c r="L478" s="31">
        <f t="shared" si="3"/>
        <v>454.99999999999994</v>
      </c>
      <c r="M478" s="32">
        <v>0.35</v>
      </c>
      <c r="O478" s="35"/>
      <c r="P478" s="33"/>
      <c r="Q478" s="36"/>
    </row>
    <row r="479" spans="1:17" ht="15.75" customHeight="1">
      <c r="A479" s="22"/>
      <c r="B479" s="27" t="s">
        <v>21</v>
      </c>
      <c r="C479" s="27">
        <v>1185732</v>
      </c>
      <c r="D479" s="28">
        <v>44380</v>
      </c>
      <c r="E479" s="27" t="s">
        <v>22</v>
      </c>
      <c r="F479" s="27" t="s">
        <v>44</v>
      </c>
      <c r="G479" s="27" t="s">
        <v>45</v>
      </c>
      <c r="H479" s="27" t="s">
        <v>29</v>
      </c>
      <c r="I479" s="29">
        <v>0.70000000000000007</v>
      </c>
      <c r="J479" s="30">
        <v>3750</v>
      </c>
      <c r="K479" s="31">
        <f t="shared" si="2"/>
        <v>2625.0000000000005</v>
      </c>
      <c r="L479" s="31">
        <f t="shared" si="3"/>
        <v>787.50000000000011</v>
      </c>
      <c r="M479" s="32">
        <v>0.3</v>
      </c>
      <c r="O479" s="35"/>
      <c r="P479" s="33"/>
      <c r="Q479" s="36"/>
    </row>
    <row r="480" spans="1:17" ht="15.75" customHeight="1">
      <c r="A480" s="22"/>
      <c r="B480" s="27" t="s">
        <v>21</v>
      </c>
      <c r="C480" s="27">
        <v>1185732</v>
      </c>
      <c r="D480" s="28">
        <v>44412</v>
      </c>
      <c r="E480" s="27" t="s">
        <v>22</v>
      </c>
      <c r="F480" s="27" t="s">
        <v>44</v>
      </c>
      <c r="G480" s="27" t="s">
        <v>45</v>
      </c>
      <c r="H480" s="27" t="s">
        <v>24</v>
      </c>
      <c r="I480" s="29">
        <v>0.65</v>
      </c>
      <c r="J480" s="30">
        <v>5250</v>
      </c>
      <c r="K480" s="31">
        <f t="shared" si="2"/>
        <v>3412.5</v>
      </c>
      <c r="L480" s="31">
        <f t="shared" si="3"/>
        <v>1876.8750000000002</v>
      </c>
      <c r="M480" s="32">
        <v>0.55000000000000004</v>
      </c>
      <c r="O480" s="35"/>
      <c r="P480" s="33"/>
      <c r="Q480" s="36"/>
    </row>
    <row r="481" spans="1:17" ht="15.75" customHeight="1">
      <c r="A481" s="22"/>
      <c r="B481" s="27" t="s">
        <v>21</v>
      </c>
      <c r="C481" s="27">
        <v>1185732</v>
      </c>
      <c r="D481" s="28">
        <v>44412</v>
      </c>
      <c r="E481" s="27" t="s">
        <v>22</v>
      </c>
      <c r="F481" s="27" t="s">
        <v>44</v>
      </c>
      <c r="G481" s="27" t="s">
        <v>45</v>
      </c>
      <c r="H481" s="27" t="s">
        <v>25</v>
      </c>
      <c r="I481" s="29">
        <v>0.60000000000000009</v>
      </c>
      <c r="J481" s="30">
        <v>3000</v>
      </c>
      <c r="K481" s="31">
        <f t="shared" si="2"/>
        <v>1800.0000000000002</v>
      </c>
      <c r="L481" s="31">
        <f t="shared" si="3"/>
        <v>630</v>
      </c>
      <c r="M481" s="32">
        <v>0.35</v>
      </c>
      <c r="O481" s="35"/>
      <c r="P481" s="33"/>
      <c r="Q481" s="36"/>
    </row>
    <row r="482" spans="1:17" ht="15.75" customHeight="1">
      <c r="A482" s="22"/>
      <c r="B482" s="27" t="s">
        <v>21</v>
      </c>
      <c r="C482" s="27">
        <v>1185732</v>
      </c>
      <c r="D482" s="28">
        <v>44412</v>
      </c>
      <c r="E482" s="27" t="s">
        <v>22</v>
      </c>
      <c r="F482" s="27" t="s">
        <v>44</v>
      </c>
      <c r="G482" s="27" t="s">
        <v>45</v>
      </c>
      <c r="H482" s="27" t="s">
        <v>26</v>
      </c>
      <c r="I482" s="29">
        <v>0.55000000000000004</v>
      </c>
      <c r="J482" s="30">
        <v>2250</v>
      </c>
      <c r="K482" s="31">
        <f t="shared" si="2"/>
        <v>1237.5</v>
      </c>
      <c r="L482" s="31">
        <f t="shared" si="3"/>
        <v>494.99999999999994</v>
      </c>
      <c r="M482" s="32">
        <v>0.39999999999999997</v>
      </c>
      <c r="O482" s="35"/>
      <c r="P482" s="33"/>
      <c r="Q482" s="36"/>
    </row>
    <row r="483" spans="1:17" ht="15.75" customHeight="1">
      <c r="A483" s="22"/>
      <c r="B483" s="27" t="s">
        <v>21</v>
      </c>
      <c r="C483" s="27">
        <v>1185732</v>
      </c>
      <c r="D483" s="28">
        <v>44412</v>
      </c>
      <c r="E483" s="27" t="s">
        <v>22</v>
      </c>
      <c r="F483" s="27" t="s">
        <v>44</v>
      </c>
      <c r="G483" s="27" t="s">
        <v>45</v>
      </c>
      <c r="H483" s="27" t="s">
        <v>27</v>
      </c>
      <c r="I483" s="29">
        <v>0.55000000000000004</v>
      </c>
      <c r="J483" s="30">
        <v>2000</v>
      </c>
      <c r="K483" s="31">
        <f t="shared" si="2"/>
        <v>1100</v>
      </c>
      <c r="L483" s="31">
        <f t="shared" si="3"/>
        <v>439.99999999999994</v>
      </c>
      <c r="M483" s="32">
        <v>0.39999999999999997</v>
      </c>
      <c r="O483" s="35"/>
      <c r="P483" s="33"/>
      <c r="Q483" s="36"/>
    </row>
    <row r="484" spans="1:17" ht="15.75" customHeight="1">
      <c r="A484" s="22"/>
      <c r="B484" s="27" t="s">
        <v>21</v>
      </c>
      <c r="C484" s="27">
        <v>1185732</v>
      </c>
      <c r="D484" s="28">
        <v>44412</v>
      </c>
      <c r="E484" s="27" t="s">
        <v>22</v>
      </c>
      <c r="F484" s="27" t="s">
        <v>44</v>
      </c>
      <c r="G484" s="27" t="s">
        <v>45</v>
      </c>
      <c r="H484" s="27" t="s">
        <v>28</v>
      </c>
      <c r="I484" s="29">
        <v>0.65</v>
      </c>
      <c r="J484" s="30">
        <v>1750</v>
      </c>
      <c r="K484" s="31">
        <f t="shared" si="2"/>
        <v>1137.5</v>
      </c>
      <c r="L484" s="31">
        <f t="shared" si="3"/>
        <v>398.125</v>
      </c>
      <c r="M484" s="32">
        <v>0.35</v>
      </c>
      <c r="O484" s="35"/>
      <c r="P484" s="33"/>
      <c r="Q484" s="36"/>
    </row>
    <row r="485" spans="1:17" ht="15.75" customHeight="1">
      <c r="A485" s="22"/>
      <c r="B485" s="27" t="s">
        <v>21</v>
      </c>
      <c r="C485" s="27">
        <v>1185732</v>
      </c>
      <c r="D485" s="28">
        <v>44412</v>
      </c>
      <c r="E485" s="27" t="s">
        <v>22</v>
      </c>
      <c r="F485" s="27" t="s">
        <v>44</v>
      </c>
      <c r="G485" s="27" t="s">
        <v>45</v>
      </c>
      <c r="H485" s="27" t="s">
        <v>29</v>
      </c>
      <c r="I485" s="29">
        <v>0.70000000000000007</v>
      </c>
      <c r="J485" s="30">
        <v>3500</v>
      </c>
      <c r="K485" s="31">
        <f t="shared" si="2"/>
        <v>2450.0000000000005</v>
      </c>
      <c r="L485" s="31">
        <f t="shared" si="3"/>
        <v>735.00000000000011</v>
      </c>
      <c r="M485" s="32">
        <v>0.3</v>
      </c>
      <c r="O485" s="35"/>
      <c r="P485" s="33"/>
      <c r="Q485" s="36"/>
    </row>
    <row r="486" spans="1:17" ht="15.75" customHeight="1">
      <c r="A486" s="22"/>
      <c r="B486" s="27" t="s">
        <v>21</v>
      </c>
      <c r="C486" s="27">
        <v>1185732</v>
      </c>
      <c r="D486" s="28">
        <v>44442</v>
      </c>
      <c r="E486" s="27" t="s">
        <v>22</v>
      </c>
      <c r="F486" s="27" t="s">
        <v>44</v>
      </c>
      <c r="G486" s="27" t="s">
        <v>45</v>
      </c>
      <c r="H486" s="27" t="s">
        <v>24</v>
      </c>
      <c r="I486" s="29">
        <v>0.65</v>
      </c>
      <c r="J486" s="30">
        <v>4750</v>
      </c>
      <c r="K486" s="31">
        <f t="shared" si="2"/>
        <v>3087.5</v>
      </c>
      <c r="L486" s="31">
        <f t="shared" si="3"/>
        <v>1543.75</v>
      </c>
      <c r="M486" s="32">
        <v>0.5</v>
      </c>
      <c r="O486" s="35"/>
      <c r="P486" s="33"/>
      <c r="Q486" s="36"/>
    </row>
    <row r="487" spans="1:17" ht="15.75" customHeight="1">
      <c r="A487" s="22"/>
      <c r="B487" s="27" t="s">
        <v>21</v>
      </c>
      <c r="C487" s="27">
        <v>1185732</v>
      </c>
      <c r="D487" s="28">
        <v>44442</v>
      </c>
      <c r="E487" s="27" t="s">
        <v>22</v>
      </c>
      <c r="F487" s="27" t="s">
        <v>44</v>
      </c>
      <c r="G487" s="27" t="s">
        <v>45</v>
      </c>
      <c r="H487" s="27" t="s">
        <v>25</v>
      </c>
      <c r="I487" s="29">
        <v>0.5</v>
      </c>
      <c r="J487" s="30">
        <v>2750</v>
      </c>
      <c r="K487" s="31">
        <f t="shared" si="2"/>
        <v>1375</v>
      </c>
      <c r="L487" s="31">
        <f t="shared" si="3"/>
        <v>412.5</v>
      </c>
      <c r="M487" s="32">
        <v>0.3</v>
      </c>
      <c r="O487" s="35"/>
      <c r="P487" s="33"/>
      <c r="Q487" s="36"/>
    </row>
    <row r="488" spans="1:17" ht="15.75" customHeight="1">
      <c r="A488" s="22"/>
      <c r="B488" s="27" t="s">
        <v>21</v>
      </c>
      <c r="C488" s="27">
        <v>1185732</v>
      </c>
      <c r="D488" s="28">
        <v>44442</v>
      </c>
      <c r="E488" s="27" t="s">
        <v>22</v>
      </c>
      <c r="F488" s="27" t="s">
        <v>44</v>
      </c>
      <c r="G488" s="27" t="s">
        <v>45</v>
      </c>
      <c r="H488" s="27" t="s">
        <v>26</v>
      </c>
      <c r="I488" s="29">
        <v>0.45</v>
      </c>
      <c r="J488" s="30">
        <v>2000</v>
      </c>
      <c r="K488" s="31">
        <f t="shared" si="2"/>
        <v>900</v>
      </c>
      <c r="L488" s="31">
        <f t="shared" si="3"/>
        <v>315</v>
      </c>
      <c r="M488" s="32">
        <v>0.35</v>
      </c>
      <c r="O488" s="35"/>
      <c r="P488" s="33"/>
      <c r="Q488" s="36"/>
    </row>
    <row r="489" spans="1:17" ht="15.75" customHeight="1">
      <c r="A489" s="22"/>
      <c r="B489" s="27" t="s">
        <v>21</v>
      </c>
      <c r="C489" s="27">
        <v>1185732</v>
      </c>
      <c r="D489" s="28">
        <v>44442</v>
      </c>
      <c r="E489" s="27" t="s">
        <v>22</v>
      </c>
      <c r="F489" s="27" t="s">
        <v>44</v>
      </c>
      <c r="G489" s="27" t="s">
        <v>45</v>
      </c>
      <c r="H489" s="27" t="s">
        <v>27</v>
      </c>
      <c r="I489" s="29">
        <v>0.45</v>
      </c>
      <c r="J489" s="30">
        <v>1750</v>
      </c>
      <c r="K489" s="31">
        <f t="shared" si="2"/>
        <v>787.5</v>
      </c>
      <c r="L489" s="31">
        <f t="shared" si="3"/>
        <v>275.625</v>
      </c>
      <c r="M489" s="32">
        <v>0.35</v>
      </c>
      <c r="O489" s="35"/>
      <c r="P489" s="33"/>
      <c r="Q489" s="36"/>
    </row>
    <row r="490" spans="1:17" ht="15.75" customHeight="1">
      <c r="A490" s="22"/>
      <c r="B490" s="27" t="s">
        <v>21</v>
      </c>
      <c r="C490" s="27">
        <v>1185732</v>
      </c>
      <c r="D490" s="28">
        <v>44442</v>
      </c>
      <c r="E490" s="27" t="s">
        <v>22</v>
      </c>
      <c r="F490" s="27" t="s">
        <v>44</v>
      </c>
      <c r="G490" s="27" t="s">
        <v>45</v>
      </c>
      <c r="H490" s="27" t="s">
        <v>28</v>
      </c>
      <c r="I490" s="29">
        <v>0.54999999999999993</v>
      </c>
      <c r="J490" s="30">
        <v>1250</v>
      </c>
      <c r="K490" s="31">
        <f t="shared" si="2"/>
        <v>687.49999999999989</v>
      </c>
      <c r="L490" s="31">
        <f t="shared" si="3"/>
        <v>206.24999999999997</v>
      </c>
      <c r="M490" s="32">
        <v>0.3</v>
      </c>
      <c r="O490" s="35"/>
      <c r="P490" s="33"/>
      <c r="Q490" s="36"/>
    </row>
    <row r="491" spans="1:17" ht="15.75" customHeight="1">
      <c r="A491" s="22"/>
      <c r="B491" s="27" t="s">
        <v>21</v>
      </c>
      <c r="C491" s="27">
        <v>1185732</v>
      </c>
      <c r="D491" s="28">
        <v>44442</v>
      </c>
      <c r="E491" s="27" t="s">
        <v>22</v>
      </c>
      <c r="F491" s="27" t="s">
        <v>44</v>
      </c>
      <c r="G491" s="27" t="s">
        <v>45</v>
      </c>
      <c r="H491" s="27" t="s">
        <v>29</v>
      </c>
      <c r="I491" s="29">
        <v>0.6</v>
      </c>
      <c r="J491" s="30">
        <v>2250</v>
      </c>
      <c r="K491" s="31">
        <f t="shared" si="2"/>
        <v>1350</v>
      </c>
      <c r="L491" s="31">
        <f t="shared" si="3"/>
        <v>337.5</v>
      </c>
      <c r="M491" s="32">
        <v>0.25</v>
      </c>
      <c r="O491" s="35"/>
      <c r="P491" s="33"/>
      <c r="Q491" s="36"/>
    </row>
    <row r="492" spans="1:17" ht="15.75" customHeight="1">
      <c r="A492" s="22"/>
      <c r="B492" s="27" t="s">
        <v>21</v>
      </c>
      <c r="C492" s="27">
        <v>1185732</v>
      </c>
      <c r="D492" s="28">
        <v>44474</v>
      </c>
      <c r="E492" s="27" t="s">
        <v>22</v>
      </c>
      <c r="F492" s="27" t="s">
        <v>44</v>
      </c>
      <c r="G492" s="27" t="s">
        <v>45</v>
      </c>
      <c r="H492" s="27" t="s">
        <v>24</v>
      </c>
      <c r="I492" s="29">
        <v>0.6</v>
      </c>
      <c r="J492" s="30">
        <v>4000</v>
      </c>
      <c r="K492" s="31">
        <f t="shared" si="2"/>
        <v>2400</v>
      </c>
      <c r="L492" s="31">
        <f t="shared" si="3"/>
        <v>1200</v>
      </c>
      <c r="M492" s="32">
        <v>0.5</v>
      </c>
      <c r="O492" s="35"/>
      <c r="P492" s="33"/>
      <c r="Q492" s="36"/>
    </row>
    <row r="493" spans="1:17" ht="15.75" customHeight="1">
      <c r="A493" s="22"/>
      <c r="B493" s="27" t="s">
        <v>21</v>
      </c>
      <c r="C493" s="27">
        <v>1185732</v>
      </c>
      <c r="D493" s="28">
        <v>44474</v>
      </c>
      <c r="E493" s="27" t="s">
        <v>22</v>
      </c>
      <c r="F493" s="27" t="s">
        <v>44</v>
      </c>
      <c r="G493" s="27" t="s">
        <v>45</v>
      </c>
      <c r="H493" s="27" t="s">
        <v>25</v>
      </c>
      <c r="I493" s="29">
        <v>0.5</v>
      </c>
      <c r="J493" s="30">
        <v>2250</v>
      </c>
      <c r="K493" s="31">
        <f t="shared" si="2"/>
        <v>1125</v>
      </c>
      <c r="L493" s="31">
        <f t="shared" si="3"/>
        <v>337.5</v>
      </c>
      <c r="M493" s="32">
        <v>0.3</v>
      </c>
      <c r="O493" s="35"/>
      <c r="P493" s="33"/>
      <c r="Q493" s="36"/>
    </row>
    <row r="494" spans="1:17" ht="15.75" customHeight="1">
      <c r="A494" s="22"/>
      <c r="B494" s="27" t="s">
        <v>21</v>
      </c>
      <c r="C494" s="27">
        <v>1185732</v>
      </c>
      <c r="D494" s="28">
        <v>44474</v>
      </c>
      <c r="E494" s="27" t="s">
        <v>22</v>
      </c>
      <c r="F494" s="27" t="s">
        <v>44</v>
      </c>
      <c r="G494" s="27" t="s">
        <v>45</v>
      </c>
      <c r="H494" s="27" t="s">
        <v>26</v>
      </c>
      <c r="I494" s="29">
        <v>0.5</v>
      </c>
      <c r="J494" s="30">
        <v>1250</v>
      </c>
      <c r="K494" s="31">
        <f t="shared" si="2"/>
        <v>625</v>
      </c>
      <c r="L494" s="31">
        <f t="shared" si="3"/>
        <v>218.75</v>
      </c>
      <c r="M494" s="32">
        <v>0.35</v>
      </c>
      <c r="O494" s="35"/>
      <c r="P494" s="33"/>
      <c r="Q494" s="36"/>
    </row>
    <row r="495" spans="1:17" ht="15.75" customHeight="1">
      <c r="A495" s="22"/>
      <c r="B495" s="27" t="s">
        <v>21</v>
      </c>
      <c r="C495" s="27">
        <v>1185732</v>
      </c>
      <c r="D495" s="28">
        <v>44474</v>
      </c>
      <c r="E495" s="27" t="s">
        <v>22</v>
      </c>
      <c r="F495" s="27" t="s">
        <v>44</v>
      </c>
      <c r="G495" s="27" t="s">
        <v>45</v>
      </c>
      <c r="H495" s="27" t="s">
        <v>27</v>
      </c>
      <c r="I495" s="29">
        <v>0.5</v>
      </c>
      <c r="J495" s="30">
        <v>1000</v>
      </c>
      <c r="K495" s="31">
        <f t="shared" si="2"/>
        <v>500</v>
      </c>
      <c r="L495" s="31">
        <f t="shared" si="3"/>
        <v>175</v>
      </c>
      <c r="M495" s="32">
        <v>0.35</v>
      </c>
      <c r="O495" s="35"/>
      <c r="P495" s="33"/>
      <c r="Q495" s="36"/>
    </row>
    <row r="496" spans="1:17" ht="15.75" customHeight="1">
      <c r="A496" s="22"/>
      <c r="B496" s="27" t="s">
        <v>21</v>
      </c>
      <c r="C496" s="27">
        <v>1185732</v>
      </c>
      <c r="D496" s="28">
        <v>44474</v>
      </c>
      <c r="E496" s="27" t="s">
        <v>22</v>
      </c>
      <c r="F496" s="27" t="s">
        <v>44</v>
      </c>
      <c r="G496" s="27" t="s">
        <v>45</v>
      </c>
      <c r="H496" s="27" t="s">
        <v>28</v>
      </c>
      <c r="I496" s="29">
        <v>0.6</v>
      </c>
      <c r="J496" s="30">
        <v>1000</v>
      </c>
      <c r="K496" s="31">
        <f t="shared" si="2"/>
        <v>600</v>
      </c>
      <c r="L496" s="31">
        <f t="shared" si="3"/>
        <v>180</v>
      </c>
      <c r="M496" s="32">
        <v>0.3</v>
      </c>
      <c r="O496" s="35"/>
      <c r="P496" s="33"/>
      <c r="Q496" s="36"/>
    </row>
    <row r="497" spans="1:18" ht="15.75" customHeight="1">
      <c r="A497" s="22"/>
      <c r="B497" s="27" t="s">
        <v>21</v>
      </c>
      <c r="C497" s="27">
        <v>1185732</v>
      </c>
      <c r="D497" s="28">
        <v>44474</v>
      </c>
      <c r="E497" s="27" t="s">
        <v>22</v>
      </c>
      <c r="F497" s="27" t="s">
        <v>44</v>
      </c>
      <c r="G497" s="27" t="s">
        <v>45</v>
      </c>
      <c r="H497" s="27" t="s">
        <v>29</v>
      </c>
      <c r="I497" s="29">
        <v>0.64999999999999991</v>
      </c>
      <c r="J497" s="30">
        <v>2250</v>
      </c>
      <c r="K497" s="31">
        <f t="shared" si="2"/>
        <v>1462.4999999999998</v>
      </c>
      <c r="L497" s="31">
        <f t="shared" si="3"/>
        <v>365.62499999999994</v>
      </c>
      <c r="M497" s="32">
        <v>0.25</v>
      </c>
      <c r="O497" s="35"/>
      <c r="P497" s="33"/>
      <c r="Q497" s="36"/>
    </row>
    <row r="498" spans="1:18" ht="15.75" customHeight="1">
      <c r="A498" s="22"/>
      <c r="B498" s="27" t="s">
        <v>21</v>
      </c>
      <c r="C498" s="27">
        <v>1185732</v>
      </c>
      <c r="D498" s="28">
        <v>44504</v>
      </c>
      <c r="E498" s="27" t="s">
        <v>22</v>
      </c>
      <c r="F498" s="27" t="s">
        <v>44</v>
      </c>
      <c r="G498" s="27" t="s">
        <v>45</v>
      </c>
      <c r="H498" s="27" t="s">
        <v>24</v>
      </c>
      <c r="I498" s="29">
        <v>0.70000000000000007</v>
      </c>
      <c r="J498" s="30">
        <v>3750</v>
      </c>
      <c r="K498" s="31">
        <f t="shared" si="2"/>
        <v>2625.0000000000005</v>
      </c>
      <c r="L498" s="31">
        <f t="shared" si="3"/>
        <v>1443.7500000000005</v>
      </c>
      <c r="M498" s="32">
        <v>0.55000000000000004</v>
      </c>
      <c r="O498" s="35"/>
      <c r="P498" s="33"/>
      <c r="Q498" s="36"/>
    </row>
    <row r="499" spans="1:18" ht="15.75" customHeight="1">
      <c r="A499" s="22"/>
      <c r="B499" s="27" t="s">
        <v>21</v>
      </c>
      <c r="C499" s="27">
        <v>1185732</v>
      </c>
      <c r="D499" s="28">
        <v>44504</v>
      </c>
      <c r="E499" s="27" t="s">
        <v>22</v>
      </c>
      <c r="F499" s="27" t="s">
        <v>44</v>
      </c>
      <c r="G499" s="27" t="s">
        <v>45</v>
      </c>
      <c r="H499" s="27" t="s">
        <v>25</v>
      </c>
      <c r="I499" s="29">
        <v>0.60000000000000009</v>
      </c>
      <c r="J499" s="30">
        <v>2000</v>
      </c>
      <c r="K499" s="31">
        <f t="shared" si="2"/>
        <v>1200.0000000000002</v>
      </c>
      <c r="L499" s="31">
        <f t="shared" si="3"/>
        <v>420.00000000000006</v>
      </c>
      <c r="M499" s="32">
        <v>0.35</v>
      </c>
      <c r="O499" s="35"/>
      <c r="P499" s="33"/>
      <c r="Q499" s="36"/>
    </row>
    <row r="500" spans="1:18" ht="15.75" customHeight="1">
      <c r="A500" s="22"/>
      <c r="B500" s="27" t="s">
        <v>21</v>
      </c>
      <c r="C500" s="27">
        <v>1185732</v>
      </c>
      <c r="D500" s="28">
        <v>44504</v>
      </c>
      <c r="E500" s="27" t="s">
        <v>22</v>
      </c>
      <c r="F500" s="27" t="s">
        <v>44</v>
      </c>
      <c r="G500" s="27" t="s">
        <v>45</v>
      </c>
      <c r="H500" s="27" t="s">
        <v>26</v>
      </c>
      <c r="I500" s="29">
        <v>0.60000000000000009</v>
      </c>
      <c r="J500" s="30">
        <v>1950</v>
      </c>
      <c r="K500" s="31">
        <f t="shared" si="2"/>
        <v>1170.0000000000002</v>
      </c>
      <c r="L500" s="31">
        <f t="shared" si="3"/>
        <v>468.00000000000006</v>
      </c>
      <c r="M500" s="32">
        <v>0.39999999999999997</v>
      </c>
      <c r="O500" s="35"/>
      <c r="P500" s="33"/>
      <c r="Q500" s="36"/>
    </row>
    <row r="501" spans="1:18" ht="15.75" customHeight="1">
      <c r="A501" s="22"/>
      <c r="B501" s="27" t="s">
        <v>21</v>
      </c>
      <c r="C501" s="27">
        <v>1185732</v>
      </c>
      <c r="D501" s="28">
        <v>44504</v>
      </c>
      <c r="E501" s="27" t="s">
        <v>22</v>
      </c>
      <c r="F501" s="27" t="s">
        <v>44</v>
      </c>
      <c r="G501" s="27" t="s">
        <v>45</v>
      </c>
      <c r="H501" s="27" t="s">
        <v>27</v>
      </c>
      <c r="I501" s="29">
        <v>0.60000000000000009</v>
      </c>
      <c r="J501" s="30">
        <v>1750</v>
      </c>
      <c r="K501" s="31">
        <f t="shared" si="2"/>
        <v>1050.0000000000002</v>
      </c>
      <c r="L501" s="31">
        <f t="shared" si="3"/>
        <v>420.00000000000006</v>
      </c>
      <c r="M501" s="32">
        <v>0.39999999999999997</v>
      </c>
      <c r="O501" s="35"/>
      <c r="P501" s="33"/>
      <c r="Q501" s="36"/>
    </row>
    <row r="502" spans="1:18" ht="15.75" customHeight="1">
      <c r="A502" s="22"/>
      <c r="B502" s="27" t="s">
        <v>21</v>
      </c>
      <c r="C502" s="27">
        <v>1185732</v>
      </c>
      <c r="D502" s="28">
        <v>44504</v>
      </c>
      <c r="E502" s="27" t="s">
        <v>22</v>
      </c>
      <c r="F502" s="27" t="s">
        <v>44</v>
      </c>
      <c r="G502" s="27" t="s">
        <v>45</v>
      </c>
      <c r="H502" s="27" t="s">
        <v>28</v>
      </c>
      <c r="I502" s="29">
        <v>0.70000000000000007</v>
      </c>
      <c r="J502" s="30">
        <v>1500</v>
      </c>
      <c r="K502" s="31">
        <f t="shared" si="2"/>
        <v>1050</v>
      </c>
      <c r="L502" s="31">
        <f t="shared" si="3"/>
        <v>367.5</v>
      </c>
      <c r="M502" s="32">
        <v>0.35</v>
      </c>
      <c r="O502" s="35"/>
      <c r="P502" s="33"/>
      <c r="Q502" s="36"/>
    </row>
    <row r="503" spans="1:18" ht="15.75" customHeight="1">
      <c r="A503" s="22"/>
      <c r="B503" s="27" t="s">
        <v>21</v>
      </c>
      <c r="C503" s="27">
        <v>1185732</v>
      </c>
      <c r="D503" s="28">
        <v>44504</v>
      </c>
      <c r="E503" s="27" t="s">
        <v>22</v>
      </c>
      <c r="F503" s="27" t="s">
        <v>44</v>
      </c>
      <c r="G503" s="27" t="s">
        <v>45</v>
      </c>
      <c r="H503" s="27" t="s">
        <v>29</v>
      </c>
      <c r="I503" s="29">
        <v>0.75</v>
      </c>
      <c r="J503" s="30">
        <v>2500</v>
      </c>
      <c r="K503" s="31">
        <f t="shared" si="2"/>
        <v>1875</v>
      </c>
      <c r="L503" s="31">
        <f t="shared" si="3"/>
        <v>562.5</v>
      </c>
      <c r="M503" s="32">
        <v>0.3</v>
      </c>
      <c r="O503" s="35"/>
      <c r="P503" s="33"/>
      <c r="Q503" s="36"/>
    </row>
    <row r="504" spans="1:18" ht="15.75" customHeight="1">
      <c r="A504" s="22"/>
      <c r="B504" s="27" t="s">
        <v>21</v>
      </c>
      <c r="C504" s="27">
        <v>1185732</v>
      </c>
      <c r="D504" s="28">
        <v>44533</v>
      </c>
      <c r="E504" s="27" t="s">
        <v>22</v>
      </c>
      <c r="F504" s="27" t="s">
        <v>44</v>
      </c>
      <c r="G504" s="27" t="s">
        <v>45</v>
      </c>
      <c r="H504" s="27" t="s">
        <v>24</v>
      </c>
      <c r="I504" s="29">
        <v>0.70000000000000007</v>
      </c>
      <c r="J504" s="30">
        <v>4750</v>
      </c>
      <c r="K504" s="31">
        <f t="shared" si="2"/>
        <v>3325.0000000000005</v>
      </c>
      <c r="L504" s="31">
        <f t="shared" si="3"/>
        <v>1828.7500000000005</v>
      </c>
      <c r="M504" s="32">
        <v>0.55000000000000004</v>
      </c>
      <c r="O504" s="35"/>
      <c r="P504" s="33"/>
      <c r="Q504" s="36"/>
    </row>
    <row r="505" spans="1:18" ht="15.75" customHeight="1">
      <c r="A505" s="22"/>
      <c r="B505" s="27" t="s">
        <v>21</v>
      </c>
      <c r="C505" s="27">
        <v>1185732</v>
      </c>
      <c r="D505" s="28">
        <v>44533</v>
      </c>
      <c r="E505" s="27" t="s">
        <v>22</v>
      </c>
      <c r="F505" s="27" t="s">
        <v>44</v>
      </c>
      <c r="G505" s="27" t="s">
        <v>45</v>
      </c>
      <c r="H505" s="27" t="s">
        <v>25</v>
      </c>
      <c r="I505" s="29">
        <v>0.60000000000000009</v>
      </c>
      <c r="J505" s="30">
        <v>2750</v>
      </c>
      <c r="K505" s="31">
        <f t="shared" si="2"/>
        <v>1650.0000000000002</v>
      </c>
      <c r="L505" s="31">
        <f t="shared" si="3"/>
        <v>577.5</v>
      </c>
      <c r="M505" s="32">
        <v>0.35</v>
      </c>
      <c r="O505" s="35"/>
      <c r="P505" s="33"/>
      <c r="Q505" s="36"/>
    </row>
    <row r="506" spans="1:18" ht="15.75" customHeight="1">
      <c r="A506" s="22"/>
      <c r="B506" s="27" t="s">
        <v>21</v>
      </c>
      <c r="C506" s="27">
        <v>1185732</v>
      </c>
      <c r="D506" s="28">
        <v>44533</v>
      </c>
      <c r="E506" s="27" t="s">
        <v>22</v>
      </c>
      <c r="F506" s="27" t="s">
        <v>44</v>
      </c>
      <c r="G506" s="27" t="s">
        <v>45</v>
      </c>
      <c r="H506" s="27" t="s">
        <v>26</v>
      </c>
      <c r="I506" s="29">
        <v>0.60000000000000009</v>
      </c>
      <c r="J506" s="30">
        <v>2250</v>
      </c>
      <c r="K506" s="31">
        <f t="shared" si="2"/>
        <v>1350.0000000000002</v>
      </c>
      <c r="L506" s="31">
        <f t="shared" si="3"/>
        <v>540</v>
      </c>
      <c r="M506" s="32">
        <v>0.39999999999999997</v>
      </c>
      <c r="O506" s="35"/>
      <c r="P506" s="33"/>
      <c r="Q506" s="36"/>
    </row>
    <row r="507" spans="1:18" ht="15.75" customHeight="1">
      <c r="A507" s="22"/>
      <c r="B507" s="27" t="s">
        <v>21</v>
      </c>
      <c r="C507" s="27">
        <v>1185732</v>
      </c>
      <c r="D507" s="28">
        <v>44533</v>
      </c>
      <c r="E507" s="27" t="s">
        <v>22</v>
      </c>
      <c r="F507" s="27" t="s">
        <v>44</v>
      </c>
      <c r="G507" s="27" t="s">
        <v>45</v>
      </c>
      <c r="H507" s="27" t="s">
        <v>27</v>
      </c>
      <c r="I507" s="29">
        <v>0.60000000000000009</v>
      </c>
      <c r="J507" s="30">
        <v>1750</v>
      </c>
      <c r="K507" s="31">
        <f t="shared" si="2"/>
        <v>1050.0000000000002</v>
      </c>
      <c r="L507" s="31">
        <f t="shared" si="3"/>
        <v>420.00000000000006</v>
      </c>
      <c r="M507" s="32">
        <v>0.39999999999999997</v>
      </c>
      <c r="O507" s="35"/>
      <c r="P507" s="33"/>
      <c r="Q507" s="36"/>
    </row>
    <row r="508" spans="1:18" ht="15.75" customHeight="1">
      <c r="A508" s="22"/>
      <c r="B508" s="27" t="s">
        <v>21</v>
      </c>
      <c r="C508" s="27">
        <v>1185732</v>
      </c>
      <c r="D508" s="28">
        <v>44533</v>
      </c>
      <c r="E508" s="27" t="s">
        <v>22</v>
      </c>
      <c r="F508" s="27" t="s">
        <v>44</v>
      </c>
      <c r="G508" s="27" t="s">
        <v>45</v>
      </c>
      <c r="H508" s="27" t="s">
        <v>28</v>
      </c>
      <c r="I508" s="29">
        <v>0.70000000000000007</v>
      </c>
      <c r="J508" s="30">
        <v>1750</v>
      </c>
      <c r="K508" s="31">
        <f t="shared" si="2"/>
        <v>1225.0000000000002</v>
      </c>
      <c r="L508" s="31">
        <f t="shared" si="3"/>
        <v>428.75000000000006</v>
      </c>
      <c r="M508" s="32">
        <v>0.35</v>
      </c>
      <c r="O508" s="35"/>
      <c r="P508" s="33"/>
      <c r="Q508" s="36"/>
    </row>
    <row r="509" spans="1:18" ht="15.75" customHeight="1">
      <c r="A509" s="22"/>
      <c r="B509" s="27" t="s">
        <v>21</v>
      </c>
      <c r="C509" s="27">
        <v>1185732</v>
      </c>
      <c r="D509" s="28">
        <v>44533</v>
      </c>
      <c r="E509" s="27" t="s">
        <v>22</v>
      </c>
      <c r="F509" s="27" t="s">
        <v>44</v>
      </c>
      <c r="G509" s="27" t="s">
        <v>45</v>
      </c>
      <c r="H509" s="27" t="s">
        <v>29</v>
      </c>
      <c r="I509" s="29">
        <v>0.75</v>
      </c>
      <c r="J509" s="30">
        <v>2750</v>
      </c>
      <c r="K509" s="31">
        <f t="shared" si="2"/>
        <v>2062.5</v>
      </c>
      <c r="L509" s="31">
        <f t="shared" si="3"/>
        <v>618.75</v>
      </c>
      <c r="M509" s="32">
        <v>0.3</v>
      </c>
      <c r="O509" s="35"/>
      <c r="P509" s="33"/>
      <c r="Q509" s="36"/>
    </row>
    <row r="510" spans="1:18" ht="15.75" customHeight="1">
      <c r="A510" s="22" t="s">
        <v>46</v>
      </c>
      <c r="B510" s="27" t="s">
        <v>34</v>
      </c>
      <c r="C510" s="27">
        <v>1128299</v>
      </c>
      <c r="D510" s="28">
        <v>44211</v>
      </c>
      <c r="E510" s="27" t="s">
        <v>35</v>
      </c>
      <c r="F510" s="27" t="s">
        <v>47</v>
      </c>
      <c r="G510" s="27" t="s">
        <v>48</v>
      </c>
      <c r="H510" s="27" t="s">
        <v>24</v>
      </c>
      <c r="I510" s="29">
        <v>0.35</v>
      </c>
      <c r="J510" s="30">
        <v>4500</v>
      </c>
      <c r="K510" s="31">
        <f t="shared" si="2"/>
        <v>1575</v>
      </c>
      <c r="L510" s="31">
        <f t="shared" si="3"/>
        <v>630</v>
      </c>
      <c r="M510" s="32">
        <v>0.4</v>
      </c>
      <c r="O510" s="37"/>
      <c r="P510" s="35"/>
      <c r="Q510" s="33"/>
      <c r="R510" s="34"/>
    </row>
    <row r="511" spans="1:18" ht="15.75" customHeight="1">
      <c r="A511" s="22"/>
      <c r="B511" s="27" t="s">
        <v>34</v>
      </c>
      <c r="C511" s="27">
        <v>1128299</v>
      </c>
      <c r="D511" s="28">
        <v>44211</v>
      </c>
      <c r="E511" s="27" t="s">
        <v>35</v>
      </c>
      <c r="F511" s="27" t="s">
        <v>47</v>
      </c>
      <c r="G511" s="27" t="s">
        <v>48</v>
      </c>
      <c r="H511" s="27" t="s">
        <v>25</v>
      </c>
      <c r="I511" s="29">
        <v>0.45</v>
      </c>
      <c r="J511" s="30">
        <v>4500</v>
      </c>
      <c r="K511" s="31">
        <f t="shared" si="2"/>
        <v>2025</v>
      </c>
      <c r="L511" s="31">
        <f t="shared" si="3"/>
        <v>506.25</v>
      </c>
      <c r="M511" s="32">
        <v>0.25</v>
      </c>
      <c r="O511" s="37"/>
      <c r="P511" s="35"/>
      <c r="Q511" s="33"/>
      <c r="R511" s="34"/>
    </row>
    <row r="512" spans="1:18" ht="15.75" customHeight="1">
      <c r="A512" s="22"/>
      <c r="B512" s="27" t="s">
        <v>34</v>
      </c>
      <c r="C512" s="27">
        <v>1128299</v>
      </c>
      <c r="D512" s="28">
        <v>44211</v>
      </c>
      <c r="E512" s="27" t="s">
        <v>35</v>
      </c>
      <c r="F512" s="27" t="s">
        <v>47</v>
      </c>
      <c r="G512" s="27" t="s">
        <v>48</v>
      </c>
      <c r="H512" s="27" t="s">
        <v>26</v>
      </c>
      <c r="I512" s="29">
        <v>0.45</v>
      </c>
      <c r="J512" s="30">
        <v>4500</v>
      </c>
      <c r="K512" s="31">
        <f t="shared" si="2"/>
        <v>2025</v>
      </c>
      <c r="L512" s="31">
        <f t="shared" si="3"/>
        <v>810</v>
      </c>
      <c r="M512" s="32">
        <v>0.4</v>
      </c>
      <c r="O512" s="37"/>
      <c r="P512" s="35"/>
      <c r="Q512" s="33"/>
      <c r="R512" s="34"/>
    </row>
    <row r="513" spans="1:18" ht="15.75" customHeight="1">
      <c r="A513" s="22"/>
      <c r="B513" s="27" t="s">
        <v>34</v>
      </c>
      <c r="C513" s="27">
        <v>1128299</v>
      </c>
      <c r="D513" s="28">
        <v>44211</v>
      </c>
      <c r="E513" s="27" t="s">
        <v>35</v>
      </c>
      <c r="F513" s="27" t="s">
        <v>47</v>
      </c>
      <c r="G513" s="27" t="s">
        <v>48</v>
      </c>
      <c r="H513" s="27" t="s">
        <v>27</v>
      </c>
      <c r="I513" s="29">
        <v>0.45</v>
      </c>
      <c r="J513" s="30">
        <v>3000</v>
      </c>
      <c r="K513" s="31">
        <f t="shared" si="2"/>
        <v>1350</v>
      </c>
      <c r="L513" s="31">
        <f t="shared" si="3"/>
        <v>472.49999999999994</v>
      </c>
      <c r="M513" s="32">
        <v>0.35</v>
      </c>
      <c r="O513" s="37"/>
      <c r="P513" s="35"/>
      <c r="Q513" s="33"/>
      <c r="R513" s="34"/>
    </row>
    <row r="514" spans="1:18" ht="15.75" customHeight="1">
      <c r="A514" s="22"/>
      <c r="B514" s="27" t="s">
        <v>34</v>
      </c>
      <c r="C514" s="27">
        <v>1128299</v>
      </c>
      <c r="D514" s="28">
        <v>44211</v>
      </c>
      <c r="E514" s="27" t="s">
        <v>35</v>
      </c>
      <c r="F514" s="27" t="s">
        <v>47</v>
      </c>
      <c r="G514" s="27" t="s">
        <v>48</v>
      </c>
      <c r="H514" s="27" t="s">
        <v>28</v>
      </c>
      <c r="I514" s="29">
        <v>0.5</v>
      </c>
      <c r="J514" s="30">
        <v>2500</v>
      </c>
      <c r="K514" s="31">
        <f t="shared" si="2"/>
        <v>1250</v>
      </c>
      <c r="L514" s="31">
        <f t="shared" si="3"/>
        <v>687.5</v>
      </c>
      <c r="M514" s="32">
        <v>0.55000000000000004</v>
      </c>
      <c r="O514" s="37"/>
      <c r="P514" s="35"/>
      <c r="Q514" s="33"/>
      <c r="R514" s="34"/>
    </row>
    <row r="515" spans="1:18" ht="15.75" customHeight="1">
      <c r="A515" s="22"/>
      <c r="B515" s="27" t="s">
        <v>34</v>
      </c>
      <c r="C515" s="27">
        <v>1128299</v>
      </c>
      <c r="D515" s="28">
        <v>44211</v>
      </c>
      <c r="E515" s="27" t="s">
        <v>35</v>
      </c>
      <c r="F515" s="27" t="s">
        <v>47</v>
      </c>
      <c r="G515" s="27" t="s">
        <v>48</v>
      </c>
      <c r="H515" s="27" t="s">
        <v>29</v>
      </c>
      <c r="I515" s="29">
        <v>0.45</v>
      </c>
      <c r="J515" s="30">
        <v>4750</v>
      </c>
      <c r="K515" s="31">
        <f t="shared" si="2"/>
        <v>2137.5</v>
      </c>
      <c r="L515" s="31">
        <f t="shared" si="3"/>
        <v>427.5</v>
      </c>
      <c r="M515" s="32">
        <v>0.2</v>
      </c>
      <c r="O515" s="37"/>
      <c r="P515" s="35"/>
      <c r="Q515" s="33"/>
      <c r="R515" s="34"/>
    </row>
    <row r="516" spans="1:18" ht="15.75" customHeight="1">
      <c r="A516" s="22"/>
      <c r="B516" s="27" t="s">
        <v>34</v>
      </c>
      <c r="C516" s="27">
        <v>1128299</v>
      </c>
      <c r="D516" s="28">
        <v>44242</v>
      </c>
      <c r="E516" s="27" t="s">
        <v>35</v>
      </c>
      <c r="F516" s="27" t="s">
        <v>47</v>
      </c>
      <c r="G516" s="27" t="s">
        <v>48</v>
      </c>
      <c r="H516" s="27" t="s">
        <v>24</v>
      </c>
      <c r="I516" s="29">
        <v>0.35</v>
      </c>
      <c r="J516" s="30">
        <v>5250</v>
      </c>
      <c r="K516" s="31">
        <f t="shared" ref="K516:K770" si="4">I516*J516</f>
        <v>1837.4999999999998</v>
      </c>
      <c r="L516" s="31">
        <f t="shared" ref="L516:L770" si="5">K516*M516</f>
        <v>735</v>
      </c>
      <c r="M516" s="32">
        <v>0.4</v>
      </c>
      <c r="O516" s="37"/>
      <c r="P516" s="35"/>
      <c r="Q516" s="33"/>
      <c r="R516" s="34"/>
    </row>
    <row r="517" spans="1:18" ht="15.75" customHeight="1">
      <c r="A517" s="22"/>
      <c r="B517" s="27" t="s">
        <v>34</v>
      </c>
      <c r="C517" s="27">
        <v>1128299</v>
      </c>
      <c r="D517" s="28">
        <v>44242</v>
      </c>
      <c r="E517" s="27" t="s">
        <v>35</v>
      </c>
      <c r="F517" s="27" t="s">
        <v>47</v>
      </c>
      <c r="G517" s="27" t="s">
        <v>48</v>
      </c>
      <c r="H517" s="27" t="s">
        <v>25</v>
      </c>
      <c r="I517" s="29">
        <v>0.45</v>
      </c>
      <c r="J517" s="30">
        <v>4250</v>
      </c>
      <c r="K517" s="31">
        <f t="shared" si="4"/>
        <v>1912.5</v>
      </c>
      <c r="L517" s="31">
        <f t="shared" si="5"/>
        <v>478.125</v>
      </c>
      <c r="M517" s="32">
        <v>0.25</v>
      </c>
      <c r="O517" s="37"/>
      <c r="P517" s="35"/>
      <c r="Q517" s="33"/>
      <c r="R517" s="34"/>
    </row>
    <row r="518" spans="1:18" ht="15.75" customHeight="1">
      <c r="A518" s="22"/>
      <c r="B518" s="27" t="s">
        <v>34</v>
      </c>
      <c r="C518" s="27">
        <v>1128299</v>
      </c>
      <c r="D518" s="28">
        <v>44242</v>
      </c>
      <c r="E518" s="27" t="s">
        <v>35</v>
      </c>
      <c r="F518" s="27" t="s">
        <v>47</v>
      </c>
      <c r="G518" s="27" t="s">
        <v>48</v>
      </c>
      <c r="H518" s="27" t="s">
        <v>26</v>
      </c>
      <c r="I518" s="29">
        <v>0.45</v>
      </c>
      <c r="J518" s="30">
        <v>4250</v>
      </c>
      <c r="K518" s="31">
        <f t="shared" si="4"/>
        <v>1912.5</v>
      </c>
      <c r="L518" s="31">
        <f t="shared" si="5"/>
        <v>765</v>
      </c>
      <c r="M518" s="32">
        <v>0.4</v>
      </c>
      <c r="O518" s="37"/>
      <c r="P518" s="35"/>
      <c r="Q518" s="33"/>
      <c r="R518" s="34"/>
    </row>
    <row r="519" spans="1:18" ht="15.75" customHeight="1">
      <c r="A519" s="22"/>
      <c r="B519" s="27" t="s">
        <v>34</v>
      </c>
      <c r="C519" s="27">
        <v>1128299</v>
      </c>
      <c r="D519" s="28">
        <v>44242</v>
      </c>
      <c r="E519" s="27" t="s">
        <v>35</v>
      </c>
      <c r="F519" s="27" t="s">
        <v>47</v>
      </c>
      <c r="G519" s="27" t="s">
        <v>48</v>
      </c>
      <c r="H519" s="27" t="s">
        <v>27</v>
      </c>
      <c r="I519" s="29">
        <v>0.45</v>
      </c>
      <c r="J519" s="30">
        <v>2750</v>
      </c>
      <c r="K519" s="31">
        <f t="shared" si="4"/>
        <v>1237.5</v>
      </c>
      <c r="L519" s="31">
        <f t="shared" si="5"/>
        <v>433.125</v>
      </c>
      <c r="M519" s="32">
        <v>0.35</v>
      </c>
      <c r="O519" s="37"/>
      <c r="P519" s="35"/>
      <c r="Q519" s="33"/>
      <c r="R519" s="34"/>
    </row>
    <row r="520" spans="1:18" ht="15.75" customHeight="1">
      <c r="A520" s="22"/>
      <c r="B520" s="27" t="s">
        <v>34</v>
      </c>
      <c r="C520" s="27">
        <v>1128299</v>
      </c>
      <c r="D520" s="28">
        <v>44242</v>
      </c>
      <c r="E520" s="27" t="s">
        <v>35</v>
      </c>
      <c r="F520" s="27" t="s">
        <v>47</v>
      </c>
      <c r="G520" s="27" t="s">
        <v>48</v>
      </c>
      <c r="H520" s="27" t="s">
        <v>28</v>
      </c>
      <c r="I520" s="29">
        <v>0.5</v>
      </c>
      <c r="J520" s="30">
        <v>2000</v>
      </c>
      <c r="K520" s="31">
        <f t="shared" si="4"/>
        <v>1000</v>
      </c>
      <c r="L520" s="31">
        <f t="shared" si="5"/>
        <v>550</v>
      </c>
      <c r="M520" s="32">
        <v>0.55000000000000004</v>
      </c>
      <c r="O520" s="37"/>
      <c r="P520" s="35"/>
      <c r="Q520" s="33"/>
      <c r="R520" s="34"/>
    </row>
    <row r="521" spans="1:18" ht="15.75" customHeight="1">
      <c r="A521" s="22"/>
      <c r="B521" s="27" t="s">
        <v>34</v>
      </c>
      <c r="C521" s="27">
        <v>1128299</v>
      </c>
      <c r="D521" s="28">
        <v>44242</v>
      </c>
      <c r="E521" s="27" t="s">
        <v>35</v>
      </c>
      <c r="F521" s="27" t="s">
        <v>47</v>
      </c>
      <c r="G521" s="27" t="s">
        <v>48</v>
      </c>
      <c r="H521" s="27" t="s">
        <v>29</v>
      </c>
      <c r="I521" s="29">
        <v>0.45</v>
      </c>
      <c r="J521" s="30">
        <v>4000</v>
      </c>
      <c r="K521" s="31">
        <f t="shared" si="4"/>
        <v>1800</v>
      </c>
      <c r="L521" s="31">
        <f t="shared" si="5"/>
        <v>360</v>
      </c>
      <c r="M521" s="32">
        <v>0.2</v>
      </c>
      <c r="O521" s="37"/>
      <c r="P521" s="35"/>
      <c r="Q521" s="33"/>
      <c r="R521" s="34"/>
    </row>
    <row r="522" spans="1:18" ht="15.75" customHeight="1">
      <c r="A522" s="22"/>
      <c r="B522" s="27" t="s">
        <v>34</v>
      </c>
      <c r="C522" s="27">
        <v>1128299</v>
      </c>
      <c r="D522" s="28">
        <v>44269</v>
      </c>
      <c r="E522" s="27" t="s">
        <v>35</v>
      </c>
      <c r="F522" s="27" t="s">
        <v>47</v>
      </c>
      <c r="G522" s="27" t="s">
        <v>48</v>
      </c>
      <c r="H522" s="27" t="s">
        <v>24</v>
      </c>
      <c r="I522" s="29">
        <v>0.45</v>
      </c>
      <c r="J522" s="30">
        <v>5500</v>
      </c>
      <c r="K522" s="31">
        <f t="shared" si="4"/>
        <v>2475</v>
      </c>
      <c r="L522" s="31">
        <f t="shared" si="5"/>
        <v>990</v>
      </c>
      <c r="M522" s="32">
        <v>0.4</v>
      </c>
      <c r="O522" s="37"/>
      <c r="P522" s="35"/>
      <c r="Q522" s="33"/>
      <c r="R522" s="34"/>
    </row>
    <row r="523" spans="1:18" ht="15.75" customHeight="1">
      <c r="A523" s="22"/>
      <c r="B523" s="27" t="s">
        <v>34</v>
      </c>
      <c r="C523" s="27">
        <v>1128299</v>
      </c>
      <c r="D523" s="28">
        <v>44269</v>
      </c>
      <c r="E523" s="27" t="s">
        <v>35</v>
      </c>
      <c r="F523" s="27" t="s">
        <v>47</v>
      </c>
      <c r="G523" s="27" t="s">
        <v>48</v>
      </c>
      <c r="H523" s="27" t="s">
        <v>25</v>
      </c>
      <c r="I523" s="29">
        <v>0.54999999999999993</v>
      </c>
      <c r="J523" s="30">
        <v>4000</v>
      </c>
      <c r="K523" s="31">
        <f t="shared" si="4"/>
        <v>2199.9999999999995</v>
      </c>
      <c r="L523" s="31">
        <f t="shared" si="5"/>
        <v>549.99999999999989</v>
      </c>
      <c r="M523" s="32">
        <v>0.25</v>
      </c>
      <c r="O523" s="37"/>
      <c r="P523" s="35"/>
      <c r="Q523" s="33"/>
      <c r="R523" s="34"/>
    </row>
    <row r="524" spans="1:18" ht="15.75" customHeight="1">
      <c r="A524" s="22"/>
      <c r="B524" s="27" t="s">
        <v>34</v>
      </c>
      <c r="C524" s="27">
        <v>1128299</v>
      </c>
      <c r="D524" s="28">
        <v>44269</v>
      </c>
      <c r="E524" s="27" t="s">
        <v>35</v>
      </c>
      <c r="F524" s="27" t="s">
        <v>47</v>
      </c>
      <c r="G524" s="27" t="s">
        <v>48</v>
      </c>
      <c r="H524" s="27" t="s">
        <v>26</v>
      </c>
      <c r="I524" s="29">
        <v>0.54999999999999993</v>
      </c>
      <c r="J524" s="30">
        <v>4000</v>
      </c>
      <c r="K524" s="31">
        <f t="shared" si="4"/>
        <v>2199.9999999999995</v>
      </c>
      <c r="L524" s="31">
        <f t="shared" si="5"/>
        <v>879.99999999999989</v>
      </c>
      <c r="M524" s="32">
        <v>0.4</v>
      </c>
      <c r="O524" s="37"/>
      <c r="P524" s="35"/>
      <c r="Q524" s="33"/>
      <c r="R524" s="34"/>
    </row>
    <row r="525" spans="1:18" ht="15.75" customHeight="1">
      <c r="A525" s="22"/>
      <c r="B525" s="27" t="s">
        <v>34</v>
      </c>
      <c r="C525" s="27">
        <v>1128299</v>
      </c>
      <c r="D525" s="28">
        <v>44269</v>
      </c>
      <c r="E525" s="27" t="s">
        <v>35</v>
      </c>
      <c r="F525" s="27" t="s">
        <v>47</v>
      </c>
      <c r="G525" s="27" t="s">
        <v>48</v>
      </c>
      <c r="H525" s="27" t="s">
        <v>27</v>
      </c>
      <c r="I525" s="29">
        <v>0.54999999999999993</v>
      </c>
      <c r="J525" s="30">
        <v>3000</v>
      </c>
      <c r="K525" s="31">
        <f t="shared" si="4"/>
        <v>1649.9999999999998</v>
      </c>
      <c r="L525" s="31">
        <f t="shared" si="5"/>
        <v>577.49999999999989</v>
      </c>
      <c r="M525" s="32">
        <v>0.35</v>
      </c>
      <c r="O525" s="37"/>
      <c r="P525" s="35"/>
      <c r="Q525" s="33"/>
      <c r="R525" s="34"/>
    </row>
    <row r="526" spans="1:18" ht="15.75" customHeight="1">
      <c r="A526" s="22"/>
      <c r="B526" s="27" t="s">
        <v>34</v>
      </c>
      <c r="C526" s="27">
        <v>1128299</v>
      </c>
      <c r="D526" s="28">
        <v>44269</v>
      </c>
      <c r="E526" s="27" t="s">
        <v>35</v>
      </c>
      <c r="F526" s="27" t="s">
        <v>47</v>
      </c>
      <c r="G526" s="27" t="s">
        <v>48</v>
      </c>
      <c r="H526" s="27" t="s">
        <v>28</v>
      </c>
      <c r="I526" s="29">
        <v>0.6</v>
      </c>
      <c r="J526" s="30">
        <v>1750</v>
      </c>
      <c r="K526" s="31">
        <f t="shared" si="4"/>
        <v>1050</v>
      </c>
      <c r="L526" s="31">
        <f t="shared" si="5"/>
        <v>577.5</v>
      </c>
      <c r="M526" s="32">
        <v>0.55000000000000004</v>
      </c>
      <c r="O526" s="37"/>
      <c r="P526" s="35"/>
      <c r="Q526" s="33"/>
      <c r="R526" s="34"/>
    </row>
    <row r="527" spans="1:18" ht="15.75" customHeight="1">
      <c r="A527" s="22"/>
      <c r="B527" s="27" t="s">
        <v>34</v>
      </c>
      <c r="C527" s="27">
        <v>1128299</v>
      </c>
      <c r="D527" s="28">
        <v>44269</v>
      </c>
      <c r="E527" s="27" t="s">
        <v>35</v>
      </c>
      <c r="F527" s="27" t="s">
        <v>47</v>
      </c>
      <c r="G527" s="27" t="s">
        <v>48</v>
      </c>
      <c r="H527" s="27" t="s">
        <v>29</v>
      </c>
      <c r="I527" s="29">
        <v>0.54999999999999993</v>
      </c>
      <c r="J527" s="30">
        <v>3750</v>
      </c>
      <c r="K527" s="31">
        <f t="shared" si="4"/>
        <v>2062.4999999999995</v>
      </c>
      <c r="L527" s="31">
        <f t="shared" si="5"/>
        <v>412.49999999999994</v>
      </c>
      <c r="M527" s="32">
        <v>0.2</v>
      </c>
      <c r="O527" s="37"/>
      <c r="P527" s="35"/>
      <c r="Q527" s="33"/>
      <c r="R527" s="34"/>
    </row>
    <row r="528" spans="1:18" ht="15.75" customHeight="1">
      <c r="A528" s="22"/>
      <c r="B528" s="27" t="s">
        <v>34</v>
      </c>
      <c r="C528" s="27">
        <v>1128299</v>
      </c>
      <c r="D528" s="28">
        <v>44301</v>
      </c>
      <c r="E528" s="27" t="s">
        <v>35</v>
      </c>
      <c r="F528" s="27" t="s">
        <v>47</v>
      </c>
      <c r="G528" s="27" t="s">
        <v>48</v>
      </c>
      <c r="H528" s="27" t="s">
        <v>24</v>
      </c>
      <c r="I528" s="29">
        <v>0.6</v>
      </c>
      <c r="J528" s="30">
        <v>5500</v>
      </c>
      <c r="K528" s="31">
        <f t="shared" si="4"/>
        <v>3300</v>
      </c>
      <c r="L528" s="31">
        <f t="shared" si="5"/>
        <v>1320</v>
      </c>
      <c r="M528" s="32">
        <v>0.4</v>
      </c>
      <c r="O528" s="37"/>
      <c r="P528" s="35"/>
      <c r="Q528" s="33"/>
      <c r="R528" s="34"/>
    </row>
    <row r="529" spans="1:18" ht="15.75" customHeight="1">
      <c r="A529" s="22"/>
      <c r="B529" s="27" t="s">
        <v>34</v>
      </c>
      <c r="C529" s="27">
        <v>1128299</v>
      </c>
      <c r="D529" s="28">
        <v>44301</v>
      </c>
      <c r="E529" s="27" t="s">
        <v>35</v>
      </c>
      <c r="F529" s="27" t="s">
        <v>47</v>
      </c>
      <c r="G529" s="27" t="s">
        <v>48</v>
      </c>
      <c r="H529" s="27" t="s">
        <v>25</v>
      </c>
      <c r="I529" s="29">
        <v>0.65</v>
      </c>
      <c r="J529" s="30">
        <v>3500</v>
      </c>
      <c r="K529" s="31">
        <f t="shared" si="4"/>
        <v>2275</v>
      </c>
      <c r="L529" s="31">
        <f t="shared" si="5"/>
        <v>568.75</v>
      </c>
      <c r="M529" s="32">
        <v>0.25</v>
      </c>
      <c r="O529" s="37"/>
      <c r="P529" s="35"/>
      <c r="Q529" s="33"/>
      <c r="R529" s="34"/>
    </row>
    <row r="530" spans="1:18" ht="15.75" customHeight="1">
      <c r="A530" s="22"/>
      <c r="B530" s="27" t="s">
        <v>34</v>
      </c>
      <c r="C530" s="27">
        <v>1128299</v>
      </c>
      <c r="D530" s="28">
        <v>44301</v>
      </c>
      <c r="E530" s="27" t="s">
        <v>35</v>
      </c>
      <c r="F530" s="27" t="s">
        <v>47</v>
      </c>
      <c r="G530" s="27" t="s">
        <v>48</v>
      </c>
      <c r="H530" s="27" t="s">
        <v>26</v>
      </c>
      <c r="I530" s="29">
        <v>0.65</v>
      </c>
      <c r="J530" s="30">
        <v>4000</v>
      </c>
      <c r="K530" s="31">
        <f t="shared" si="4"/>
        <v>2600</v>
      </c>
      <c r="L530" s="31">
        <f t="shared" si="5"/>
        <v>1040</v>
      </c>
      <c r="M530" s="32">
        <v>0.4</v>
      </c>
      <c r="O530" s="37"/>
      <c r="P530" s="35"/>
      <c r="Q530" s="33"/>
      <c r="R530" s="34"/>
    </row>
    <row r="531" spans="1:18" ht="15.75" customHeight="1">
      <c r="A531" s="22"/>
      <c r="B531" s="27" t="s">
        <v>34</v>
      </c>
      <c r="C531" s="27">
        <v>1128299</v>
      </c>
      <c r="D531" s="28">
        <v>44301</v>
      </c>
      <c r="E531" s="27" t="s">
        <v>35</v>
      </c>
      <c r="F531" s="27" t="s">
        <v>47</v>
      </c>
      <c r="G531" s="27" t="s">
        <v>48</v>
      </c>
      <c r="H531" s="27" t="s">
        <v>27</v>
      </c>
      <c r="I531" s="29">
        <v>0.6</v>
      </c>
      <c r="J531" s="30">
        <v>3000</v>
      </c>
      <c r="K531" s="31">
        <f t="shared" si="4"/>
        <v>1800</v>
      </c>
      <c r="L531" s="31">
        <f t="shared" si="5"/>
        <v>630</v>
      </c>
      <c r="M531" s="32">
        <v>0.35</v>
      </c>
      <c r="O531" s="37"/>
      <c r="P531" s="35"/>
      <c r="Q531" s="33"/>
      <c r="R531" s="34"/>
    </row>
    <row r="532" spans="1:18" ht="15.75" customHeight="1">
      <c r="A532" s="22"/>
      <c r="B532" s="27" t="s">
        <v>34</v>
      </c>
      <c r="C532" s="27">
        <v>1128299</v>
      </c>
      <c r="D532" s="28">
        <v>44301</v>
      </c>
      <c r="E532" s="27" t="s">
        <v>35</v>
      </c>
      <c r="F532" s="27" t="s">
        <v>47</v>
      </c>
      <c r="G532" s="27" t="s">
        <v>48</v>
      </c>
      <c r="H532" s="27" t="s">
        <v>28</v>
      </c>
      <c r="I532" s="29">
        <v>0.65</v>
      </c>
      <c r="J532" s="30">
        <v>2000</v>
      </c>
      <c r="K532" s="31">
        <f t="shared" si="4"/>
        <v>1300</v>
      </c>
      <c r="L532" s="31">
        <f t="shared" si="5"/>
        <v>715.00000000000011</v>
      </c>
      <c r="M532" s="32">
        <v>0.55000000000000004</v>
      </c>
      <c r="O532" s="37"/>
      <c r="P532" s="35"/>
      <c r="Q532" s="33"/>
      <c r="R532" s="34"/>
    </row>
    <row r="533" spans="1:18" ht="15.75" customHeight="1">
      <c r="A533" s="22"/>
      <c r="B533" s="27" t="s">
        <v>34</v>
      </c>
      <c r="C533" s="27">
        <v>1128299</v>
      </c>
      <c r="D533" s="28">
        <v>44301</v>
      </c>
      <c r="E533" s="27" t="s">
        <v>35</v>
      </c>
      <c r="F533" s="27" t="s">
        <v>47</v>
      </c>
      <c r="G533" s="27" t="s">
        <v>48</v>
      </c>
      <c r="H533" s="27" t="s">
        <v>29</v>
      </c>
      <c r="I533" s="29">
        <v>0.8</v>
      </c>
      <c r="J533" s="30">
        <v>3500</v>
      </c>
      <c r="K533" s="31">
        <f t="shared" si="4"/>
        <v>2800</v>
      </c>
      <c r="L533" s="31">
        <f t="shared" si="5"/>
        <v>560</v>
      </c>
      <c r="M533" s="32">
        <v>0.2</v>
      </c>
      <c r="O533" s="37"/>
      <c r="P533" s="35"/>
      <c r="Q533" s="33"/>
      <c r="R533" s="34"/>
    </row>
    <row r="534" spans="1:18" ht="15.75" customHeight="1">
      <c r="A534" s="22"/>
      <c r="B534" s="27" t="s">
        <v>34</v>
      </c>
      <c r="C534" s="27">
        <v>1128299</v>
      </c>
      <c r="D534" s="28">
        <v>44332</v>
      </c>
      <c r="E534" s="27" t="s">
        <v>35</v>
      </c>
      <c r="F534" s="27" t="s">
        <v>47</v>
      </c>
      <c r="G534" s="27" t="s">
        <v>48</v>
      </c>
      <c r="H534" s="27" t="s">
        <v>24</v>
      </c>
      <c r="I534" s="29">
        <v>0.6</v>
      </c>
      <c r="J534" s="30">
        <v>5500</v>
      </c>
      <c r="K534" s="31">
        <f t="shared" si="4"/>
        <v>3300</v>
      </c>
      <c r="L534" s="31">
        <f t="shared" si="5"/>
        <v>1485</v>
      </c>
      <c r="M534" s="32">
        <v>0.45</v>
      </c>
      <c r="O534" s="37"/>
      <c r="P534" s="35"/>
      <c r="Q534" s="33"/>
      <c r="R534" s="34"/>
    </row>
    <row r="535" spans="1:18" ht="15.75" customHeight="1">
      <c r="A535" s="22"/>
      <c r="B535" s="27" t="s">
        <v>34</v>
      </c>
      <c r="C535" s="27">
        <v>1128299</v>
      </c>
      <c r="D535" s="28">
        <v>44332</v>
      </c>
      <c r="E535" s="27" t="s">
        <v>35</v>
      </c>
      <c r="F535" s="27" t="s">
        <v>47</v>
      </c>
      <c r="G535" s="27" t="s">
        <v>48</v>
      </c>
      <c r="H535" s="27" t="s">
        <v>25</v>
      </c>
      <c r="I535" s="29">
        <v>0.65</v>
      </c>
      <c r="J535" s="30">
        <v>4000</v>
      </c>
      <c r="K535" s="31">
        <f t="shared" si="4"/>
        <v>2600</v>
      </c>
      <c r="L535" s="31">
        <f t="shared" si="5"/>
        <v>780</v>
      </c>
      <c r="M535" s="32">
        <v>0.3</v>
      </c>
      <c r="O535" s="37"/>
      <c r="P535" s="35"/>
      <c r="Q535" s="33"/>
      <c r="R535" s="34"/>
    </row>
    <row r="536" spans="1:18" ht="15.75" customHeight="1">
      <c r="A536" s="22"/>
      <c r="B536" s="27" t="s">
        <v>34</v>
      </c>
      <c r="C536" s="27">
        <v>1128299</v>
      </c>
      <c r="D536" s="28">
        <v>44332</v>
      </c>
      <c r="E536" s="27" t="s">
        <v>35</v>
      </c>
      <c r="F536" s="27" t="s">
        <v>47</v>
      </c>
      <c r="G536" s="27" t="s">
        <v>48</v>
      </c>
      <c r="H536" s="27" t="s">
        <v>26</v>
      </c>
      <c r="I536" s="29">
        <v>0.65</v>
      </c>
      <c r="J536" s="30">
        <v>4000</v>
      </c>
      <c r="K536" s="31">
        <f t="shared" si="4"/>
        <v>2600</v>
      </c>
      <c r="L536" s="31">
        <f t="shared" si="5"/>
        <v>1170</v>
      </c>
      <c r="M536" s="32">
        <v>0.45</v>
      </c>
      <c r="O536" s="37"/>
      <c r="P536" s="35"/>
      <c r="Q536" s="33"/>
      <c r="R536" s="34"/>
    </row>
    <row r="537" spans="1:18" ht="15.75" customHeight="1">
      <c r="A537" s="22"/>
      <c r="B537" s="27" t="s">
        <v>34</v>
      </c>
      <c r="C537" s="27">
        <v>1128299</v>
      </c>
      <c r="D537" s="28">
        <v>44332</v>
      </c>
      <c r="E537" s="27" t="s">
        <v>35</v>
      </c>
      <c r="F537" s="27" t="s">
        <v>47</v>
      </c>
      <c r="G537" s="27" t="s">
        <v>48</v>
      </c>
      <c r="H537" s="27" t="s">
        <v>27</v>
      </c>
      <c r="I537" s="29">
        <v>0.6</v>
      </c>
      <c r="J537" s="30">
        <v>3000</v>
      </c>
      <c r="K537" s="31">
        <f t="shared" si="4"/>
        <v>1800</v>
      </c>
      <c r="L537" s="31">
        <f t="shared" si="5"/>
        <v>719.99999999999989</v>
      </c>
      <c r="M537" s="32">
        <v>0.39999999999999997</v>
      </c>
      <c r="O537" s="37"/>
      <c r="P537" s="35"/>
      <c r="Q537" s="33"/>
      <c r="R537" s="34"/>
    </row>
    <row r="538" spans="1:18" ht="15.75" customHeight="1">
      <c r="A538" s="22"/>
      <c r="B538" s="27" t="s">
        <v>34</v>
      </c>
      <c r="C538" s="27">
        <v>1128299</v>
      </c>
      <c r="D538" s="28">
        <v>44332</v>
      </c>
      <c r="E538" s="27" t="s">
        <v>35</v>
      </c>
      <c r="F538" s="27" t="s">
        <v>47</v>
      </c>
      <c r="G538" s="27" t="s">
        <v>48</v>
      </c>
      <c r="H538" s="27" t="s">
        <v>28</v>
      </c>
      <c r="I538" s="29">
        <v>0.65</v>
      </c>
      <c r="J538" s="30">
        <v>2000</v>
      </c>
      <c r="K538" s="31">
        <f t="shared" si="4"/>
        <v>1300</v>
      </c>
      <c r="L538" s="31">
        <f t="shared" si="5"/>
        <v>780.00000000000011</v>
      </c>
      <c r="M538" s="32">
        <v>0.60000000000000009</v>
      </c>
      <c r="O538" s="37"/>
      <c r="P538" s="35"/>
      <c r="Q538" s="33"/>
      <c r="R538" s="34"/>
    </row>
    <row r="539" spans="1:18" ht="15.75" customHeight="1">
      <c r="A539" s="22"/>
      <c r="B539" s="27" t="s">
        <v>34</v>
      </c>
      <c r="C539" s="27">
        <v>1128299</v>
      </c>
      <c r="D539" s="28">
        <v>44332</v>
      </c>
      <c r="E539" s="27" t="s">
        <v>35</v>
      </c>
      <c r="F539" s="27" t="s">
        <v>47</v>
      </c>
      <c r="G539" s="27" t="s">
        <v>48</v>
      </c>
      <c r="H539" s="27" t="s">
        <v>29</v>
      </c>
      <c r="I539" s="29">
        <v>0.8</v>
      </c>
      <c r="J539" s="30">
        <v>4500</v>
      </c>
      <c r="K539" s="31">
        <f t="shared" si="4"/>
        <v>3600</v>
      </c>
      <c r="L539" s="31">
        <f t="shared" si="5"/>
        <v>900</v>
      </c>
      <c r="M539" s="32">
        <v>0.25</v>
      </c>
      <c r="O539" s="37"/>
      <c r="P539" s="35"/>
      <c r="Q539" s="33"/>
      <c r="R539" s="34"/>
    </row>
    <row r="540" spans="1:18" ht="15.75" customHeight="1">
      <c r="A540" s="22"/>
      <c r="B540" s="27" t="s">
        <v>34</v>
      </c>
      <c r="C540" s="27">
        <v>1128299</v>
      </c>
      <c r="D540" s="28">
        <v>44362</v>
      </c>
      <c r="E540" s="27" t="s">
        <v>35</v>
      </c>
      <c r="F540" s="27" t="s">
        <v>47</v>
      </c>
      <c r="G540" s="27" t="s">
        <v>48</v>
      </c>
      <c r="H540" s="27" t="s">
        <v>24</v>
      </c>
      <c r="I540" s="29">
        <v>0.6</v>
      </c>
      <c r="J540" s="30">
        <v>7000</v>
      </c>
      <c r="K540" s="31">
        <f t="shared" si="4"/>
        <v>4200</v>
      </c>
      <c r="L540" s="31">
        <f t="shared" si="5"/>
        <v>1890</v>
      </c>
      <c r="M540" s="32">
        <v>0.45</v>
      </c>
      <c r="O540" s="37"/>
      <c r="P540" s="35"/>
      <c r="Q540" s="33"/>
      <c r="R540" s="34"/>
    </row>
    <row r="541" spans="1:18" ht="15.75" customHeight="1">
      <c r="A541" s="22"/>
      <c r="B541" s="27" t="s">
        <v>34</v>
      </c>
      <c r="C541" s="27">
        <v>1128299</v>
      </c>
      <c r="D541" s="28">
        <v>44362</v>
      </c>
      <c r="E541" s="27" t="s">
        <v>35</v>
      </c>
      <c r="F541" s="27" t="s">
        <v>47</v>
      </c>
      <c r="G541" s="27" t="s">
        <v>48</v>
      </c>
      <c r="H541" s="27" t="s">
        <v>25</v>
      </c>
      <c r="I541" s="29">
        <v>0.65</v>
      </c>
      <c r="J541" s="30">
        <v>5500</v>
      </c>
      <c r="K541" s="31">
        <f t="shared" si="4"/>
        <v>3575</v>
      </c>
      <c r="L541" s="31">
        <f t="shared" si="5"/>
        <v>1072.5</v>
      </c>
      <c r="M541" s="32">
        <v>0.3</v>
      </c>
      <c r="O541" s="37"/>
      <c r="P541" s="35"/>
      <c r="Q541" s="33"/>
      <c r="R541" s="34"/>
    </row>
    <row r="542" spans="1:18" ht="15.75" customHeight="1">
      <c r="A542" s="22"/>
      <c r="B542" s="27" t="s">
        <v>34</v>
      </c>
      <c r="C542" s="27">
        <v>1128299</v>
      </c>
      <c r="D542" s="28">
        <v>44362</v>
      </c>
      <c r="E542" s="27" t="s">
        <v>35</v>
      </c>
      <c r="F542" s="27" t="s">
        <v>47</v>
      </c>
      <c r="G542" s="27" t="s">
        <v>48</v>
      </c>
      <c r="H542" s="27" t="s">
        <v>26</v>
      </c>
      <c r="I542" s="29">
        <v>0.65</v>
      </c>
      <c r="J542" s="30">
        <v>5500</v>
      </c>
      <c r="K542" s="31">
        <f t="shared" si="4"/>
        <v>3575</v>
      </c>
      <c r="L542" s="31">
        <f t="shared" si="5"/>
        <v>1608.75</v>
      </c>
      <c r="M542" s="32">
        <v>0.45</v>
      </c>
      <c r="O542" s="37"/>
      <c r="P542" s="35"/>
      <c r="Q542" s="33"/>
      <c r="R542" s="34"/>
    </row>
    <row r="543" spans="1:18" ht="15.75" customHeight="1">
      <c r="A543" s="22"/>
      <c r="B543" s="27" t="s">
        <v>34</v>
      </c>
      <c r="C543" s="27">
        <v>1128299</v>
      </c>
      <c r="D543" s="28">
        <v>44362</v>
      </c>
      <c r="E543" s="27" t="s">
        <v>35</v>
      </c>
      <c r="F543" s="27" t="s">
        <v>47</v>
      </c>
      <c r="G543" s="27" t="s">
        <v>48</v>
      </c>
      <c r="H543" s="27" t="s">
        <v>27</v>
      </c>
      <c r="I543" s="29">
        <v>0.6</v>
      </c>
      <c r="J543" s="30">
        <v>4250</v>
      </c>
      <c r="K543" s="31">
        <f t="shared" si="4"/>
        <v>2550</v>
      </c>
      <c r="L543" s="31">
        <f t="shared" si="5"/>
        <v>1019.9999999999999</v>
      </c>
      <c r="M543" s="32">
        <v>0.39999999999999997</v>
      </c>
      <c r="O543" s="37"/>
      <c r="P543" s="35"/>
      <c r="Q543" s="33"/>
      <c r="R543" s="34"/>
    </row>
    <row r="544" spans="1:18" ht="15.75" customHeight="1">
      <c r="A544" s="22"/>
      <c r="B544" s="27" t="s">
        <v>34</v>
      </c>
      <c r="C544" s="27">
        <v>1128299</v>
      </c>
      <c r="D544" s="28">
        <v>44362</v>
      </c>
      <c r="E544" s="27" t="s">
        <v>35</v>
      </c>
      <c r="F544" s="27" t="s">
        <v>47</v>
      </c>
      <c r="G544" s="27" t="s">
        <v>48</v>
      </c>
      <c r="H544" s="27" t="s">
        <v>28</v>
      </c>
      <c r="I544" s="29">
        <v>0.65</v>
      </c>
      <c r="J544" s="30">
        <v>3000</v>
      </c>
      <c r="K544" s="31">
        <f t="shared" si="4"/>
        <v>1950</v>
      </c>
      <c r="L544" s="31">
        <f t="shared" si="5"/>
        <v>1170.0000000000002</v>
      </c>
      <c r="M544" s="32">
        <v>0.60000000000000009</v>
      </c>
      <c r="O544" s="37"/>
      <c r="P544" s="35"/>
      <c r="Q544" s="33"/>
      <c r="R544" s="34"/>
    </row>
    <row r="545" spans="1:18" ht="15.75" customHeight="1">
      <c r="A545" s="22"/>
      <c r="B545" s="27" t="s">
        <v>34</v>
      </c>
      <c r="C545" s="27">
        <v>1128299</v>
      </c>
      <c r="D545" s="28">
        <v>44362</v>
      </c>
      <c r="E545" s="27" t="s">
        <v>35</v>
      </c>
      <c r="F545" s="27" t="s">
        <v>47</v>
      </c>
      <c r="G545" s="27" t="s">
        <v>48</v>
      </c>
      <c r="H545" s="27" t="s">
        <v>29</v>
      </c>
      <c r="I545" s="29">
        <v>0.8</v>
      </c>
      <c r="J545" s="30">
        <v>6000</v>
      </c>
      <c r="K545" s="31">
        <f t="shared" si="4"/>
        <v>4800</v>
      </c>
      <c r="L545" s="31">
        <f t="shared" si="5"/>
        <v>1200</v>
      </c>
      <c r="M545" s="32">
        <v>0.25</v>
      </c>
      <c r="O545" s="37"/>
      <c r="P545" s="35"/>
      <c r="Q545" s="33"/>
      <c r="R545" s="34"/>
    </row>
    <row r="546" spans="1:18" ht="15.75" customHeight="1">
      <c r="A546" s="22"/>
      <c r="B546" s="27" t="s">
        <v>34</v>
      </c>
      <c r="C546" s="27">
        <v>1128299</v>
      </c>
      <c r="D546" s="28">
        <v>44391</v>
      </c>
      <c r="E546" s="27" t="s">
        <v>35</v>
      </c>
      <c r="F546" s="27" t="s">
        <v>47</v>
      </c>
      <c r="G546" s="27" t="s">
        <v>48</v>
      </c>
      <c r="H546" s="27" t="s">
        <v>24</v>
      </c>
      <c r="I546" s="29">
        <v>0.6</v>
      </c>
      <c r="J546" s="30">
        <v>7500</v>
      </c>
      <c r="K546" s="31">
        <f t="shared" si="4"/>
        <v>4500</v>
      </c>
      <c r="L546" s="31">
        <f t="shared" si="5"/>
        <v>1800</v>
      </c>
      <c r="M546" s="32">
        <v>0.4</v>
      </c>
      <c r="O546" s="37"/>
      <c r="P546" s="35"/>
      <c r="Q546" s="33"/>
      <c r="R546" s="34"/>
    </row>
    <row r="547" spans="1:18" ht="15.75" customHeight="1">
      <c r="A547" s="22"/>
      <c r="B547" s="27" t="s">
        <v>34</v>
      </c>
      <c r="C547" s="27">
        <v>1128299</v>
      </c>
      <c r="D547" s="28">
        <v>44391</v>
      </c>
      <c r="E547" s="27" t="s">
        <v>35</v>
      </c>
      <c r="F547" s="27" t="s">
        <v>47</v>
      </c>
      <c r="G547" s="27" t="s">
        <v>48</v>
      </c>
      <c r="H547" s="27" t="s">
        <v>25</v>
      </c>
      <c r="I547" s="29">
        <v>0.65</v>
      </c>
      <c r="J547" s="30">
        <v>6000</v>
      </c>
      <c r="K547" s="31">
        <f t="shared" si="4"/>
        <v>3900</v>
      </c>
      <c r="L547" s="31">
        <f t="shared" si="5"/>
        <v>975</v>
      </c>
      <c r="M547" s="32">
        <v>0.25</v>
      </c>
      <c r="O547" s="37"/>
      <c r="P547" s="35"/>
      <c r="Q547" s="33"/>
      <c r="R547" s="34"/>
    </row>
    <row r="548" spans="1:18" ht="15.75" customHeight="1">
      <c r="A548" s="22"/>
      <c r="B548" s="27" t="s">
        <v>34</v>
      </c>
      <c r="C548" s="27">
        <v>1128299</v>
      </c>
      <c r="D548" s="28">
        <v>44391</v>
      </c>
      <c r="E548" s="27" t="s">
        <v>35</v>
      </c>
      <c r="F548" s="27" t="s">
        <v>47</v>
      </c>
      <c r="G548" s="27" t="s">
        <v>48</v>
      </c>
      <c r="H548" s="27" t="s">
        <v>26</v>
      </c>
      <c r="I548" s="29">
        <v>0.65</v>
      </c>
      <c r="J548" s="30">
        <v>5500</v>
      </c>
      <c r="K548" s="31">
        <f t="shared" si="4"/>
        <v>3575</v>
      </c>
      <c r="L548" s="31">
        <f t="shared" si="5"/>
        <v>1430</v>
      </c>
      <c r="M548" s="32">
        <v>0.4</v>
      </c>
      <c r="O548" s="37"/>
      <c r="P548" s="35"/>
      <c r="Q548" s="33"/>
      <c r="R548" s="34"/>
    </row>
    <row r="549" spans="1:18" ht="15.75" customHeight="1">
      <c r="A549" s="22"/>
      <c r="B549" s="27" t="s">
        <v>34</v>
      </c>
      <c r="C549" s="27">
        <v>1128299</v>
      </c>
      <c r="D549" s="28">
        <v>44391</v>
      </c>
      <c r="E549" s="27" t="s">
        <v>35</v>
      </c>
      <c r="F549" s="27" t="s">
        <v>47</v>
      </c>
      <c r="G549" s="27" t="s">
        <v>48</v>
      </c>
      <c r="H549" s="27" t="s">
        <v>27</v>
      </c>
      <c r="I549" s="29">
        <v>0.6</v>
      </c>
      <c r="J549" s="30">
        <v>4500</v>
      </c>
      <c r="K549" s="31">
        <f t="shared" si="4"/>
        <v>2700</v>
      </c>
      <c r="L549" s="31">
        <f t="shared" si="5"/>
        <v>944.99999999999989</v>
      </c>
      <c r="M549" s="32">
        <v>0.35</v>
      </c>
      <c r="O549" s="37"/>
      <c r="P549" s="35"/>
      <c r="Q549" s="33"/>
      <c r="R549" s="34"/>
    </row>
    <row r="550" spans="1:18" ht="15.75" customHeight="1">
      <c r="A550" s="22"/>
      <c r="B550" s="27" t="s">
        <v>34</v>
      </c>
      <c r="C550" s="27">
        <v>1128299</v>
      </c>
      <c r="D550" s="28">
        <v>44391</v>
      </c>
      <c r="E550" s="27" t="s">
        <v>35</v>
      </c>
      <c r="F550" s="27" t="s">
        <v>47</v>
      </c>
      <c r="G550" s="27" t="s">
        <v>48</v>
      </c>
      <c r="H550" s="27" t="s">
        <v>28</v>
      </c>
      <c r="I550" s="29">
        <v>0.65</v>
      </c>
      <c r="J550" s="30">
        <v>5000</v>
      </c>
      <c r="K550" s="31">
        <f t="shared" si="4"/>
        <v>3250</v>
      </c>
      <c r="L550" s="31">
        <f t="shared" si="5"/>
        <v>1787.5000000000002</v>
      </c>
      <c r="M550" s="32">
        <v>0.55000000000000004</v>
      </c>
      <c r="O550" s="37"/>
      <c r="P550" s="35"/>
      <c r="Q550" s="33"/>
      <c r="R550" s="34"/>
    </row>
    <row r="551" spans="1:18" ht="15.75" customHeight="1">
      <c r="A551" s="22"/>
      <c r="B551" s="27" t="s">
        <v>34</v>
      </c>
      <c r="C551" s="27">
        <v>1128299</v>
      </c>
      <c r="D551" s="28">
        <v>44391</v>
      </c>
      <c r="E551" s="27" t="s">
        <v>35</v>
      </c>
      <c r="F551" s="27" t="s">
        <v>47</v>
      </c>
      <c r="G551" s="27" t="s">
        <v>48</v>
      </c>
      <c r="H551" s="27" t="s">
        <v>29</v>
      </c>
      <c r="I551" s="29">
        <v>0.8</v>
      </c>
      <c r="J551" s="30">
        <v>5000</v>
      </c>
      <c r="K551" s="31">
        <f t="shared" si="4"/>
        <v>4000</v>
      </c>
      <c r="L551" s="31">
        <f t="shared" si="5"/>
        <v>800</v>
      </c>
      <c r="M551" s="32">
        <v>0.2</v>
      </c>
      <c r="O551" s="37"/>
      <c r="P551" s="35"/>
      <c r="Q551" s="33"/>
      <c r="R551" s="34"/>
    </row>
    <row r="552" spans="1:18" ht="15.75" customHeight="1">
      <c r="A552" s="22"/>
      <c r="B552" s="27" t="s">
        <v>34</v>
      </c>
      <c r="C552" s="27">
        <v>1128299</v>
      </c>
      <c r="D552" s="28">
        <v>44423</v>
      </c>
      <c r="E552" s="27" t="s">
        <v>35</v>
      </c>
      <c r="F552" s="27" t="s">
        <v>47</v>
      </c>
      <c r="G552" s="27" t="s">
        <v>48</v>
      </c>
      <c r="H552" s="27" t="s">
        <v>24</v>
      </c>
      <c r="I552" s="29">
        <v>0.65</v>
      </c>
      <c r="J552" s="30">
        <v>7000</v>
      </c>
      <c r="K552" s="31">
        <f t="shared" si="4"/>
        <v>4550</v>
      </c>
      <c r="L552" s="31">
        <f t="shared" si="5"/>
        <v>1820</v>
      </c>
      <c r="M552" s="32">
        <v>0.4</v>
      </c>
      <c r="O552" s="37"/>
      <c r="P552" s="35"/>
      <c r="Q552" s="33"/>
      <c r="R552" s="34"/>
    </row>
    <row r="553" spans="1:18" ht="15.75" customHeight="1">
      <c r="A553" s="22"/>
      <c r="B553" s="27" t="s">
        <v>34</v>
      </c>
      <c r="C553" s="27">
        <v>1128299</v>
      </c>
      <c r="D553" s="28">
        <v>44423</v>
      </c>
      <c r="E553" s="27" t="s">
        <v>35</v>
      </c>
      <c r="F553" s="27" t="s">
        <v>47</v>
      </c>
      <c r="G553" s="27" t="s">
        <v>48</v>
      </c>
      <c r="H553" s="27" t="s">
        <v>25</v>
      </c>
      <c r="I553" s="29">
        <v>0.70000000000000007</v>
      </c>
      <c r="J553" s="30">
        <v>6500</v>
      </c>
      <c r="K553" s="31">
        <f t="shared" si="4"/>
        <v>4550</v>
      </c>
      <c r="L553" s="31">
        <f t="shared" si="5"/>
        <v>1137.5</v>
      </c>
      <c r="M553" s="32">
        <v>0.25</v>
      </c>
      <c r="O553" s="37"/>
      <c r="P553" s="35"/>
      <c r="Q553" s="33"/>
      <c r="R553" s="34"/>
    </row>
    <row r="554" spans="1:18" ht="15.75" customHeight="1">
      <c r="A554" s="22"/>
      <c r="B554" s="27" t="s">
        <v>34</v>
      </c>
      <c r="C554" s="27">
        <v>1128299</v>
      </c>
      <c r="D554" s="28">
        <v>44423</v>
      </c>
      <c r="E554" s="27" t="s">
        <v>35</v>
      </c>
      <c r="F554" s="27" t="s">
        <v>47</v>
      </c>
      <c r="G554" s="27" t="s">
        <v>48</v>
      </c>
      <c r="H554" s="27" t="s">
        <v>26</v>
      </c>
      <c r="I554" s="29">
        <v>0.65</v>
      </c>
      <c r="J554" s="30">
        <v>5250</v>
      </c>
      <c r="K554" s="31">
        <f t="shared" si="4"/>
        <v>3412.5</v>
      </c>
      <c r="L554" s="31">
        <f t="shared" si="5"/>
        <v>1365</v>
      </c>
      <c r="M554" s="32">
        <v>0.4</v>
      </c>
      <c r="O554" s="37"/>
      <c r="P554" s="35"/>
      <c r="Q554" s="33"/>
      <c r="R554" s="34"/>
    </row>
    <row r="555" spans="1:18" ht="15.75" customHeight="1">
      <c r="A555" s="22"/>
      <c r="B555" s="27" t="s">
        <v>34</v>
      </c>
      <c r="C555" s="27">
        <v>1128299</v>
      </c>
      <c r="D555" s="28">
        <v>44423</v>
      </c>
      <c r="E555" s="27" t="s">
        <v>35</v>
      </c>
      <c r="F555" s="27" t="s">
        <v>47</v>
      </c>
      <c r="G555" s="27" t="s">
        <v>48</v>
      </c>
      <c r="H555" s="27" t="s">
        <v>27</v>
      </c>
      <c r="I555" s="29">
        <v>0.65</v>
      </c>
      <c r="J555" s="30">
        <v>4750</v>
      </c>
      <c r="K555" s="31">
        <f t="shared" si="4"/>
        <v>3087.5</v>
      </c>
      <c r="L555" s="31">
        <f t="shared" si="5"/>
        <v>1080.625</v>
      </c>
      <c r="M555" s="32">
        <v>0.35</v>
      </c>
      <c r="O555" s="37"/>
      <c r="P555" s="35"/>
      <c r="Q555" s="33"/>
      <c r="R555" s="34"/>
    </row>
    <row r="556" spans="1:18" ht="15.75" customHeight="1">
      <c r="A556" s="22"/>
      <c r="B556" s="27" t="s">
        <v>34</v>
      </c>
      <c r="C556" s="27">
        <v>1128299</v>
      </c>
      <c r="D556" s="28">
        <v>44423</v>
      </c>
      <c r="E556" s="27" t="s">
        <v>35</v>
      </c>
      <c r="F556" s="27" t="s">
        <v>47</v>
      </c>
      <c r="G556" s="27" t="s">
        <v>48</v>
      </c>
      <c r="H556" s="27" t="s">
        <v>28</v>
      </c>
      <c r="I556" s="29">
        <v>0.75</v>
      </c>
      <c r="J556" s="30">
        <v>4750</v>
      </c>
      <c r="K556" s="31">
        <f t="shared" si="4"/>
        <v>3562.5</v>
      </c>
      <c r="L556" s="31">
        <f t="shared" si="5"/>
        <v>1959.3750000000002</v>
      </c>
      <c r="M556" s="32">
        <v>0.55000000000000004</v>
      </c>
      <c r="O556" s="37"/>
      <c r="P556" s="35"/>
      <c r="Q556" s="33"/>
      <c r="R556" s="34"/>
    </row>
    <row r="557" spans="1:18" ht="15.75" customHeight="1">
      <c r="A557" s="22"/>
      <c r="B557" s="27" t="s">
        <v>34</v>
      </c>
      <c r="C557" s="27">
        <v>1128299</v>
      </c>
      <c r="D557" s="28">
        <v>44423</v>
      </c>
      <c r="E557" s="27" t="s">
        <v>35</v>
      </c>
      <c r="F557" s="27" t="s">
        <v>47</v>
      </c>
      <c r="G557" s="27" t="s">
        <v>48</v>
      </c>
      <c r="H557" s="27" t="s">
        <v>29</v>
      </c>
      <c r="I557" s="29">
        <v>0.8</v>
      </c>
      <c r="J557" s="30">
        <v>4000</v>
      </c>
      <c r="K557" s="31">
        <f t="shared" si="4"/>
        <v>3200</v>
      </c>
      <c r="L557" s="31">
        <f t="shared" si="5"/>
        <v>640</v>
      </c>
      <c r="M557" s="32">
        <v>0.2</v>
      </c>
      <c r="O557" s="37"/>
      <c r="P557" s="35"/>
      <c r="Q557" s="33"/>
      <c r="R557" s="34"/>
    </row>
    <row r="558" spans="1:18" ht="15.75" customHeight="1">
      <c r="A558" s="22"/>
      <c r="B558" s="27" t="s">
        <v>34</v>
      </c>
      <c r="C558" s="27">
        <v>1128299</v>
      </c>
      <c r="D558" s="28">
        <v>44455</v>
      </c>
      <c r="E558" s="27" t="s">
        <v>35</v>
      </c>
      <c r="F558" s="27" t="s">
        <v>47</v>
      </c>
      <c r="G558" s="27" t="s">
        <v>48</v>
      </c>
      <c r="H558" s="27" t="s">
        <v>24</v>
      </c>
      <c r="I558" s="29">
        <v>0.60000000000000009</v>
      </c>
      <c r="J558" s="30">
        <v>6000</v>
      </c>
      <c r="K558" s="31">
        <f t="shared" si="4"/>
        <v>3600.0000000000005</v>
      </c>
      <c r="L558" s="31">
        <f t="shared" si="5"/>
        <v>1260.0000000000002</v>
      </c>
      <c r="M558" s="32">
        <v>0.35000000000000003</v>
      </c>
      <c r="O558" s="37"/>
      <c r="P558" s="35"/>
      <c r="Q558" s="33"/>
      <c r="R558" s="34"/>
    </row>
    <row r="559" spans="1:18" ht="15.75" customHeight="1">
      <c r="A559" s="22"/>
      <c r="B559" s="27" t="s">
        <v>34</v>
      </c>
      <c r="C559" s="27">
        <v>1128299</v>
      </c>
      <c r="D559" s="28">
        <v>44455</v>
      </c>
      <c r="E559" s="27" t="s">
        <v>35</v>
      </c>
      <c r="F559" s="27" t="s">
        <v>47</v>
      </c>
      <c r="G559" s="27" t="s">
        <v>48</v>
      </c>
      <c r="H559" s="27" t="s">
        <v>25</v>
      </c>
      <c r="I559" s="29">
        <v>0.65000000000000013</v>
      </c>
      <c r="J559" s="30">
        <v>6000</v>
      </c>
      <c r="K559" s="31">
        <f t="shared" si="4"/>
        <v>3900.0000000000009</v>
      </c>
      <c r="L559" s="31">
        <f t="shared" si="5"/>
        <v>780.00000000000023</v>
      </c>
      <c r="M559" s="32">
        <v>0.2</v>
      </c>
      <c r="O559" s="37"/>
      <c r="P559" s="35"/>
      <c r="Q559" s="33"/>
      <c r="R559" s="34"/>
    </row>
    <row r="560" spans="1:18" ht="15.75" customHeight="1">
      <c r="A560" s="22"/>
      <c r="B560" s="27" t="s">
        <v>34</v>
      </c>
      <c r="C560" s="27">
        <v>1128299</v>
      </c>
      <c r="D560" s="28">
        <v>44455</v>
      </c>
      <c r="E560" s="27" t="s">
        <v>35</v>
      </c>
      <c r="F560" s="27" t="s">
        <v>47</v>
      </c>
      <c r="G560" s="27" t="s">
        <v>48</v>
      </c>
      <c r="H560" s="27" t="s">
        <v>26</v>
      </c>
      <c r="I560" s="29">
        <v>0.60000000000000009</v>
      </c>
      <c r="J560" s="30">
        <v>4500</v>
      </c>
      <c r="K560" s="31">
        <f t="shared" si="4"/>
        <v>2700.0000000000005</v>
      </c>
      <c r="L560" s="31">
        <f t="shared" si="5"/>
        <v>945.00000000000023</v>
      </c>
      <c r="M560" s="32">
        <v>0.35000000000000003</v>
      </c>
      <c r="O560" s="37"/>
      <c r="P560" s="35"/>
      <c r="Q560" s="33"/>
      <c r="R560" s="34"/>
    </row>
    <row r="561" spans="1:18" ht="15.75" customHeight="1">
      <c r="A561" s="22"/>
      <c r="B561" s="27" t="s">
        <v>34</v>
      </c>
      <c r="C561" s="27">
        <v>1128299</v>
      </c>
      <c r="D561" s="28">
        <v>44455</v>
      </c>
      <c r="E561" s="27" t="s">
        <v>35</v>
      </c>
      <c r="F561" s="27" t="s">
        <v>47</v>
      </c>
      <c r="G561" s="27" t="s">
        <v>48</v>
      </c>
      <c r="H561" s="27" t="s">
        <v>27</v>
      </c>
      <c r="I561" s="29">
        <v>0.60000000000000009</v>
      </c>
      <c r="J561" s="30">
        <v>4000</v>
      </c>
      <c r="K561" s="31">
        <f t="shared" si="4"/>
        <v>2400.0000000000005</v>
      </c>
      <c r="L561" s="31">
        <f t="shared" si="5"/>
        <v>720.00000000000011</v>
      </c>
      <c r="M561" s="32">
        <v>0.3</v>
      </c>
      <c r="O561" s="37"/>
      <c r="P561" s="35"/>
      <c r="Q561" s="33"/>
      <c r="R561" s="34"/>
    </row>
    <row r="562" spans="1:18" ht="15.75" customHeight="1">
      <c r="A562" s="22"/>
      <c r="B562" s="27" t="s">
        <v>34</v>
      </c>
      <c r="C562" s="27">
        <v>1128299</v>
      </c>
      <c r="D562" s="28">
        <v>44455</v>
      </c>
      <c r="E562" s="27" t="s">
        <v>35</v>
      </c>
      <c r="F562" s="27" t="s">
        <v>47</v>
      </c>
      <c r="G562" s="27" t="s">
        <v>48</v>
      </c>
      <c r="H562" s="27" t="s">
        <v>28</v>
      </c>
      <c r="I562" s="29">
        <v>0.70000000000000007</v>
      </c>
      <c r="J562" s="30">
        <v>4000</v>
      </c>
      <c r="K562" s="31">
        <f t="shared" si="4"/>
        <v>2800.0000000000005</v>
      </c>
      <c r="L562" s="31">
        <f t="shared" si="5"/>
        <v>1400.0000000000005</v>
      </c>
      <c r="M562" s="32">
        <v>0.50000000000000011</v>
      </c>
      <c r="O562" s="37"/>
      <c r="P562" s="35"/>
      <c r="Q562" s="33"/>
      <c r="R562" s="34"/>
    </row>
    <row r="563" spans="1:18" ht="15.75" customHeight="1">
      <c r="A563" s="22"/>
      <c r="B563" s="27" t="s">
        <v>34</v>
      </c>
      <c r="C563" s="27">
        <v>1128299</v>
      </c>
      <c r="D563" s="28">
        <v>44455</v>
      </c>
      <c r="E563" s="27" t="s">
        <v>35</v>
      </c>
      <c r="F563" s="27" t="s">
        <v>47</v>
      </c>
      <c r="G563" s="27" t="s">
        <v>48</v>
      </c>
      <c r="H563" s="27" t="s">
        <v>29</v>
      </c>
      <c r="I563" s="29">
        <v>0.75000000000000011</v>
      </c>
      <c r="J563" s="30">
        <v>4500</v>
      </c>
      <c r="K563" s="31">
        <f t="shared" si="4"/>
        <v>3375.0000000000005</v>
      </c>
      <c r="L563" s="31">
        <f t="shared" si="5"/>
        <v>506.25000000000017</v>
      </c>
      <c r="M563" s="32">
        <v>0.15000000000000002</v>
      </c>
      <c r="O563" s="37"/>
      <c r="P563" s="35"/>
      <c r="Q563" s="33"/>
      <c r="R563" s="34"/>
    </row>
    <row r="564" spans="1:18" ht="15.75" customHeight="1">
      <c r="A564" s="22"/>
      <c r="B564" s="27" t="s">
        <v>34</v>
      </c>
      <c r="C564" s="27">
        <v>1128299</v>
      </c>
      <c r="D564" s="28">
        <v>44484</v>
      </c>
      <c r="E564" s="27" t="s">
        <v>35</v>
      </c>
      <c r="F564" s="27" t="s">
        <v>47</v>
      </c>
      <c r="G564" s="27" t="s">
        <v>48</v>
      </c>
      <c r="H564" s="27" t="s">
        <v>24</v>
      </c>
      <c r="I564" s="29">
        <v>0.60000000000000009</v>
      </c>
      <c r="J564" s="30">
        <v>5500</v>
      </c>
      <c r="K564" s="31">
        <f t="shared" si="4"/>
        <v>3300.0000000000005</v>
      </c>
      <c r="L564" s="31">
        <f t="shared" si="5"/>
        <v>1155.0000000000002</v>
      </c>
      <c r="M564" s="32">
        <v>0.35000000000000003</v>
      </c>
      <c r="O564" s="37"/>
      <c r="P564" s="35"/>
      <c r="Q564" s="33"/>
      <c r="R564" s="34"/>
    </row>
    <row r="565" spans="1:18" ht="15.75" customHeight="1">
      <c r="A565" s="22"/>
      <c r="B565" s="27" t="s">
        <v>34</v>
      </c>
      <c r="C565" s="27">
        <v>1128299</v>
      </c>
      <c r="D565" s="28">
        <v>44484</v>
      </c>
      <c r="E565" s="27" t="s">
        <v>35</v>
      </c>
      <c r="F565" s="27" t="s">
        <v>47</v>
      </c>
      <c r="G565" s="27" t="s">
        <v>48</v>
      </c>
      <c r="H565" s="27" t="s">
        <v>25</v>
      </c>
      <c r="I565" s="29">
        <v>0.65000000000000013</v>
      </c>
      <c r="J565" s="30">
        <v>5500</v>
      </c>
      <c r="K565" s="31">
        <f t="shared" si="4"/>
        <v>3575.0000000000009</v>
      </c>
      <c r="L565" s="31">
        <f t="shared" si="5"/>
        <v>715.00000000000023</v>
      </c>
      <c r="M565" s="32">
        <v>0.2</v>
      </c>
      <c r="O565" s="37"/>
      <c r="P565" s="35"/>
      <c r="Q565" s="33"/>
      <c r="R565" s="34"/>
    </row>
    <row r="566" spans="1:18" ht="15.75" customHeight="1">
      <c r="A566" s="22"/>
      <c r="B566" s="27" t="s">
        <v>34</v>
      </c>
      <c r="C566" s="27">
        <v>1128299</v>
      </c>
      <c r="D566" s="28">
        <v>44484</v>
      </c>
      <c r="E566" s="27" t="s">
        <v>35</v>
      </c>
      <c r="F566" s="27" t="s">
        <v>47</v>
      </c>
      <c r="G566" s="27" t="s">
        <v>48</v>
      </c>
      <c r="H566" s="27" t="s">
        <v>26</v>
      </c>
      <c r="I566" s="29">
        <v>0.60000000000000009</v>
      </c>
      <c r="J566" s="30">
        <v>3750</v>
      </c>
      <c r="K566" s="31">
        <f t="shared" si="4"/>
        <v>2250.0000000000005</v>
      </c>
      <c r="L566" s="31">
        <f t="shared" si="5"/>
        <v>787.50000000000023</v>
      </c>
      <c r="M566" s="32">
        <v>0.35000000000000003</v>
      </c>
      <c r="O566" s="37"/>
      <c r="P566" s="35"/>
      <c r="Q566" s="33"/>
      <c r="R566" s="34"/>
    </row>
    <row r="567" spans="1:18" ht="15.75" customHeight="1">
      <c r="A567" s="22"/>
      <c r="B567" s="27" t="s">
        <v>34</v>
      </c>
      <c r="C567" s="27">
        <v>1128299</v>
      </c>
      <c r="D567" s="28">
        <v>44484</v>
      </c>
      <c r="E567" s="27" t="s">
        <v>35</v>
      </c>
      <c r="F567" s="27" t="s">
        <v>47</v>
      </c>
      <c r="G567" s="27" t="s">
        <v>48</v>
      </c>
      <c r="H567" s="27" t="s">
        <v>27</v>
      </c>
      <c r="I567" s="29">
        <v>0.60000000000000009</v>
      </c>
      <c r="J567" s="30">
        <v>3500</v>
      </c>
      <c r="K567" s="31">
        <f t="shared" si="4"/>
        <v>2100.0000000000005</v>
      </c>
      <c r="L567" s="31">
        <f t="shared" si="5"/>
        <v>630.00000000000011</v>
      </c>
      <c r="M567" s="32">
        <v>0.3</v>
      </c>
      <c r="O567" s="37"/>
      <c r="P567" s="35"/>
      <c r="Q567" s="33"/>
      <c r="R567" s="34"/>
    </row>
    <row r="568" spans="1:18" ht="15.75" customHeight="1">
      <c r="A568" s="22"/>
      <c r="B568" s="27" t="s">
        <v>34</v>
      </c>
      <c r="C568" s="27">
        <v>1128299</v>
      </c>
      <c r="D568" s="28">
        <v>44484</v>
      </c>
      <c r="E568" s="27" t="s">
        <v>35</v>
      </c>
      <c r="F568" s="27" t="s">
        <v>47</v>
      </c>
      <c r="G568" s="27" t="s">
        <v>48</v>
      </c>
      <c r="H568" s="27" t="s">
        <v>28</v>
      </c>
      <c r="I568" s="29">
        <v>0.70000000000000007</v>
      </c>
      <c r="J568" s="30">
        <v>3250</v>
      </c>
      <c r="K568" s="31">
        <f t="shared" si="4"/>
        <v>2275</v>
      </c>
      <c r="L568" s="31">
        <f t="shared" si="5"/>
        <v>1137.5000000000002</v>
      </c>
      <c r="M568" s="32">
        <v>0.50000000000000011</v>
      </c>
      <c r="O568" s="37"/>
      <c r="P568" s="35"/>
      <c r="Q568" s="33"/>
      <c r="R568" s="34"/>
    </row>
    <row r="569" spans="1:18" ht="15.75" customHeight="1">
      <c r="A569" s="22"/>
      <c r="B569" s="27" t="s">
        <v>34</v>
      </c>
      <c r="C569" s="27">
        <v>1128299</v>
      </c>
      <c r="D569" s="28">
        <v>44484</v>
      </c>
      <c r="E569" s="27" t="s">
        <v>35</v>
      </c>
      <c r="F569" s="27" t="s">
        <v>47</v>
      </c>
      <c r="G569" s="27" t="s">
        <v>48</v>
      </c>
      <c r="H569" s="27" t="s">
        <v>29</v>
      </c>
      <c r="I569" s="29">
        <v>0.75000000000000011</v>
      </c>
      <c r="J569" s="30">
        <v>3750</v>
      </c>
      <c r="K569" s="31">
        <f t="shared" si="4"/>
        <v>2812.5000000000005</v>
      </c>
      <c r="L569" s="31">
        <f t="shared" si="5"/>
        <v>421.87500000000011</v>
      </c>
      <c r="M569" s="32">
        <v>0.15000000000000002</v>
      </c>
      <c r="O569" s="37"/>
      <c r="P569" s="35"/>
      <c r="Q569" s="33"/>
      <c r="R569" s="34"/>
    </row>
    <row r="570" spans="1:18" ht="15.75" customHeight="1">
      <c r="A570" s="22"/>
      <c r="B570" s="27" t="s">
        <v>34</v>
      </c>
      <c r="C570" s="27">
        <v>1128299</v>
      </c>
      <c r="D570" s="28">
        <v>44515</v>
      </c>
      <c r="E570" s="27" t="s">
        <v>35</v>
      </c>
      <c r="F570" s="27" t="s">
        <v>47</v>
      </c>
      <c r="G570" s="27" t="s">
        <v>48</v>
      </c>
      <c r="H570" s="27" t="s">
        <v>24</v>
      </c>
      <c r="I570" s="29">
        <v>0.60000000000000009</v>
      </c>
      <c r="J570" s="30">
        <v>5750</v>
      </c>
      <c r="K570" s="31">
        <f t="shared" si="4"/>
        <v>3450.0000000000005</v>
      </c>
      <c r="L570" s="31">
        <f t="shared" si="5"/>
        <v>1207.5000000000002</v>
      </c>
      <c r="M570" s="32">
        <v>0.35000000000000003</v>
      </c>
      <c r="O570" s="37"/>
      <c r="P570" s="35"/>
      <c r="Q570" s="33"/>
      <c r="R570" s="34"/>
    </row>
    <row r="571" spans="1:18" ht="15.75" customHeight="1">
      <c r="A571" s="22"/>
      <c r="B571" s="27" t="s">
        <v>34</v>
      </c>
      <c r="C571" s="27">
        <v>1128299</v>
      </c>
      <c r="D571" s="28">
        <v>44515</v>
      </c>
      <c r="E571" s="27" t="s">
        <v>35</v>
      </c>
      <c r="F571" s="27" t="s">
        <v>47</v>
      </c>
      <c r="G571" s="27" t="s">
        <v>48</v>
      </c>
      <c r="H571" s="27" t="s">
        <v>25</v>
      </c>
      <c r="I571" s="29">
        <v>0.65000000000000013</v>
      </c>
      <c r="J571" s="30">
        <v>5750</v>
      </c>
      <c r="K571" s="31">
        <f t="shared" si="4"/>
        <v>3737.5000000000009</v>
      </c>
      <c r="L571" s="31">
        <f t="shared" si="5"/>
        <v>747.50000000000023</v>
      </c>
      <c r="M571" s="32">
        <v>0.2</v>
      </c>
      <c r="O571" s="37"/>
      <c r="P571" s="35"/>
      <c r="Q571" s="33"/>
      <c r="R571" s="34"/>
    </row>
    <row r="572" spans="1:18" ht="15.75" customHeight="1">
      <c r="A572" s="22"/>
      <c r="B572" s="27" t="s">
        <v>34</v>
      </c>
      <c r="C572" s="27">
        <v>1128299</v>
      </c>
      <c r="D572" s="28">
        <v>44515</v>
      </c>
      <c r="E572" s="27" t="s">
        <v>35</v>
      </c>
      <c r="F572" s="27" t="s">
        <v>47</v>
      </c>
      <c r="G572" s="27" t="s">
        <v>48</v>
      </c>
      <c r="H572" s="27" t="s">
        <v>26</v>
      </c>
      <c r="I572" s="29">
        <v>0.60000000000000009</v>
      </c>
      <c r="J572" s="30">
        <v>4250</v>
      </c>
      <c r="K572" s="31">
        <f t="shared" si="4"/>
        <v>2550.0000000000005</v>
      </c>
      <c r="L572" s="31">
        <f t="shared" si="5"/>
        <v>892.50000000000023</v>
      </c>
      <c r="M572" s="32">
        <v>0.35000000000000003</v>
      </c>
      <c r="O572" s="37"/>
      <c r="P572" s="35"/>
      <c r="Q572" s="33"/>
      <c r="R572" s="34"/>
    </row>
    <row r="573" spans="1:18" ht="15.75" customHeight="1">
      <c r="A573" s="22"/>
      <c r="B573" s="27" t="s">
        <v>34</v>
      </c>
      <c r="C573" s="27">
        <v>1128299</v>
      </c>
      <c r="D573" s="28">
        <v>44515</v>
      </c>
      <c r="E573" s="27" t="s">
        <v>35</v>
      </c>
      <c r="F573" s="27" t="s">
        <v>47</v>
      </c>
      <c r="G573" s="27" t="s">
        <v>48</v>
      </c>
      <c r="H573" s="27" t="s">
        <v>27</v>
      </c>
      <c r="I573" s="29">
        <v>0.60000000000000009</v>
      </c>
      <c r="J573" s="30">
        <v>4000</v>
      </c>
      <c r="K573" s="31">
        <f t="shared" si="4"/>
        <v>2400.0000000000005</v>
      </c>
      <c r="L573" s="31">
        <f t="shared" si="5"/>
        <v>720.00000000000011</v>
      </c>
      <c r="M573" s="32">
        <v>0.3</v>
      </c>
      <c r="O573" s="37"/>
      <c r="P573" s="35"/>
      <c r="Q573" s="33"/>
      <c r="R573" s="34"/>
    </row>
    <row r="574" spans="1:18" ht="15.75" customHeight="1">
      <c r="A574" s="22"/>
      <c r="B574" s="27" t="s">
        <v>34</v>
      </c>
      <c r="C574" s="27">
        <v>1128299</v>
      </c>
      <c r="D574" s="28">
        <v>44515</v>
      </c>
      <c r="E574" s="27" t="s">
        <v>35</v>
      </c>
      <c r="F574" s="27" t="s">
        <v>47</v>
      </c>
      <c r="G574" s="27" t="s">
        <v>48</v>
      </c>
      <c r="H574" s="27" t="s">
        <v>28</v>
      </c>
      <c r="I574" s="29">
        <v>0.70000000000000007</v>
      </c>
      <c r="J574" s="30">
        <v>3500</v>
      </c>
      <c r="K574" s="31">
        <f t="shared" si="4"/>
        <v>2450.0000000000005</v>
      </c>
      <c r="L574" s="31">
        <f t="shared" si="5"/>
        <v>1225.0000000000005</v>
      </c>
      <c r="M574" s="32">
        <v>0.50000000000000011</v>
      </c>
      <c r="O574" s="37"/>
      <c r="P574" s="35"/>
      <c r="Q574" s="33"/>
      <c r="R574" s="34"/>
    </row>
    <row r="575" spans="1:18" ht="15.75" customHeight="1">
      <c r="A575" s="22"/>
      <c r="B575" s="27" t="s">
        <v>34</v>
      </c>
      <c r="C575" s="27">
        <v>1128299</v>
      </c>
      <c r="D575" s="28">
        <v>44515</v>
      </c>
      <c r="E575" s="27" t="s">
        <v>35</v>
      </c>
      <c r="F575" s="27" t="s">
        <v>47</v>
      </c>
      <c r="G575" s="27" t="s">
        <v>48</v>
      </c>
      <c r="H575" s="27" t="s">
        <v>29</v>
      </c>
      <c r="I575" s="29">
        <v>0.75000000000000011</v>
      </c>
      <c r="J575" s="30">
        <v>4750</v>
      </c>
      <c r="K575" s="31">
        <f t="shared" si="4"/>
        <v>3562.5000000000005</v>
      </c>
      <c r="L575" s="31">
        <f t="shared" si="5"/>
        <v>534.37500000000011</v>
      </c>
      <c r="M575" s="32">
        <v>0.15000000000000002</v>
      </c>
      <c r="O575" s="37"/>
      <c r="P575" s="35"/>
      <c r="Q575" s="33"/>
      <c r="R575" s="34"/>
    </row>
    <row r="576" spans="1:18" ht="15.75" customHeight="1">
      <c r="A576" s="22"/>
      <c r="B576" s="27" t="s">
        <v>34</v>
      </c>
      <c r="C576" s="27">
        <v>1128299</v>
      </c>
      <c r="D576" s="28">
        <v>44544</v>
      </c>
      <c r="E576" s="27" t="s">
        <v>35</v>
      </c>
      <c r="F576" s="27" t="s">
        <v>47</v>
      </c>
      <c r="G576" s="27" t="s">
        <v>48</v>
      </c>
      <c r="H576" s="27" t="s">
        <v>24</v>
      </c>
      <c r="I576" s="29">
        <v>0.60000000000000009</v>
      </c>
      <c r="J576" s="30">
        <v>6750</v>
      </c>
      <c r="K576" s="31">
        <f t="shared" si="4"/>
        <v>4050.0000000000005</v>
      </c>
      <c r="L576" s="31">
        <f t="shared" si="5"/>
        <v>1417.5000000000002</v>
      </c>
      <c r="M576" s="32">
        <v>0.35000000000000003</v>
      </c>
      <c r="O576" s="37"/>
      <c r="P576" s="35"/>
      <c r="Q576" s="33"/>
      <c r="R576" s="34"/>
    </row>
    <row r="577" spans="1:18" ht="15.75" customHeight="1">
      <c r="A577" s="22"/>
      <c r="B577" s="27" t="s">
        <v>34</v>
      </c>
      <c r="C577" s="27">
        <v>1128299</v>
      </c>
      <c r="D577" s="28">
        <v>44544</v>
      </c>
      <c r="E577" s="27" t="s">
        <v>35</v>
      </c>
      <c r="F577" s="27" t="s">
        <v>47</v>
      </c>
      <c r="G577" s="27" t="s">
        <v>48</v>
      </c>
      <c r="H577" s="27" t="s">
        <v>25</v>
      </c>
      <c r="I577" s="29">
        <v>0.65000000000000013</v>
      </c>
      <c r="J577" s="30">
        <v>6750</v>
      </c>
      <c r="K577" s="31">
        <f t="shared" si="4"/>
        <v>4387.5000000000009</v>
      </c>
      <c r="L577" s="31">
        <f t="shared" si="5"/>
        <v>877.50000000000023</v>
      </c>
      <c r="M577" s="32">
        <v>0.2</v>
      </c>
      <c r="O577" s="37"/>
      <c r="P577" s="35"/>
      <c r="Q577" s="33"/>
      <c r="R577" s="34"/>
    </row>
    <row r="578" spans="1:18" ht="15.75" customHeight="1">
      <c r="A578" s="22"/>
      <c r="B578" s="27" t="s">
        <v>34</v>
      </c>
      <c r="C578" s="27">
        <v>1128299</v>
      </c>
      <c r="D578" s="28">
        <v>44544</v>
      </c>
      <c r="E578" s="27" t="s">
        <v>35</v>
      </c>
      <c r="F578" s="27" t="s">
        <v>47</v>
      </c>
      <c r="G578" s="27" t="s">
        <v>48</v>
      </c>
      <c r="H578" s="27" t="s">
        <v>26</v>
      </c>
      <c r="I578" s="29">
        <v>0.60000000000000009</v>
      </c>
      <c r="J578" s="30">
        <v>4750</v>
      </c>
      <c r="K578" s="31">
        <f t="shared" si="4"/>
        <v>2850.0000000000005</v>
      </c>
      <c r="L578" s="31">
        <f t="shared" si="5"/>
        <v>997.50000000000023</v>
      </c>
      <c r="M578" s="32">
        <v>0.35000000000000003</v>
      </c>
      <c r="O578" s="37"/>
      <c r="P578" s="35"/>
      <c r="Q578" s="33"/>
      <c r="R578" s="34"/>
    </row>
    <row r="579" spans="1:18" ht="15.75" customHeight="1">
      <c r="A579" s="22"/>
      <c r="B579" s="27" t="s">
        <v>34</v>
      </c>
      <c r="C579" s="27">
        <v>1128299</v>
      </c>
      <c r="D579" s="28">
        <v>44544</v>
      </c>
      <c r="E579" s="27" t="s">
        <v>35</v>
      </c>
      <c r="F579" s="27" t="s">
        <v>47</v>
      </c>
      <c r="G579" s="27" t="s">
        <v>48</v>
      </c>
      <c r="H579" s="27" t="s">
        <v>27</v>
      </c>
      <c r="I579" s="29">
        <v>0.60000000000000009</v>
      </c>
      <c r="J579" s="30">
        <v>4750</v>
      </c>
      <c r="K579" s="31">
        <f t="shared" si="4"/>
        <v>2850.0000000000005</v>
      </c>
      <c r="L579" s="31">
        <f t="shared" si="5"/>
        <v>855.00000000000011</v>
      </c>
      <c r="M579" s="32">
        <v>0.3</v>
      </c>
      <c r="O579" s="37"/>
      <c r="P579" s="35"/>
      <c r="Q579" s="33"/>
      <c r="R579" s="34"/>
    </row>
    <row r="580" spans="1:18" ht="15.75" customHeight="1">
      <c r="A580" s="22"/>
      <c r="B580" s="27" t="s">
        <v>34</v>
      </c>
      <c r="C580" s="27">
        <v>1128299</v>
      </c>
      <c r="D580" s="28">
        <v>44544</v>
      </c>
      <c r="E580" s="27" t="s">
        <v>35</v>
      </c>
      <c r="F580" s="27" t="s">
        <v>47</v>
      </c>
      <c r="G580" s="27" t="s">
        <v>48</v>
      </c>
      <c r="H580" s="27" t="s">
        <v>28</v>
      </c>
      <c r="I580" s="29">
        <v>0.70000000000000007</v>
      </c>
      <c r="J580" s="30">
        <v>4000</v>
      </c>
      <c r="K580" s="31">
        <f t="shared" si="4"/>
        <v>2800.0000000000005</v>
      </c>
      <c r="L580" s="31">
        <f t="shared" si="5"/>
        <v>1400.0000000000005</v>
      </c>
      <c r="M580" s="32">
        <v>0.50000000000000011</v>
      </c>
      <c r="O580" s="37"/>
      <c r="P580" s="35"/>
      <c r="Q580" s="33"/>
      <c r="R580" s="34"/>
    </row>
    <row r="581" spans="1:18" ht="15.75" customHeight="1">
      <c r="A581" s="22"/>
      <c r="B581" s="27" t="s">
        <v>34</v>
      </c>
      <c r="C581" s="27">
        <v>1128299</v>
      </c>
      <c r="D581" s="28">
        <v>44544</v>
      </c>
      <c r="E581" s="27" t="s">
        <v>35</v>
      </c>
      <c r="F581" s="27" t="s">
        <v>47</v>
      </c>
      <c r="G581" s="27" t="s">
        <v>48</v>
      </c>
      <c r="H581" s="27" t="s">
        <v>29</v>
      </c>
      <c r="I581" s="29">
        <v>0.75000000000000011</v>
      </c>
      <c r="J581" s="30">
        <v>5000</v>
      </c>
      <c r="K581" s="31">
        <f t="shared" si="4"/>
        <v>3750.0000000000005</v>
      </c>
      <c r="L581" s="31">
        <f t="shared" si="5"/>
        <v>562.50000000000011</v>
      </c>
      <c r="M581" s="32">
        <v>0.15000000000000002</v>
      </c>
      <c r="O581" s="37"/>
      <c r="P581" s="35"/>
      <c r="Q581" s="33"/>
      <c r="R581" s="34"/>
    </row>
    <row r="582" spans="1:18" ht="15.75" customHeight="1">
      <c r="A582" s="22" t="s">
        <v>46</v>
      </c>
      <c r="B582" s="27" t="s">
        <v>34</v>
      </c>
      <c r="C582" s="27">
        <v>1128299</v>
      </c>
      <c r="D582" s="28">
        <v>44201</v>
      </c>
      <c r="E582" s="27" t="s">
        <v>35</v>
      </c>
      <c r="F582" s="27" t="s">
        <v>49</v>
      </c>
      <c r="G582" s="27" t="s">
        <v>50</v>
      </c>
      <c r="H582" s="27" t="s">
        <v>24</v>
      </c>
      <c r="I582" s="29">
        <v>0.3</v>
      </c>
      <c r="J582" s="30">
        <v>4250</v>
      </c>
      <c r="K582" s="31">
        <f t="shared" si="4"/>
        <v>1275</v>
      </c>
      <c r="L582" s="31">
        <f t="shared" si="5"/>
        <v>446.25000000000006</v>
      </c>
      <c r="M582" s="32">
        <v>0.35000000000000003</v>
      </c>
      <c r="O582" s="37"/>
      <c r="P582" s="35"/>
      <c r="Q582" s="33"/>
      <c r="R582" s="34"/>
    </row>
    <row r="583" spans="1:18" ht="15.75" customHeight="1">
      <c r="A583" s="22"/>
      <c r="B583" s="27" t="s">
        <v>34</v>
      </c>
      <c r="C583" s="27">
        <v>1128299</v>
      </c>
      <c r="D583" s="28">
        <v>44201</v>
      </c>
      <c r="E583" s="27" t="s">
        <v>35</v>
      </c>
      <c r="F583" s="27" t="s">
        <v>49</v>
      </c>
      <c r="G583" s="27" t="s">
        <v>50</v>
      </c>
      <c r="H583" s="27" t="s">
        <v>25</v>
      </c>
      <c r="I583" s="29">
        <v>0.4</v>
      </c>
      <c r="J583" s="30">
        <v>4250</v>
      </c>
      <c r="K583" s="31">
        <f t="shared" si="4"/>
        <v>1700</v>
      </c>
      <c r="L583" s="31">
        <f t="shared" si="5"/>
        <v>340</v>
      </c>
      <c r="M583" s="32">
        <v>0.2</v>
      </c>
      <c r="O583" s="37"/>
      <c r="P583" s="35"/>
      <c r="Q583" s="33"/>
      <c r="R583" s="34"/>
    </row>
    <row r="584" spans="1:18" ht="15.75" customHeight="1">
      <c r="A584" s="22"/>
      <c r="B584" s="27" t="s">
        <v>34</v>
      </c>
      <c r="C584" s="27">
        <v>1128299</v>
      </c>
      <c r="D584" s="28">
        <v>44201</v>
      </c>
      <c r="E584" s="27" t="s">
        <v>35</v>
      </c>
      <c r="F584" s="27" t="s">
        <v>49</v>
      </c>
      <c r="G584" s="27" t="s">
        <v>50</v>
      </c>
      <c r="H584" s="27" t="s">
        <v>26</v>
      </c>
      <c r="I584" s="29">
        <v>0.4</v>
      </c>
      <c r="J584" s="30">
        <v>4250</v>
      </c>
      <c r="K584" s="31">
        <f t="shared" si="4"/>
        <v>1700</v>
      </c>
      <c r="L584" s="31">
        <f t="shared" si="5"/>
        <v>595</v>
      </c>
      <c r="M584" s="32">
        <v>0.35000000000000003</v>
      </c>
      <c r="O584" s="37"/>
      <c r="P584" s="35"/>
      <c r="Q584" s="33"/>
      <c r="R584" s="34"/>
    </row>
    <row r="585" spans="1:18" ht="15.75" customHeight="1">
      <c r="A585" s="22"/>
      <c r="B585" s="27" t="s">
        <v>34</v>
      </c>
      <c r="C585" s="27">
        <v>1128299</v>
      </c>
      <c r="D585" s="28">
        <v>44201</v>
      </c>
      <c r="E585" s="27" t="s">
        <v>35</v>
      </c>
      <c r="F585" s="27" t="s">
        <v>49</v>
      </c>
      <c r="G585" s="27" t="s">
        <v>50</v>
      </c>
      <c r="H585" s="27" t="s">
        <v>27</v>
      </c>
      <c r="I585" s="29">
        <v>0.4</v>
      </c>
      <c r="J585" s="30">
        <v>2750</v>
      </c>
      <c r="K585" s="31">
        <f t="shared" si="4"/>
        <v>1100</v>
      </c>
      <c r="L585" s="31">
        <f t="shared" si="5"/>
        <v>330</v>
      </c>
      <c r="M585" s="32">
        <v>0.3</v>
      </c>
      <c r="O585" s="37"/>
      <c r="P585" s="35"/>
      <c r="Q585" s="33"/>
      <c r="R585" s="34"/>
    </row>
    <row r="586" spans="1:18" ht="15.75" customHeight="1">
      <c r="A586" s="22"/>
      <c r="B586" s="27" t="s">
        <v>34</v>
      </c>
      <c r="C586" s="27">
        <v>1128299</v>
      </c>
      <c r="D586" s="28">
        <v>44201</v>
      </c>
      <c r="E586" s="27" t="s">
        <v>35</v>
      </c>
      <c r="F586" s="27" t="s">
        <v>49</v>
      </c>
      <c r="G586" s="27" t="s">
        <v>50</v>
      </c>
      <c r="H586" s="27" t="s">
        <v>28</v>
      </c>
      <c r="I586" s="29">
        <v>0.45</v>
      </c>
      <c r="J586" s="30">
        <v>2250</v>
      </c>
      <c r="K586" s="31">
        <f t="shared" si="4"/>
        <v>1012.5</v>
      </c>
      <c r="L586" s="31">
        <f t="shared" si="5"/>
        <v>506.25</v>
      </c>
      <c r="M586" s="32">
        <v>0.5</v>
      </c>
      <c r="O586" s="37"/>
      <c r="P586" s="35"/>
      <c r="Q586" s="33"/>
      <c r="R586" s="34"/>
    </row>
    <row r="587" spans="1:18" ht="15.75" customHeight="1">
      <c r="A587" s="22"/>
      <c r="B587" s="27" t="s">
        <v>34</v>
      </c>
      <c r="C587" s="27">
        <v>1128299</v>
      </c>
      <c r="D587" s="28">
        <v>44201</v>
      </c>
      <c r="E587" s="27" t="s">
        <v>35</v>
      </c>
      <c r="F587" s="27" t="s">
        <v>49</v>
      </c>
      <c r="G587" s="27" t="s">
        <v>50</v>
      </c>
      <c r="H587" s="27" t="s">
        <v>29</v>
      </c>
      <c r="I587" s="29">
        <v>0.4</v>
      </c>
      <c r="J587" s="30">
        <v>4750</v>
      </c>
      <c r="K587" s="31">
        <f t="shared" si="4"/>
        <v>1900</v>
      </c>
      <c r="L587" s="31">
        <f t="shared" si="5"/>
        <v>285.00000000000006</v>
      </c>
      <c r="M587" s="32">
        <v>0.15000000000000002</v>
      </c>
      <c r="O587" s="37"/>
      <c r="P587" s="35"/>
      <c r="Q587" s="33"/>
      <c r="R587" s="34"/>
    </row>
    <row r="588" spans="1:18" ht="15.75" customHeight="1">
      <c r="A588" s="22"/>
      <c r="B588" s="27" t="s">
        <v>34</v>
      </c>
      <c r="C588" s="27">
        <v>1128299</v>
      </c>
      <c r="D588" s="28">
        <v>44232</v>
      </c>
      <c r="E588" s="27" t="s">
        <v>35</v>
      </c>
      <c r="F588" s="27" t="s">
        <v>49</v>
      </c>
      <c r="G588" s="27" t="s">
        <v>50</v>
      </c>
      <c r="H588" s="27" t="s">
        <v>24</v>
      </c>
      <c r="I588" s="29">
        <v>0.3</v>
      </c>
      <c r="J588" s="30">
        <v>5250</v>
      </c>
      <c r="K588" s="31">
        <f t="shared" si="4"/>
        <v>1575</v>
      </c>
      <c r="L588" s="31">
        <f t="shared" si="5"/>
        <v>551.25</v>
      </c>
      <c r="M588" s="32">
        <v>0.35000000000000003</v>
      </c>
      <c r="O588" s="37"/>
      <c r="P588" s="35"/>
      <c r="Q588" s="33"/>
      <c r="R588" s="34"/>
    </row>
    <row r="589" spans="1:18" ht="15.75" customHeight="1">
      <c r="A589" s="22"/>
      <c r="B589" s="27" t="s">
        <v>34</v>
      </c>
      <c r="C589" s="27">
        <v>1128299</v>
      </c>
      <c r="D589" s="28">
        <v>44232</v>
      </c>
      <c r="E589" s="27" t="s">
        <v>35</v>
      </c>
      <c r="F589" s="27" t="s">
        <v>49</v>
      </c>
      <c r="G589" s="27" t="s">
        <v>50</v>
      </c>
      <c r="H589" s="27" t="s">
        <v>25</v>
      </c>
      <c r="I589" s="29">
        <v>0.4</v>
      </c>
      <c r="J589" s="30">
        <v>4250</v>
      </c>
      <c r="K589" s="31">
        <f t="shared" si="4"/>
        <v>1700</v>
      </c>
      <c r="L589" s="31">
        <f t="shared" si="5"/>
        <v>340</v>
      </c>
      <c r="M589" s="32">
        <v>0.2</v>
      </c>
      <c r="O589" s="37"/>
      <c r="P589" s="35"/>
      <c r="Q589" s="33"/>
      <c r="R589" s="34"/>
    </row>
    <row r="590" spans="1:18" ht="15.75" customHeight="1">
      <c r="A590" s="22"/>
      <c r="B590" s="27" t="s">
        <v>34</v>
      </c>
      <c r="C590" s="27">
        <v>1128299</v>
      </c>
      <c r="D590" s="28">
        <v>44232</v>
      </c>
      <c r="E590" s="27" t="s">
        <v>35</v>
      </c>
      <c r="F590" s="27" t="s">
        <v>49</v>
      </c>
      <c r="G590" s="27" t="s">
        <v>50</v>
      </c>
      <c r="H590" s="27" t="s">
        <v>26</v>
      </c>
      <c r="I590" s="29">
        <v>0.4</v>
      </c>
      <c r="J590" s="30">
        <v>4250</v>
      </c>
      <c r="K590" s="31">
        <f t="shared" si="4"/>
        <v>1700</v>
      </c>
      <c r="L590" s="31">
        <f t="shared" si="5"/>
        <v>595</v>
      </c>
      <c r="M590" s="32">
        <v>0.35000000000000003</v>
      </c>
      <c r="O590" s="37"/>
      <c r="P590" s="35"/>
      <c r="Q590" s="33"/>
      <c r="R590" s="34"/>
    </row>
    <row r="591" spans="1:18" ht="15.75" customHeight="1">
      <c r="A591" s="22"/>
      <c r="B591" s="27" t="s">
        <v>34</v>
      </c>
      <c r="C591" s="27">
        <v>1128299</v>
      </c>
      <c r="D591" s="28">
        <v>44232</v>
      </c>
      <c r="E591" s="27" t="s">
        <v>35</v>
      </c>
      <c r="F591" s="27" t="s">
        <v>49</v>
      </c>
      <c r="G591" s="27" t="s">
        <v>50</v>
      </c>
      <c r="H591" s="27" t="s">
        <v>27</v>
      </c>
      <c r="I591" s="29">
        <v>0.4</v>
      </c>
      <c r="J591" s="30">
        <v>2750</v>
      </c>
      <c r="K591" s="31">
        <f t="shared" si="4"/>
        <v>1100</v>
      </c>
      <c r="L591" s="31">
        <f t="shared" si="5"/>
        <v>330</v>
      </c>
      <c r="M591" s="32">
        <v>0.3</v>
      </c>
      <c r="O591" s="37"/>
      <c r="P591" s="35"/>
      <c r="Q591" s="33"/>
      <c r="R591" s="34"/>
    </row>
    <row r="592" spans="1:18" ht="15.75" customHeight="1">
      <c r="A592" s="22"/>
      <c r="B592" s="27" t="s">
        <v>34</v>
      </c>
      <c r="C592" s="27">
        <v>1128299</v>
      </c>
      <c r="D592" s="28">
        <v>44232</v>
      </c>
      <c r="E592" s="27" t="s">
        <v>35</v>
      </c>
      <c r="F592" s="27" t="s">
        <v>49</v>
      </c>
      <c r="G592" s="27" t="s">
        <v>50</v>
      </c>
      <c r="H592" s="27" t="s">
        <v>28</v>
      </c>
      <c r="I592" s="29">
        <v>0.45</v>
      </c>
      <c r="J592" s="30">
        <v>2000</v>
      </c>
      <c r="K592" s="31">
        <f t="shared" si="4"/>
        <v>900</v>
      </c>
      <c r="L592" s="31">
        <f t="shared" si="5"/>
        <v>450</v>
      </c>
      <c r="M592" s="32">
        <v>0.5</v>
      </c>
      <c r="O592" s="37"/>
      <c r="P592" s="35"/>
      <c r="Q592" s="33"/>
      <c r="R592" s="34"/>
    </row>
    <row r="593" spans="1:18" ht="15.75" customHeight="1">
      <c r="A593" s="22"/>
      <c r="B593" s="27" t="s">
        <v>34</v>
      </c>
      <c r="C593" s="27">
        <v>1128299</v>
      </c>
      <c r="D593" s="28">
        <v>44232</v>
      </c>
      <c r="E593" s="27" t="s">
        <v>35</v>
      </c>
      <c r="F593" s="27" t="s">
        <v>49</v>
      </c>
      <c r="G593" s="27" t="s">
        <v>50</v>
      </c>
      <c r="H593" s="27" t="s">
        <v>29</v>
      </c>
      <c r="I593" s="29">
        <v>0.4</v>
      </c>
      <c r="J593" s="30">
        <v>4000</v>
      </c>
      <c r="K593" s="31">
        <f t="shared" si="4"/>
        <v>1600</v>
      </c>
      <c r="L593" s="31">
        <f t="shared" si="5"/>
        <v>240.00000000000003</v>
      </c>
      <c r="M593" s="32">
        <v>0.15000000000000002</v>
      </c>
      <c r="O593" s="37"/>
      <c r="P593" s="35"/>
      <c r="Q593" s="33"/>
      <c r="R593" s="34"/>
    </row>
    <row r="594" spans="1:18" ht="15.75" customHeight="1">
      <c r="A594" s="22"/>
      <c r="B594" s="27" t="s">
        <v>34</v>
      </c>
      <c r="C594" s="27">
        <v>1128299</v>
      </c>
      <c r="D594" s="28">
        <v>44259</v>
      </c>
      <c r="E594" s="27" t="s">
        <v>35</v>
      </c>
      <c r="F594" s="27" t="s">
        <v>49</v>
      </c>
      <c r="G594" s="27" t="s">
        <v>50</v>
      </c>
      <c r="H594" s="27" t="s">
        <v>24</v>
      </c>
      <c r="I594" s="29">
        <v>0.4</v>
      </c>
      <c r="J594" s="30">
        <v>5500</v>
      </c>
      <c r="K594" s="31">
        <f t="shared" si="4"/>
        <v>2200</v>
      </c>
      <c r="L594" s="31">
        <f t="shared" si="5"/>
        <v>770.00000000000011</v>
      </c>
      <c r="M594" s="32">
        <v>0.35000000000000003</v>
      </c>
      <c r="O594" s="37"/>
      <c r="P594" s="35"/>
      <c r="Q594" s="33"/>
      <c r="R594" s="34"/>
    </row>
    <row r="595" spans="1:18" ht="15.75" customHeight="1">
      <c r="A595" s="22"/>
      <c r="B595" s="27" t="s">
        <v>34</v>
      </c>
      <c r="C595" s="27">
        <v>1128299</v>
      </c>
      <c r="D595" s="28">
        <v>44259</v>
      </c>
      <c r="E595" s="27" t="s">
        <v>35</v>
      </c>
      <c r="F595" s="27" t="s">
        <v>49</v>
      </c>
      <c r="G595" s="27" t="s">
        <v>50</v>
      </c>
      <c r="H595" s="27" t="s">
        <v>25</v>
      </c>
      <c r="I595" s="29">
        <v>0.49999999999999994</v>
      </c>
      <c r="J595" s="30">
        <v>4000</v>
      </c>
      <c r="K595" s="31">
        <f t="shared" si="4"/>
        <v>1999.9999999999998</v>
      </c>
      <c r="L595" s="31">
        <f t="shared" si="5"/>
        <v>400</v>
      </c>
      <c r="M595" s="32">
        <v>0.2</v>
      </c>
      <c r="O595" s="37"/>
      <c r="P595" s="35"/>
      <c r="Q595" s="33"/>
      <c r="R595" s="34"/>
    </row>
    <row r="596" spans="1:18" ht="15.75" customHeight="1">
      <c r="A596" s="22"/>
      <c r="B596" s="27" t="s">
        <v>34</v>
      </c>
      <c r="C596" s="27">
        <v>1128299</v>
      </c>
      <c r="D596" s="28">
        <v>44259</v>
      </c>
      <c r="E596" s="27" t="s">
        <v>35</v>
      </c>
      <c r="F596" s="27" t="s">
        <v>49</v>
      </c>
      <c r="G596" s="27" t="s">
        <v>50</v>
      </c>
      <c r="H596" s="27" t="s">
        <v>26</v>
      </c>
      <c r="I596" s="29">
        <v>0.54999999999999993</v>
      </c>
      <c r="J596" s="30">
        <v>4000</v>
      </c>
      <c r="K596" s="31">
        <f t="shared" si="4"/>
        <v>2199.9999999999995</v>
      </c>
      <c r="L596" s="31">
        <f t="shared" si="5"/>
        <v>769.99999999999989</v>
      </c>
      <c r="M596" s="32">
        <v>0.35000000000000003</v>
      </c>
      <c r="O596" s="37"/>
      <c r="P596" s="35"/>
      <c r="Q596" s="33"/>
      <c r="R596" s="34"/>
    </row>
    <row r="597" spans="1:18" ht="15.75" customHeight="1">
      <c r="A597" s="22"/>
      <c r="B597" s="27" t="s">
        <v>34</v>
      </c>
      <c r="C597" s="27">
        <v>1128299</v>
      </c>
      <c r="D597" s="28">
        <v>44259</v>
      </c>
      <c r="E597" s="27" t="s">
        <v>35</v>
      </c>
      <c r="F597" s="27" t="s">
        <v>49</v>
      </c>
      <c r="G597" s="27" t="s">
        <v>50</v>
      </c>
      <c r="H597" s="27" t="s">
        <v>27</v>
      </c>
      <c r="I597" s="29">
        <v>0.54999999999999993</v>
      </c>
      <c r="J597" s="30">
        <v>3000</v>
      </c>
      <c r="K597" s="31">
        <f t="shared" si="4"/>
        <v>1649.9999999999998</v>
      </c>
      <c r="L597" s="31">
        <f t="shared" si="5"/>
        <v>494.99999999999989</v>
      </c>
      <c r="M597" s="32">
        <v>0.3</v>
      </c>
      <c r="O597" s="37"/>
      <c r="P597" s="35"/>
      <c r="Q597" s="33"/>
      <c r="R597" s="34"/>
    </row>
    <row r="598" spans="1:18" ht="15.75" customHeight="1">
      <c r="A598" s="22"/>
      <c r="B598" s="27" t="s">
        <v>34</v>
      </c>
      <c r="C598" s="27">
        <v>1128299</v>
      </c>
      <c r="D598" s="28">
        <v>44259</v>
      </c>
      <c r="E598" s="27" t="s">
        <v>35</v>
      </c>
      <c r="F598" s="27" t="s">
        <v>49</v>
      </c>
      <c r="G598" s="27" t="s">
        <v>50</v>
      </c>
      <c r="H598" s="27" t="s">
        <v>28</v>
      </c>
      <c r="I598" s="29">
        <v>0.6</v>
      </c>
      <c r="J598" s="30">
        <v>1500</v>
      </c>
      <c r="K598" s="31">
        <f t="shared" si="4"/>
        <v>900</v>
      </c>
      <c r="L598" s="31">
        <f t="shared" si="5"/>
        <v>450</v>
      </c>
      <c r="M598" s="32">
        <v>0.5</v>
      </c>
      <c r="O598" s="37"/>
      <c r="P598" s="35"/>
      <c r="Q598" s="33"/>
      <c r="R598" s="34"/>
    </row>
    <row r="599" spans="1:18" ht="15.75" customHeight="1">
      <c r="A599" s="22"/>
      <c r="B599" s="27" t="s">
        <v>34</v>
      </c>
      <c r="C599" s="27">
        <v>1128299</v>
      </c>
      <c r="D599" s="28">
        <v>44259</v>
      </c>
      <c r="E599" s="27" t="s">
        <v>35</v>
      </c>
      <c r="F599" s="27" t="s">
        <v>49</v>
      </c>
      <c r="G599" s="27" t="s">
        <v>50</v>
      </c>
      <c r="H599" s="27" t="s">
        <v>29</v>
      </c>
      <c r="I599" s="29">
        <v>0.54999999999999993</v>
      </c>
      <c r="J599" s="30">
        <v>3500</v>
      </c>
      <c r="K599" s="31">
        <f t="shared" si="4"/>
        <v>1924.9999999999998</v>
      </c>
      <c r="L599" s="31">
        <f t="shared" si="5"/>
        <v>288.75</v>
      </c>
      <c r="M599" s="32">
        <v>0.15000000000000002</v>
      </c>
      <c r="O599" s="37"/>
      <c r="P599" s="35"/>
      <c r="Q599" s="33"/>
      <c r="R599" s="34"/>
    </row>
    <row r="600" spans="1:18" ht="15.75" customHeight="1">
      <c r="A600" s="22"/>
      <c r="B600" s="27" t="s">
        <v>34</v>
      </c>
      <c r="C600" s="27">
        <v>1128299</v>
      </c>
      <c r="D600" s="28">
        <v>44291</v>
      </c>
      <c r="E600" s="27" t="s">
        <v>35</v>
      </c>
      <c r="F600" s="27" t="s">
        <v>49</v>
      </c>
      <c r="G600" s="27" t="s">
        <v>50</v>
      </c>
      <c r="H600" s="27" t="s">
        <v>24</v>
      </c>
      <c r="I600" s="29">
        <v>0.6</v>
      </c>
      <c r="J600" s="30">
        <v>5250</v>
      </c>
      <c r="K600" s="31">
        <f t="shared" si="4"/>
        <v>3150</v>
      </c>
      <c r="L600" s="31">
        <f t="shared" si="5"/>
        <v>1102.5</v>
      </c>
      <c r="M600" s="32">
        <v>0.35000000000000003</v>
      </c>
      <c r="O600" s="37"/>
      <c r="P600" s="35"/>
      <c r="Q600" s="33"/>
      <c r="R600" s="34"/>
    </row>
    <row r="601" spans="1:18" ht="15.75" customHeight="1">
      <c r="A601" s="22"/>
      <c r="B601" s="27" t="s">
        <v>34</v>
      </c>
      <c r="C601" s="27">
        <v>1128299</v>
      </c>
      <c r="D601" s="28">
        <v>44291</v>
      </c>
      <c r="E601" s="27" t="s">
        <v>35</v>
      </c>
      <c r="F601" s="27" t="s">
        <v>49</v>
      </c>
      <c r="G601" s="27" t="s">
        <v>50</v>
      </c>
      <c r="H601" s="27" t="s">
        <v>25</v>
      </c>
      <c r="I601" s="29">
        <v>0.65</v>
      </c>
      <c r="J601" s="30">
        <v>3250</v>
      </c>
      <c r="K601" s="31">
        <f t="shared" si="4"/>
        <v>2112.5</v>
      </c>
      <c r="L601" s="31">
        <f t="shared" si="5"/>
        <v>422.5</v>
      </c>
      <c r="M601" s="32">
        <v>0.2</v>
      </c>
      <c r="O601" s="37"/>
      <c r="P601" s="35"/>
      <c r="Q601" s="33"/>
      <c r="R601" s="34"/>
    </row>
    <row r="602" spans="1:18" ht="15.75" customHeight="1">
      <c r="A602" s="22"/>
      <c r="B602" s="27" t="s">
        <v>34</v>
      </c>
      <c r="C602" s="27">
        <v>1128299</v>
      </c>
      <c r="D602" s="28">
        <v>44291</v>
      </c>
      <c r="E602" s="27" t="s">
        <v>35</v>
      </c>
      <c r="F602" s="27" t="s">
        <v>49</v>
      </c>
      <c r="G602" s="27" t="s">
        <v>50</v>
      </c>
      <c r="H602" s="27" t="s">
        <v>26</v>
      </c>
      <c r="I602" s="29">
        <v>0.65</v>
      </c>
      <c r="J602" s="30">
        <v>3750</v>
      </c>
      <c r="K602" s="31">
        <f t="shared" si="4"/>
        <v>2437.5</v>
      </c>
      <c r="L602" s="31">
        <f t="shared" si="5"/>
        <v>853.12500000000011</v>
      </c>
      <c r="M602" s="32">
        <v>0.35000000000000003</v>
      </c>
      <c r="O602" s="37"/>
      <c r="P602" s="35"/>
      <c r="Q602" s="33"/>
      <c r="R602" s="34"/>
    </row>
    <row r="603" spans="1:18" ht="15.75" customHeight="1">
      <c r="A603" s="22"/>
      <c r="B603" s="27" t="s">
        <v>34</v>
      </c>
      <c r="C603" s="27">
        <v>1128299</v>
      </c>
      <c r="D603" s="28">
        <v>44291</v>
      </c>
      <c r="E603" s="27" t="s">
        <v>35</v>
      </c>
      <c r="F603" s="27" t="s">
        <v>49</v>
      </c>
      <c r="G603" s="27" t="s">
        <v>50</v>
      </c>
      <c r="H603" s="27" t="s">
        <v>27</v>
      </c>
      <c r="I603" s="29">
        <v>0.6</v>
      </c>
      <c r="J603" s="30">
        <v>2750</v>
      </c>
      <c r="K603" s="31">
        <f t="shared" si="4"/>
        <v>1650</v>
      </c>
      <c r="L603" s="31">
        <f t="shared" si="5"/>
        <v>495</v>
      </c>
      <c r="M603" s="32">
        <v>0.3</v>
      </c>
      <c r="O603" s="37"/>
      <c r="P603" s="35"/>
      <c r="Q603" s="33"/>
      <c r="R603" s="34"/>
    </row>
    <row r="604" spans="1:18" ht="15.75" customHeight="1">
      <c r="A604" s="22"/>
      <c r="B604" s="27" t="s">
        <v>34</v>
      </c>
      <c r="C604" s="27">
        <v>1128299</v>
      </c>
      <c r="D604" s="28">
        <v>44291</v>
      </c>
      <c r="E604" s="27" t="s">
        <v>35</v>
      </c>
      <c r="F604" s="27" t="s">
        <v>49</v>
      </c>
      <c r="G604" s="27" t="s">
        <v>50</v>
      </c>
      <c r="H604" s="27" t="s">
        <v>28</v>
      </c>
      <c r="I604" s="29">
        <v>0.65</v>
      </c>
      <c r="J604" s="30">
        <v>1750</v>
      </c>
      <c r="K604" s="31">
        <f t="shared" si="4"/>
        <v>1137.5</v>
      </c>
      <c r="L604" s="31">
        <f t="shared" si="5"/>
        <v>568.75</v>
      </c>
      <c r="M604" s="32">
        <v>0.5</v>
      </c>
      <c r="O604" s="37"/>
      <c r="P604" s="35"/>
      <c r="Q604" s="33"/>
      <c r="R604" s="34"/>
    </row>
    <row r="605" spans="1:18" ht="15.75" customHeight="1">
      <c r="A605" s="22"/>
      <c r="B605" s="27" t="s">
        <v>34</v>
      </c>
      <c r="C605" s="27">
        <v>1128299</v>
      </c>
      <c r="D605" s="28">
        <v>44291</v>
      </c>
      <c r="E605" s="27" t="s">
        <v>35</v>
      </c>
      <c r="F605" s="27" t="s">
        <v>49</v>
      </c>
      <c r="G605" s="27" t="s">
        <v>50</v>
      </c>
      <c r="H605" s="27" t="s">
        <v>29</v>
      </c>
      <c r="I605" s="29">
        <v>0.8</v>
      </c>
      <c r="J605" s="30">
        <v>3250</v>
      </c>
      <c r="K605" s="31">
        <f t="shared" si="4"/>
        <v>2600</v>
      </c>
      <c r="L605" s="31">
        <f t="shared" si="5"/>
        <v>390.00000000000006</v>
      </c>
      <c r="M605" s="32">
        <v>0.15000000000000002</v>
      </c>
      <c r="O605" s="37"/>
      <c r="P605" s="35"/>
      <c r="Q605" s="33"/>
      <c r="R605" s="34"/>
    </row>
    <row r="606" spans="1:18" ht="15.75" customHeight="1">
      <c r="A606" s="22"/>
      <c r="B606" s="27" t="s">
        <v>34</v>
      </c>
      <c r="C606" s="27">
        <v>1128299</v>
      </c>
      <c r="D606" s="28">
        <v>44322</v>
      </c>
      <c r="E606" s="27" t="s">
        <v>35</v>
      </c>
      <c r="F606" s="27" t="s">
        <v>49</v>
      </c>
      <c r="G606" s="27" t="s">
        <v>50</v>
      </c>
      <c r="H606" s="27" t="s">
        <v>24</v>
      </c>
      <c r="I606" s="29">
        <v>0.6</v>
      </c>
      <c r="J606" s="30">
        <v>5250</v>
      </c>
      <c r="K606" s="31">
        <f t="shared" si="4"/>
        <v>3150</v>
      </c>
      <c r="L606" s="31">
        <f t="shared" si="5"/>
        <v>1575</v>
      </c>
      <c r="M606" s="32">
        <v>0.5</v>
      </c>
      <c r="O606" s="37"/>
      <c r="P606" s="35"/>
      <c r="Q606" s="33"/>
      <c r="R606" s="34"/>
    </row>
    <row r="607" spans="1:18" ht="15.75" customHeight="1">
      <c r="A607" s="22"/>
      <c r="B607" s="27" t="s">
        <v>34</v>
      </c>
      <c r="C607" s="27">
        <v>1128299</v>
      </c>
      <c r="D607" s="28">
        <v>44322</v>
      </c>
      <c r="E607" s="27" t="s">
        <v>35</v>
      </c>
      <c r="F607" s="27" t="s">
        <v>49</v>
      </c>
      <c r="G607" s="27" t="s">
        <v>50</v>
      </c>
      <c r="H607" s="27" t="s">
        <v>25</v>
      </c>
      <c r="I607" s="29">
        <v>0.65</v>
      </c>
      <c r="J607" s="30">
        <v>3750</v>
      </c>
      <c r="K607" s="31">
        <f t="shared" si="4"/>
        <v>2437.5</v>
      </c>
      <c r="L607" s="31">
        <f t="shared" si="5"/>
        <v>853.125</v>
      </c>
      <c r="M607" s="32">
        <v>0.35</v>
      </c>
      <c r="O607" s="37"/>
      <c r="P607" s="35"/>
      <c r="Q607" s="33"/>
      <c r="R607" s="34"/>
    </row>
    <row r="608" spans="1:18" ht="15.75" customHeight="1">
      <c r="A608" s="22"/>
      <c r="B608" s="27" t="s">
        <v>34</v>
      </c>
      <c r="C608" s="27">
        <v>1128299</v>
      </c>
      <c r="D608" s="28">
        <v>44322</v>
      </c>
      <c r="E608" s="27" t="s">
        <v>35</v>
      </c>
      <c r="F608" s="27" t="s">
        <v>49</v>
      </c>
      <c r="G608" s="27" t="s">
        <v>50</v>
      </c>
      <c r="H608" s="27" t="s">
        <v>26</v>
      </c>
      <c r="I608" s="29">
        <v>0.65</v>
      </c>
      <c r="J608" s="30">
        <v>3750</v>
      </c>
      <c r="K608" s="31">
        <f t="shared" si="4"/>
        <v>2437.5</v>
      </c>
      <c r="L608" s="31">
        <f t="shared" si="5"/>
        <v>1218.75</v>
      </c>
      <c r="M608" s="32">
        <v>0.5</v>
      </c>
      <c r="O608" s="37"/>
      <c r="P608" s="35"/>
      <c r="Q608" s="33"/>
      <c r="R608" s="34"/>
    </row>
    <row r="609" spans="1:18" ht="15.75" customHeight="1">
      <c r="A609" s="22"/>
      <c r="B609" s="27" t="s">
        <v>34</v>
      </c>
      <c r="C609" s="27">
        <v>1128299</v>
      </c>
      <c r="D609" s="28">
        <v>44322</v>
      </c>
      <c r="E609" s="27" t="s">
        <v>35</v>
      </c>
      <c r="F609" s="27" t="s">
        <v>49</v>
      </c>
      <c r="G609" s="27" t="s">
        <v>50</v>
      </c>
      <c r="H609" s="27" t="s">
        <v>27</v>
      </c>
      <c r="I609" s="29">
        <v>0.6</v>
      </c>
      <c r="J609" s="30">
        <v>2750</v>
      </c>
      <c r="K609" s="31">
        <f t="shared" si="4"/>
        <v>1650</v>
      </c>
      <c r="L609" s="31">
        <f t="shared" si="5"/>
        <v>742.49999999999989</v>
      </c>
      <c r="M609" s="32">
        <v>0.44999999999999996</v>
      </c>
      <c r="O609" s="37"/>
      <c r="P609" s="35"/>
      <c r="Q609" s="33"/>
      <c r="R609" s="34"/>
    </row>
    <row r="610" spans="1:18" ht="15.75" customHeight="1">
      <c r="A610" s="22"/>
      <c r="B610" s="27" t="s">
        <v>34</v>
      </c>
      <c r="C610" s="27">
        <v>1128299</v>
      </c>
      <c r="D610" s="28">
        <v>44322</v>
      </c>
      <c r="E610" s="27" t="s">
        <v>35</v>
      </c>
      <c r="F610" s="27" t="s">
        <v>49</v>
      </c>
      <c r="G610" s="27" t="s">
        <v>50</v>
      </c>
      <c r="H610" s="27" t="s">
        <v>28</v>
      </c>
      <c r="I610" s="29">
        <v>0.65</v>
      </c>
      <c r="J610" s="30">
        <v>1750</v>
      </c>
      <c r="K610" s="31">
        <f t="shared" si="4"/>
        <v>1137.5</v>
      </c>
      <c r="L610" s="31">
        <f t="shared" si="5"/>
        <v>739.37500000000011</v>
      </c>
      <c r="M610" s="32">
        <v>0.65000000000000013</v>
      </c>
      <c r="O610" s="37"/>
      <c r="P610" s="35"/>
      <c r="Q610" s="33"/>
      <c r="R610" s="34"/>
    </row>
    <row r="611" spans="1:18" ht="15.75" customHeight="1">
      <c r="A611" s="22"/>
      <c r="B611" s="27" t="s">
        <v>34</v>
      </c>
      <c r="C611" s="27">
        <v>1128299</v>
      </c>
      <c r="D611" s="28">
        <v>44322</v>
      </c>
      <c r="E611" s="27" t="s">
        <v>35</v>
      </c>
      <c r="F611" s="27" t="s">
        <v>49</v>
      </c>
      <c r="G611" s="27" t="s">
        <v>50</v>
      </c>
      <c r="H611" s="27" t="s">
        <v>29</v>
      </c>
      <c r="I611" s="29">
        <v>0.8</v>
      </c>
      <c r="J611" s="30">
        <v>4750</v>
      </c>
      <c r="K611" s="31">
        <f t="shared" si="4"/>
        <v>3800</v>
      </c>
      <c r="L611" s="31">
        <f t="shared" si="5"/>
        <v>1140</v>
      </c>
      <c r="M611" s="32">
        <v>0.3</v>
      </c>
      <c r="O611" s="37"/>
      <c r="P611" s="35"/>
      <c r="Q611" s="33"/>
      <c r="R611" s="34"/>
    </row>
    <row r="612" spans="1:18" ht="15.75" customHeight="1">
      <c r="A612" s="22"/>
      <c r="B612" s="27" t="s">
        <v>34</v>
      </c>
      <c r="C612" s="27">
        <v>1128299</v>
      </c>
      <c r="D612" s="28">
        <v>44352</v>
      </c>
      <c r="E612" s="27" t="s">
        <v>35</v>
      </c>
      <c r="F612" s="27" t="s">
        <v>49</v>
      </c>
      <c r="G612" s="27" t="s">
        <v>50</v>
      </c>
      <c r="H612" s="27" t="s">
        <v>24</v>
      </c>
      <c r="I612" s="29">
        <v>0.6</v>
      </c>
      <c r="J612" s="30">
        <v>7250</v>
      </c>
      <c r="K612" s="31">
        <f t="shared" si="4"/>
        <v>4350</v>
      </c>
      <c r="L612" s="31">
        <f t="shared" si="5"/>
        <v>2175</v>
      </c>
      <c r="M612" s="32">
        <v>0.5</v>
      </c>
      <c r="O612" s="37"/>
      <c r="P612" s="35"/>
      <c r="Q612" s="33"/>
      <c r="R612" s="34"/>
    </row>
    <row r="613" spans="1:18" ht="15.75" customHeight="1">
      <c r="A613" s="22"/>
      <c r="B613" s="27" t="s">
        <v>34</v>
      </c>
      <c r="C613" s="27">
        <v>1128299</v>
      </c>
      <c r="D613" s="28">
        <v>44352</v>
      </c>
      <c r="E613" s="27" t="s">
        <v>35</v>
      </c>
      <c r="F613" s="27" t="s">
        <v>49</v>
      </c>
      <c r="G613" s="27" t="s">
        <v>50</v>
      </c>
      <c r="H613" s="27" t="s">
        <v>25</v>
      </c>
      <c r="I613" s="29">
        <v>0.65</v>
      </c>
      <c r="J613" s="30">
        <v>5750</v>
      </c>
      <c r="K613" s="31">
        <f t="shared" si="4"/>
        <v>3737.5</v>
      </c>
      <c r="L613" s="31">
        <f t="shared" si="5"/>
        <v>1308.125</v>
      </c>
      <c r="M613" s="32">
        <v>0.35</v>
      </c>
      <c r="O613" s="37"/>
      <c r="P613" s="35"/>
      <c r="Q613" s="33"/>
      <c r="R613" s="34"/>
    </row>
    <row r="614" spans="1:18" ht="15.75" customHeight="1">
      <c r="A614" s="22"/>
      <c r="B614" s="27" t="s">
        <v>34</v>
      </c>
      <c r="C614" s="27">
        <v>1128299</v>
      </c>
      <c r="D614" s="28">
        <v>44352</v>
      </c>
      <c r="E614" s="27" t="s">
        <v>35</v>
      </c>
      <c r="F614" s="27" t="s">
        <v>49</v>
      </c>
      <c r="G614" s="27" t="s">
        <v>50</v>
      </c>
      <c r="H614" s="27" t="s">
        <v>26</v>
      </c>
      <c r="I614" s="29">
        <v>0.65</v>
      </c>
      <c r="J614" s="30">
        <v>5750</v>
      </c>
      <c r="K614" s="31">
        <f t="shared" si="4"/>
        <v>3737.5</v>
      </c>
      <c r="L614" s="31">
        <f t="shared" si="5"/>
        <v>1868.75</v>
      </c>
      <c r="M614" s="32">
        <v>0.5</v>
      </c>
      <c r="O614" s="37"/>
      <c r="P614" s="35"/>
      <c r="Q614" s="33"/>
      <c r="R614" s="34"/>
    </row>
    <row r="615" spans="1:18" ht="15.75" customHeight="1">
      <c r="A615" s="22"/>
      <c r="B615" s="27" t="s">
        <v>34</v>
      </c>
      <c r="C615" s="27">
        <v>1128299</v>
      </c>
      <c r="D615" s="28">
        <v>44352</v>
      </c>
      <c r="E615" s="27" t="s">
        <v>35</v>
      </c>
      <c r="F615" s="27" t="s">
        <v>49</v>
      </c>
      <c r="G615" s="27" t="s">
        <v>50</v>
      </c>
      <c r="H615" s="27" t="s">
        <v>27</v>
      </c>
      <c r="I615" s="29">
        <v>0.65</v>
      </c>
      <c r="J615" s="30">
        <v>4500</v>
      </c>
      <c r="K615" s="31">
        <f t="shared" si="4"/>
        <v>2925</v>
      </c>
      <c r="L615" s="31">
        <f t="shared" si="5"/>
        <v>1316.2499999999998</v>
      </c>
      <c r="M615" s="32">
        <v>0.44999999999999996</v>
      </c>
      <c r="O615" s="37"/>
      <c r="P615" s="35"/>
      <c r="Q615" s="33"/>
      <c r="R615" s="34"/>
    </row>
    <row r="616" spans="1:18" ht="15.75" customHeight="1">
      <c r="A616" s="22"/>
      <c r="B616" s="27" t="s">
        <v>34</v>
      </c>
      <c r="C616" s="27">
        <v>1128299</v>
      </c>
      <c r="D616" s="28">
        <v>44352</v>
      </c>
      <c r="E616" s="27" t="s">
        <v>35</v>
      </c>
      <c r="F616" s="27" t="s">
        <v>49</v>
      </c>
      <c r="G616" s="27" t="s">
        <v>50</v>
      </c>
      <c r="H616" s="27" t="s">
        <v>28</v>
      </c>
      <c r="I616" s="29">
        <v>0.70000000000000007</v>
      </c>
      <c r="J616" s="30">
        <v>3250</v>
      </c>
      <c r="K616" s="31">
        <f t="shared" si="4"/>
        <v>2275</v>
      </c>
      <c r="L616" s="31">
        <f t="shared" si="5"/>
        <v>1478.7500000000002</v>
      </c>
      <c r="M616" s="32">
        <v>0.65000000000000013</v>
      </c>
      <c r="O616" s="37"/>
      <c r="P616" s="35"/>
      <c r="Q616" s="33"/>
      <c r="R616" s="34"/>
    </row>
    <row r="617" spans="1:18" ht="15.75" customHeight="1">
      <c r="A617" s="22"/>
      <c r="B617" s="27" t="s">
        <v>34</v>
      </c>
      <c r="C617" s="27">
        <v>1128299</v>
      </c>
      <c r="D617" s="28">
        <v>44352</v>
      </c>
      <c r="E617" s="27" t="s">
        <v>35</v>
      </c>
      <c r="F617" s="27" t="s">
        <v>49</v>
      </c>
      <c r="G617" s="27" t="s">
        <v>50</v>
      </c>
      <c r="H617" s="27" t="s">
        <v>29</v>
      </c>
      <c r="I617" s="29">
        <v>0.85000000000000009</v>
      </c>
      <c r="J617" s="30">
        <v>6250</v>
      </c>
      <c r="K617" s="31">
        <f t="shared" si="4"/>
        <v>5312.5000000000009</v>
      </c>
      <c r="L617" s="31">
        <f t="shared" si="5"/>
        <v>1593.7500000000002</v>
      </c>
      <c r="M617" s="32">
        <v>0.3</v>
      </c>
      <c r="O617" s="37"/>
      <c r="P617" s="35"/>
      <c r="Q617" s="33"/>
      <c r="R617" s="34"/>
    </row>
    <row r="618" spans="1:18" ht="15.75" customHeight="1">
      <c r="A618" s="22"/>
      <c r="B618" s="27" t="s">
        <v>34</v>
      </c>
      <c r="C618" s="27">
        <v>1128299</v>
      </c>
      <c r="D618" s="28">
        <v>44381</v>
      </c>
      <c r="E618" s="27" t="s">
        <v>35</v>
      </c>
      <c r="F618" s="27" t="s">
        <v>49</v>
      </c>
      <c r="G618" s="27" t="s">
        <v>50</v>
      </c>
      <c r="H618" s="27" t="s">
        <v>24</v>
      </c>
      <c r="I618" s="29">
        <v>0.65</v>
      </c>
      <c r="J618" s="30">
        <v>7750</v>
      </c>
      <c r="K618" s="31">
        <f t="shared" si="4"/>
        <v>5037.5</v>
      </c>
      <c r="L618" s="31">
        <f t="shared" si="5"/>
        <v>2266.875</v>
      </c>
      <c r="M618" s="32">
        <v>0.45</v>
      </c>
      <c r="O618" s="37"/>
      <c r="P618" s="35"/>
      <c r="Q618" s="33"/>
      <c r="R618" s="34"/>
    </row>
    <row r="619" spans="1:18" ht="15.75" customHeight="1">
      <c r="A619" s="22"/>
      <c r="B619" s="27" t="s">
        <v>34</v>
      </c>
      <c r="C619" s="27">
        <v>1128299</v>
      </c>
      <c r="D619" s="28">
        <v>44381</v>
      </c>
      <c r="E619" s="27" t="s">
        <v>35</v>
      </c>
      <c r="F619" s="27" t="s">
        <v>49</v>
      </c>
      <c r="G619" s="27" t="s">
        <v>50</v>
      </c>
      <c r="H619" s="27" t="s">
        <v>25</v>
      </c>
      <c r="I619" s="29">
        <v>0.70000000000000007</v>
      </c>
      <c r="J619" s="30">
        <v>6250</v>
      </c>
      <c r="K619" s="31">
        <f t="shared" si="4"/>
        <v>4375</v>
      </c>
      <c r="L619" s="31">
        <f t="shared" si="5"/>
        <v>1312.5</v>
      </c>
      <c r="M619" s="32">
        <v>0.3</v>
      </c>
      <c r="O619" s="37"/>
      <c r="P619" s="35"/>
      <c r="Q619" s="33"/>
      <c r="R619" s="34"/>
    </row>
    <row r="620" spans="1:18" ht="15.75" customHeight="1">
      <c r="A620" s="22"/>
      <c r="B620" s="27" t="s">
        <v>34</v>
      </c>
      <c r="C620" s="27">
        <v>1128299</v>
      </c>
      <c r="D620" s="28">
        <v>44381</v>
      </c>
      <c r="E620" s="27" t="s">
        <v>35</v>
      </c>
      <c r="F620" s="27" t="s">
        <v>49</v>
      </c>
      <c r="G620" s="27" t="s">
        <v>50</v>
      </c>
      <c r="H620" s="27" t="s">
        <v>26</v>
      </c>
      <c r="I620" s="29">
        <v>0.70000000000000007</v>
      </c>
      <c r="J620" s="30">
        <v>5750</v>
      </c>
      <c r="K620" s="31">
        <f t="shared" si="4"/>
        <v>4025.0000000000005</v>
      </c>
      <c r="L620" s="31">
        <f t="shared" si="5"/>
        <v>1811.2500000000002</v>
      </c>
      <c r="M620" s="32">
        <v>0.45</v>
      </c>
      <c r="O620" s="37"/>
      <c r="P620" s="35"/>
      <c r="Q620" s="33"/>
      <c r="R620" s="34"/>
    </row>
    <row r="621" spans="1:18" ht="15.75" customHeight="1">
      <c r="A621" s="22"/>
      <c r="B621" s="27" t="s">
        <v>34</v>
      </c>
      <c r="C621" s="27">
        <v>1128299</v>
      </c>
      <c r="D621" s="28">
        <v>44381</v>
      </c>
      <c r="E621" s="27" t="s">
        <v>35</v>
      </c>
      <c r="F621" s="27" t="s">
        <v>49</v>
      </c>
      <c r="G621" s="27" t="s">
        <v>50</v>
      </c>
      <c r="H621" s="27" t="s">
        <v>27</v>
      </c>
      <c r="I621" s="29">
        <v>0.65</v>
      </c>
      <c r="J621" s="30">
        <v>4750</v>
      </c>
      <c r="K621" s="31">
        <f t="shared" si="4"/>
        <v>3087.5</v>
      </c>
      <c r="L621" s="31">
        <f t="shared" si="5"/>
        <v>1235</v>
      </c>
      <c r="M621" s="32">
        <v>0.39999999999999997</v>
      </c>
      <c r="O621" s="37"/>
      <c r="P621" s="35"/>
      <c r="Q621" s="33"/>
      <c r="R621" s="34"/>
    </row>
    <row r="622" spans="1:18" ht="15.75" customHeight="1">
      <c r="A622" s="22"/>
      <c r="B622" s="27" t="s">
        <v>34</v>
      </c>
      <c r="C622" s="27">
        <v>1128299</v>
      </c>
      <c r="D622" s="28">
        <v>44381</v>
      </c>
      <c r="E622" s="27" t="s">
        <v>35</v>
      </c>
      <c r="F622" s="27" t="s">
        <v>49</v>
      </c>
      <c r="G622" s="27" t="s">
        <v>50</v>
      </c>
      <c r="H622" s="27" t="s">
        <v>28</v>
      </c>
      <c r="I622" s="29">
        <v>0.70000000000000007</v>
      </c>
      <c r="J622" s="30">
        <v>5250</v>
      </c>
      <c r="K622" s="31">
        <f t="shared" si="4"/>
        <v>3675.0000000000005</v>
      </c>
      <c r="L622" s="31">
        <f t="shared" si="5"/>
        <v>2205.0000000000005</v>
      </c>
      <c r="M622" s="32">
        <v>0.60000000000000009</v>
      </c>
      <c r="O622" s="37"/>
      <c r="P622" s="35"/>
      <c r="Q622" s="33"/>
      <c r="R622" s="34"/>
    </row>
    <row r="623" spans="1:18" ht="15.75" customHeight="1">
      <c r="A623" s="22"/>
      <c r="B623" s="27" t="s">
        <v>34</v>
      </c>
      <c r="C623" s="27">
        <v>1128299</v>
      </c>
      <c r="D623" s="28">
        <v>44381</v>
      </c>
      <c r="E623" s="27" t="s">
        <v>35</v>
      </c>
      <c r="F623" s="27" t="s">
        <v>49</v>
      </c>
      <c r="G623" s="27" t="s">
        <v>50</v>
      </c>
      <c r="H623" s="27" t="s">
        <v>29</v>
      </c>
      <c r="I623" s="29">
        <v>0.85000000000000009</v>
      </c>
      <c r="J623" s="30">
        <v>5250</v>
      </c>
      <c r="K623" s="31">
        <f t="shared" si="4"/>
        <v>4462.5000000000009</v>
      </c>
      <c r="L623" s="31">
        <f t="shared" si="5"/>
        <v>1115.6250000000002</v>
      </c>
      <c r="M623" s="32">
        <v>0.25</v>
      </c>
      <c r="O623" s="37"/>
      <c r="P623" s="35"/>
      <c r="Q623" s="33"/>
      <c r="R623" s="34"/>
    </row>
    <row r="624" spans="1:18" ht="15.75" customHeight="1">
      <c r="A624" s="22"/>
      <c r="B624" s="27" t="s">
        <v>34</v>
      </c>
      <c r="C624" s="27">
        <v>1128299</v>
      </c>
      <c r="D624" s="28">
        <v>44413</v>
      </c>
      <c r="E624" s="27" t="s">
        <v>35</v>
      </c>
      <c r="F624" s="27" t="s">
        <v>49</v>
      </c>
      <c r="G624" s="27" t="s">
        <v>50</v>
      </c>
      <c r="H624" s="27" t="s">
        <v>24</v>
      </c>
      <c r="I624" s="29">
        <v>0.70000000000000007</v>
      </c>
      <c r="J624" s="30">
        <v>7250</v>
      </c>
      <c r="K624" s="31">
        <f t="shared" si="4"/>
        <v>5075.0000000000009</v>
      </c>
      <c r="L624" s="31">
        <f t="shared" si="5"/>
        <v>2283.7500000000005</v>
      </c>
      <c r="M624" s="32">
        <v>0.45</v>
      </c>
      <c r="O624" s="37"/>
      <c r="P624" s="35"/>
      <c r="Q624" s="33"/>
      <c r="R624" s="34"/>
    </row>
    <row r="625" spans="1:18" ht="15.75" customHeight="1">
      <c r="A625" s="22"/>
      <c r="B625" s="27" t="s">
        <v>34</v>
      </c>
      <c r="C625" s="27">
        <v>1128299</v>
      </c>
      <c r="D625" s="28">
        <v>44413</v>
      </c>
      <c r="E625" s="27" t="s">
        <v>35</v>
      </c>
      <c r="F625" s="27" t="s">
        <v>49</v>
      </c>
      <c r="G625" s="27" t="s">
        <v>50</v>
      </c>
      <c r="H625" s="27" t="s">
        <v>25</v>
      </c>
      <c r="I625" s="29">
        <v>0.75000000000000011</v>
      </c>
      <c r="J625" s="30">
        <v>6750</v>
      </c>
      <c r="K625" s="31">
        <f t="shared" si="4"/>
        <v>5062.5000000000009</v>
      </c>
      <c r="L625" s="31">
        <f t="shared" si="5"/>
        <v>1518.7500000000002</v>
      </c>
      <c r="M625" s="32">
        <v>0.3</v>
      </c>
      <c r="O625" s="37"/>
      <c r="P625" s="35"/>
      <c r="Q625" s="33"/>
      <c r="R625" s="34"/>
    </row>
    <row r="626" spans="1:18" ht="15.75" customHeight="1">
      <c r="A626" s="22"/>
      <c r="B626" s="27" t="s">
        <v>34</v>
      </c>
      <c r="C626" s="27">
        <v>1128299</v>
      </c>
      <c r="D626" s="28">
        <v>44413</v>
      </c>
      <c r="E626" s="27" t="s">
        <v>35</v>
      </c>
      <c r="F626" s="27" t="s">
        <v>49</v>
      </c>
      <c r="G626" s="27" t="s">
        <v>50</v>
      </c>
      <c r="H626" s="27" t="s">
        <v>26</v>
      </c>
      <c r="I626" s="29">
        <v>0.70000000000000007</v>
      </c>
      <c r="J626" s="30">
        <v>5500</v>
      </c>
      <c r="K626" s="31">
        <f t="shared" si="4"/>
        <v>3850.0000000000005</v>
      </c>
      <c r="L626" s="31">
        <f t="shared" si="5"/>
        <v>1732.5000000000002</v>
      </c>
      <c r="M626" s="32">
        <v>0.45</v>
      </c>
      <c r="O626" s="37"/>
      <c r="P626" s="35"/>
      <c r="Q626" s="33"/>
      <c r="R626" s="34"/>
    </row>
    <row r="627" spans="1:18" ht="15.75" customHeight="1">
      <c r="A627" s="22"/>
      <c r="B627" s="27" t="s">
        <v>34</v>
      </c>
      <c r="C627" s="27">
        <v>1128299</v>
      </c>
      <c r="D627" s="28">
        <v>44413</v>
      </c>
      <c r="E627" s="27" t="s">
        <v>35</v>
      </c>
      <c r="F627" s="27" t="s">
        <v>49</v>
      </c>
      <c r="G627" s="27" t="s">
        <v>50</v>
      </c>
      <c r="H627" s="27" t="s">
        <v>27</v>
      </c>
      <c r="I627" s="29">
        <v>0.70000000000000007</v>
      </c>
      <c r="J627" s="30">
        <v>5000</v>
      </c>
      <c r="K627" s="31">
        <f t="shared" si="4"/>
        <v>3500.0000000000005</v>
      </c>
      <c r="L627" s="31">
        <f t="shared" si="5"/>
        <v>1400</v>
      </c>
      <c r="M627" s="32">
        <v>0.39999999999999997</v>
      </c>
      <c r="O627" s="37"/>
      <c r="P627" s="35"/>
      <c r="Q627" s="33"/>
      <c r="R627" s="34"/>
    </row>
    <row r="628" spans="1:18" ht="15.75" customHeight="1">
      <c r="A628" s="22"/>
      <c r="B628" s="27" t="s">
        <v>34</v>
      </c>
      <c r="C628" s="27">
        <v>1128299</v>
      </c>
      <c r="D628" s="28">
        <v>44413</v>
      </c>
      <c r="E628" s="27" t="s">
        <v>35</v>
      </c>
      <c r="F628" s="27" t="s">
        <v>49</v>
      </c>
      <c r="G628" s="27" t="s">
        <v>50</v>
      </c>
      <c r="H628" s="27" t="s">
        <v>28</v>
      </c>
      <c r="I628" s="29">
        <v>0.75</v>
      </c>
      <c r="J628" s="30">
        <v>5000</v>
      </c>
      <c r="K628" s="31">
        <f t="shared" si="4"/>
        <v>3750</v>
      </c>
      <c r="L628" s="31">
        <f t="shared" si="5"/>
        <v>2250.0000000000005</v>
      </c>
      <c r="M628" s="32">
        <v>0.60000000000000009</v>
      </c>
      <c r="O628" s="37"/>
      <c r="P628" s="35"/>
      <c r="Q628" s="33"/>
      <c r="R628" s="34"/>
    </row>
    <row r="629" spans="1:18" ht="15.75" customHeight="1">
      <c r="A629" s="22"/>
      <c r="B629" s="27" t="s">
        <v>34</v>
      </c>
      <c r="C629" s="27">
        <v>1128299</v>
      </c>
      <c r="D629" s="28">
        <v>44413</v>
      </c>
      <c r="E629" s="27" t="s">
        <v>35</v>
      </c>
      <c r="F629" s="27" t="s">
        <v>49</v>
      </c>
      <c r="G629" s="27" t="s">
        <v>50</v>
      </c>
      <c r="H629" s="27" t="s">
        <v>29</v>
      </c>
      <c r="I629" s="29">
        <v>0.8</v>
      </c>
      <c r="J629" s="30">
        <v>4000</v>
      </c>
      <c r="K629" s="31">
        <f t="shared" si="4"/>
        <v>3200</v>
      </c>
      <c r="L629" s="31">
        <f t="shared" si="5"/>
        <v>800</v>
      </c>
      <c r="M629" s="32">
        <v>0.25</v>
      </c>
      <c r="O629" s="37"/>
      <c r="P629" s="35"/>
      <c r="Q629" s="33"/>
      <c r="R629" s="34"/>
    </row>
    <row r="630" spans="1:18" ht="15.75" customHeight="1">
      <c r="A630" s="22"/>
      <c r="B630" s="27" t="s">
        <v>34</v>
      </c>
      <c r="C630" s="27">
        <v>1128299</v>
      </c>
      <c r="D630" s="28">
        <v>44445</v>
      </c>
      <c r="E630" s="27" t="s">
        <v>35</v>
      </c>
      <c r="F630" s="27" t="s">
        <v>49</v>
      </c>
      <c r="G630" s="27" t="s">
        <v>50</v>
      </c>
      <c r="H630" s="27" t="s">
        <v>24</v>
      </c>
      <c r="I630" s="29">
        <v>0.65000000000000013</v>
      </c>
      <c r="J630" s="30">
        <v>6000</v>
      </c>
      <c r="K630" s="31">
        <f t="shared" si="4"/>
        <v>3900.0000000000009</v>
      </c>
      <c r="L630" s="31">
        <f t="shared" si="5"/>
        <v>1560.0000000000005</v>
      </c>
      <c r="M630" s="32">
        <v>0.4</v>
      </c>
      <c r="O630" s="37"/>
      <c r="P630" s="35"/>
      <c r="Q630" s="33"/>
      <c r="R630" s="34"/>
    </row>
    <row r="631" spans="1:18" ht="15.75" customHeight="1">
      <c r="A631" s="22"/>
      <c r="B631" s="27" t="s">
        <v>34</v>
      </c>
      <c r="C631" s="27">
        <v>1128299</v>
      </c>
      <c r="D631" s="28">
        <v>44445</v>
      </c>
      <c r="E631" s="27" t="s">
        <v>35</v>
      </c>
      <c r="F631" s="27" t="s">
        <v>49</v>
      </c>
      <c r="G631" s="27" t="s">
        <v>50</v>
      </c>
      <c r="H631" s="27" t="s">
        <v>25</v>
      </c>
      <c r="I631" s="29">
        <v>0.70000000000000018</v>
      </c>
      <c r="J631" s="30">
        <v>6000</v>
      </c>
      <c r="K631" s="31">
        <f t="shared" si="4"/>
        <v>4200.0000000000009</v>
      </c>
      <c r="L631" s="31">
        <f t="shared" si="5"/>
        <v>1050.0000000000002</v>
      </c>
      <c r="M631" s="32">
        <v>0.25</v>
      </c>
      <c r="O631" s="37"/>
      <c r="P631" s="35"/>
      <c r="Q631" s="33"/>
      <c r="R631" s="34"/>
    </row>
    <row r="632" spans="1:18" ht="15.75" customHeight="1">
      <c r="A632" s="22"/>
      <c r="B632" s="27" t="s">
        <v>34</v>
      </c>
      <c r="C632" s="27">
        <v>1128299</v>
      </c>
      <c r="D632" s="28">
        <v>44445</v>
      </c>
      <c r="E632" s="27" t="s">
        <v>35</v>
      </c>
      <c r="F632" s="27" t="s">
        <v>49</v>
      </c>
      <c r="G632" s="27" t="s">
        <v>50</v>
      </c>
      <c r="H632" s="27" t="s">
        <v>26</v>
      </c>
      <c r="I632" s="29">
        <v>0.65000000000000013</v>
      </c>
      <c r="J632" s="30">
        <v>4500</v>
      </c>
      <c r="K632" s="31">
        <f t="shared" si="4"/>
        <v>2925.0000000000005</v>
      </c>
      <c r="L632" s="31">
        <f t="shared" si="5"/>
        <v>1170.0000000000002</v>
      </c>
      <c r="M632" s="32">
        <v>0.4</v>
      </c>
      <c r="O632" s="37"/>
      <c r="P632" s="35"/>
      <c r="Q632" s="33"/>
      <c r="R632" s="34"/>
    </row>
    <row r="633" spans="1:18" ht="15.75" customHeight="1">
      <c r="A633" s="22"/>
      <c r="B633" s="27" t="s">
        <v>34</v>
      </c>
      <c r="C633" s="27">
        <v>1128299</v>
      </c>
      <c r="D633" s="28">
        <v>44445</v>
      </c>
      <c r="E633" s="27" t="s">
        <v>35</v>
      </c>
      <c r="F633" s="27" t="s">
        <v>49</v>
      </c>
      <c r="G633" s="27" t="s">
        <v>50</v>
      </c>
      <c r="H633" s="27" t="s">
        <v>27</v>
      </c>
      <c r="I633" s="29">
        <v>0.65000000000000013</v>
      </c>
      <c r="J633" s="30">
        <v>4000</v>
      </c>
      <c r="K633" s="31">
        <f t="shared" si="4"/>
        <v>2600.0000000000005</v>
      </c>
      <c r="L633" s="31">
        <f t="shared" si="5"/>
        <v>910.00000000000011</v>
      </c>
      <c r="M633" s="32">
        <v>0.35</v>
      </c>
      <c r="O633" s="37"/>
      <c r="P633" s="35"/>
      <c r="Q633" s="33"/>
      <c r="R633" s="34"/>
    </row>
    <row r="634" spans="1:18" ht="15.75" customHeight="1">
      <c r="A634" s="22"/>
      <c r="B634" s="27" t="s">
        <v>34</v>
      </c>
      <c r="C634" s="27">
        <v>1128299</v>
      </c>
      <c r="D634" s="28">
        <v>44445</v>
      </c>
      <c r="E634" s="27" t="s">
        <v>35</v>
      </c>
      <c r="F634" s="27" t="s">
        <v>49</v>
      </c>
      <c r="G634" s="27" t="s">
        <v>50</v>
      </c>
      <c r="H634" s="27" t="s">
        <v>28</v>
      </c>
      <c r="I634" s="29">
        <v>0.75000000000000011</v>
      </c>
      <c r="J634" s="30">
        <v>4000</v>
      </c>
      <c r="K634" s="31">
        <f t="shared" si="4"/>
        <v>3000.0000000000005</v>
      </c>
      <c r="L634" s="31">
        <f t="shared" si="5"/>
        <v>1650.0000000000007</v>
      </c>
      <c r="M634" s="32">
        <v>0.55000000000000016</v>
      </c>
      <c r="O634" s="37"/>
      <c r="P634" s="35"/>
      <c r="Q634" s="33"/>
      <c r="R634" s="34"/>
    </row>
    <row r="635" spans="1:18" ht="15.75" customHeight="1">
      <c r="A635" s="22"/>
      <c r="B635" s="27" t="s">
        <v>34</v>
      </c>
      <c r="C635" s="27">
        <v>1128299</v>
      </c>
      <c r="D635" s="28">
        <v>44445</v>
      </c>
      <c r="E635" s="27" t="s">
        <v>35</v>
      </c>
      <c r="F635" s="27" t="s">
        <v>49</v>
      </c>
      <c r="G635" s="27" t="s">
        <v>50</v>
      </c>
      <c r="H635" s="27" t="s">
        <v>29</v>
      </c>
      <c r="I635" s="29">
        <v>0.70000000000000007</v>
      </c>
      <c r="J635" s="30">
        <v>4250</v>
      </c>
      <c r="K635" s="31">
        <f t="shared" si="4"/>
        <v>2975.0000000000005</v>
      </c>
      <c r="L635" s="31">
        <f t="shared" si="5"/>
        <v>595.00000000000011</v>
      </c>
      <c r="M635" s="32">
        <v>0.2</v>
      </c>
      <c r="O635" s="37"/>
      <c r="P635" s="35"/>
      <c r="Q635" s="33"/>
      <c r="R635" s="34"/>
    </row>
    <row r="636" spans="1:18" ht="15.75" customHeight="1">
      <c r="A636" s="22"/>
      <c r="B636" s="27" t="s">
        <v>34</v>
      </c>
      <c r="C636" s="27">
        <v>1128299</v>
      </c>
      <c r="D636" s="28">
        <v>44474</v>
      </c>
      <c r="E636" s="27" t="s">
        <v>35</v>
      </c>
      <c r="F636" s="27" t="s">
        <v>49</v>
      </c>
      <c r="G636" s="27" t="s">
        <v>50</v>
      </c>
      <c r="H636" s="27" t="s">
        <v>24</v>
      </c>
      <c r="I636" s="29">
        <v>0.55000000000000004</v>
      </c>
      <c r="J636" s="30">
        <v>5250</v>
      </c>
      <c r="K636" s="31">
        <f t="shared" si="4"/>
        <v>2887.5000000000005</v>
      </c>
      <c r="L636" s="31">
        <f t="shared" si="5"/>
        <v>1155.0000000000002</v>
      </c>
      <c r="M636" s="32">
        <v>0.4</v>
      </c>
      <c r="O636" s="37"/>
      <c r="P636" s="35"/>
      <c r="Q636" s="33"/>
      <c r="R636" s="34"/>
    </row>
    <row r="637" spans="1:18" ht="15.75" customHeight="1">
      <c r="A637" s="22"/>
      <c r="B637" s="27" t="s">
        <v>34</v>
      </c>
      <c r="C637" s="27">
        <v>1128299</v>
      </c>
      <c r="D637" s="28">
        <v>44474</v>
      </c>
      <c r="E637" s="27" t="s">
        <v>35</v>
      </c>
      <c r="F637" s="27" t="s">
        <v>49</v>
      </c>
      <c r="G637" s="27" t="s">
        <v>50</v>
      </c>
      <c r="H637" s="27" t="s">
        <v>25</v>
      </c>
      <c r="I637" s="29">
        <v>0.60000000000000009</v>
      </c>
      <c r="J637" s="30">
        <v>5250</v>
      </c>
      <c r="K637" s="31">
        <f t="shared" si="4"/>
        <v>3150.0000000000005</v>
      </c>
      <c r="L637" s="31">
        <f t="shared" si="5"/>
        <v>787.50000000000011</v>
      </c>
      <c r="M637" s="32">
        <v>0.25</v>
      </c>
      <c r="O637" s="37"/>
      <c r="P637" s="35"/>
      <c r="Q637" s="33"/>
      <c r="R637" s="34"/>
    </row>
    <row r="638" spans="1:18" ht="15.75" customHeight="1">
      <c r="A638" s="22"/>
      <c r="B638" s="27" t="s">
        <v>34</v>
      </c>
      <c r="C638" s="27">
        <v>1128299</v>
      </c>
      <c r="D638" s="28">
        <v>44474</v>
      </c>
      <c r="E638" s="27" t="s">
        <v>35</v>
      </c>
      <c r="F638" s="27" t="s">
        <v>49</v>
      </c>
      <c r="G638" s="27" t="s">
        <v>50</v>
      </c>
      <c r="H638" s="27" t="s">
        <v>26</v>
      </c>
      <c r="I638" s="29">
        <v>0.55000000000000004</v>
      </c>
      <c r="J638" s="30">
        <v>3500</v>
      </c>
      <c r="K638" s="31">
        <f t="shared" si="4"/>
        <v>1925.0000000000002</v>
      </c>
      <c r="L638" s="31">
        <f t="shared" si="5"/>
        <v>770.00000000000011</v>
      </c>
      <c r="M638" s="32">
        <v>0.4</v>
      </c>
      <c r="O638" s="37"/>
      <c r="P638" s="35"/>
      <c r="Q638" s="33"/>
      <c r="R638" s="34"/>
    </row>
    <row r="639" spans="1:18" ht="15.75" customHeight="1">
      <c r="A639" s="22"/>
      <c r="B639" s="27" t="s">
        <v>34</v>
      </c>
      <c r="C639" s="27">
        <v>1128299</v>
      </c>
      <c r="D639" s="28">
        <v>44474</v>
      </c>
      <c r="E639" s="27" t="s">
        <v>35</v>
      </c>
      <c r="F639" s="27" t="s">
        <v>49</v>
      </c>
      <c r="G639" s="27" t="s">
        <v>50</v>
      </c>
      <c r="H639" s="27" t="s">
        <v>27</v>
      </c>
      <c r="I639" s="29">
        <v>0.55000000000000004</v>
      </c>
      <c r="J639" s="30">
        <v>3250</v>
      </c>
      <c r="K639" s="31">
        <f t="shared" si="4"/>
        <v>1787.5000000000002</v>
      </c>
      <c r="L639" s="31">
        <f t="shared" si="5"/>
        <v>625.625</v>
      </c>
      <c r="M639" s="32">
        <v>0.35</v>
      </c>
      <c r="O639" s="37"/>
      <c r="P639" s="35"/>
      <c r="Q639" s="33"/>
      <c r="R639" s="34"/>
    </row>
    <row r="640" spans="1:18" ht="15.75" customHeight="1">
      <c r="A640" s="22"/>
      <c r="B640" s="27" t="s">
        <v>34</v>
      </c>
      <c r="C640" s="27">
        <v>1128299</v>
      </c>
      <c r="D640" s="28">
        <v>44474</v>
      </c>
      <c r="E640" s="27" t="s">
        <v>35</v>
      </c>
      <c r="F640" s="27" t="s">
        <v>49</v>
      </c>
      <c r="G640" s="27" t="s">
        <v>50</v>
      </c>
      <c r="H640" s="27" t="s">
        <v>28</v>
      </c>
      <c r="I640" s="29">
        <v>0.65</v>
      </c>
      <c r="J640" s="30">
        <v>3000</v>
      </c>
      <c r="K640" s="31">
        <f t="shared" si="4"/>
        <v>1950</v>
      </c>
      <c r="L640" s="31">
        <f t="shared" si="5"/>
        <v>1072.5000000000002</v>
      </c>
      <c r="M640" s="32">
        <v>0.55000000000000016</v>
      </c>
      <c r="O640" s="37"/>
      <c r="P640" s="35"/>
      <c r="Q640" s="33"/>
      <c r="R640" s="34"/>
    </row>
    <row r="641" spans="1:18" ht="15.75" customHeight="1">
      <c r="A641" s="22"/>
      <c r="B641" s="27" t="s">
        <v>34</v>
      </c>
      <c r="C641" s="27">
        <v>1128299</v>
      </c>
      <c r="D641" s="28">
        <v>44474</v>
      </c>
      <c r="E641" s="27" t="s">
        <v>35</v>
      </c>
      <c r="F641" s="27" t="s">
        <v>49</v>
      </c>
      <c r="G641" s="27" t="s">
        <v>50</v>
      </c>
      <c r="H641" s="27" t="s">
        <v>29</v>
      </c>
      <c r="I641" s="29">
        <v>0.70000000000000007</v>
      </c>
      <c r="J641" s="30">
        <v>3500</v>
      </c>
      <c r="K641" s="31">
        <f t="shared" si="4"/>
        <v>2450.0000000000005</v>
      </c>
      <c r="L641" s="31">
        <f t="shared" si="5"/>
        <v>490.00000000000011</v>
      </c>
      <c r="M641" s="32">
        <v>0.2</v>
      </c>
      <c r="O641" s="37"/>
      <c r="P641" s="35"/>
      <c r="Q641" s="33"/>
      <c r="R641" s="34"/>
    </row>
    <row r="642" spans="1:18" ht="15.75" customHeight="1">
      <c r="A642" s="22"/>
      <c r="B642" s="27" t="s">
        <v>34</v>
      </c>
      <c r="C642" s="27">
        <v>1128299</v>
      </c>
      <c r="D642" s="28">
        <v>44505</v>
      </c>
      <c r="E642" s="27" t="s">
        <v>35</v>
      </c>
      <c r="F642" s="27" t="s">
        <v>49</v>
      </c>
      <c r="G642" s="27" t="s">
        <v>50</v>
      </c>
      <c r="H642" s="27" t="s">
        <v>24</v>
      </c>
      <c r="I642" s="29">
        <v>0.55000000000000004</v>
      </c>
      <c r="J642" s="30">
        <v>5750</v>
      </c>
      <c r="K642" s="31">
        <f t="shared" si="4"/>
        <v>3162.5000000000005</v>
      </c>
      <c r="L642" s="31">
        <f t="shared" si="5"/>
        <v>1265.0000000000002</v>
      </c>
      <c r="M642" s="32">
        <v>0.4</v>
      </c>
      <c r="O642" s="37"/>
      <c r="P642" s="35"/>
      <c r="Q642" s="33"/>
      <c r="R642" s="34"/>
    </row>
    <row r="643" spans="1:18" ht="15.75" customHeight="1">
      <c r="A643" s="22"/>
      <c r="B643" s="27" t="s">
        <v>34</v>
      </c>
      <c r="C643" s="27">
        <v>1128299</v>
      </c>
      <c r="D643" s="28">
        <v>44505</v>
      </c>
      <c r="E643" s="27" t="s">
        <v>35</v>
      </c>
      <c r="F643" s="27" t="s">
        <v>49</v>
      </c>
      <c r="G643" s="27" t="s">
        <v>50</v>
      </c>
      <c r="H643" s="27" t="s">
        <v>25</v>
      </c>
      <c r="I643" s="29">
        <v>0.60000000000000009</v>
      </c>
      <c r="J643" s="30">
        <v>5750</v>
      </c>
      <c r="K643" s="31">
        <f t="shared" si="4"/>
        <v>3450.0000000000005</v>
      </c>
      <c r="L643" s="31">
        <f t="shared" si="5"/>
        <v>862.50000000000011</v>
      </c>
      <c r="M643" s="32">
        <v>0.25</v>
      </c>
      <c r="O643" s="37"/>
      <c r="P643" s="35"/>
      <c r="Q643" s="33"/>
      <c r="R643" s="34"/>
    </row>
    <row r="644" spans="1:18" ht="15.75" customHeight="1">
      <c r="A644" s="22"/>
      <c r="B644" s="27" t="s">
        <v>34</v>
      </c>
      <c r="C644" s="27">
        <v>1128299</v>
      </c>
      <c r="D644" s="28">
        <v>44505</v>
      </c>
      <c r="E644" s="27" t="s">
        <v>35</v>
      </c>
      <c r="F644" s="27" t="s">
        <v>49</v>
      </c>
      <c r="G644" s="27" t="s">
        <v>50</v>
      </c>
      <c r="H644" s="27" t="s">
        <v>26</v>
      </c>
      <c r="I644" s="29">
        <v>0.55000000000000004</v>
      </c>
      <c r="J644" s="30">
        <v>4250</v>
      </c>
      <c r="K644" s="31">
        <f t="shared" si="4"/>
        <v>2337.5</v>
      </c>
      <c r="L644" s="31">
        <f t="shared" si="5"/>
        <v>935</v>
      </c>
      <c r="M644" s="32">
        <v>0.4</v>
      </c>
      <c r="O644" s="37"/>
      <c r="P644" s="35"/>
      <c r="Q644" s="33"/>
      <c r="R644" s="34"/>
    </row>
    <row r="645" spans="1:18" ht="15.75" customHeight="1">
      <c r="A645" s="22"/>
      <c r="B645" s="27" t="s">
        <v>34</v>
      </c>
      <c r="C645" s="27">
        <v>1128299</v>
      </c>
      <c r="D645" s="28">
        <v>44505</v>
      </c>
      <c r="E645" s="27" t="s">
        <v>35</v>
      </c>
      <c r="F645" s="27" t="s">
        <v>49</v>
      </c>
      <c r="G645" s="27" t="s">
        <v>50</v>
      </c>
      <c r="H645" s="27" t="s">
        <v>27</v>
      </c>
      <c r="I645" s="29">
        <v>0.65000000000000013</v>
      </c>
      <c r="J645" s="30">
        <v>4000</v>
      </c>
      <c r="K645" s="31">
        <f t="shared" si="4"/>
        <v>2600.0000000000005</v>
      </c>
      <c r="L645" s="31">
        <f t="shared" si="5"/>
        <v>910.00000000000011</v>
      </c>
      <c r="M645" s="32">
        <v>0.35</v>
      </c>
      <c r="O645" s="37"/>
      <c r="P645" s="35"/>
      <c r="Q645" s="33"/>
      <c r="R645" s="34"/>
    </row>
    <row r="646" spans="1:18" ht="15.75" customHeight="1">
      <c r="A646" s="22"/>
      <c r="B646" s="27" t="s">
        <v>34</v>
      </c>
      <c r="C646" s="27">
        <v>1128299</v>
      </c>
      <c r="D646" s="28">
        <v>44505</v>
      </c>
      <c r="E646" s="27" t="s">
        <v>35</v>
      </c>
      <c r="F646" s="27" t="s">
        <v>49</v>
      </c>
      <c r="G646" s="27" t="s">
        <v>50</v>
      </c>
      <c r="H646" s="27" t="s">
        <v>28</v>
      </c>
      <c r="I646" s="29">
        <v>0.75000000000000011</v>
      </c>
      <c r="J646" s="30">
        <v>3750</v>
      </c>
      <c r="K646" s="31">
        <f t="shared" si="4"/>
        <v>2812.5000000000005</v>
      </c>
      <c r="L646" s="31">
        <f t="shared" si="5"/>
        <v>1546.8750000000007</v>
      </c>
      <c r="M646" s="32">
        <v>0.55000000000000016</v>
      </c>
      <c r="O646" s="37"/>
      <c r="P646" s="35"/>
      <c r="Q646" s="33"/>
      <c r="R646" s="34"/>
    </row>
    <row r="647" spans="1:18" ht="15.75" customHeight="1">
      <c r="A647" s="22"/>
      <c r="B647" s="27" t="s">
        <v>34</v>
      </c>
      <c r="C647" s="27">
        <v>1128299</v>
      </c>
      <c r="D647" s="28">
        <v>44505</v>
      </c>
      <c r="E647" s="27" t="s">
        <v>35</v>
      </c>
      <c r="F647" s="27" t="s">
        <v>49</v>
      </c>
      <c r="G647" s="27" t="s">
        <v>50</v>
      </c>
      <c r="H647" s="27" t="s">
        <v>29</v>
      </c>
      <c r="I647" s="29">
        <v>0.80000000000000016</v>
      </c>
      <c r="J647" s="30">
        <v>5000</v>
      </c>
      <c r="K647" s="31">
        <f t="shared" si="4"/>
        <v>4000.0000000000009</v>
      </c>
      <c r="L647" s="31">
        <f t="shared" si="5"/>
        <v>800.00000000000023</v>
      </c>
      <c r="M647" s="32">
        <v>0.2</v>
      </c>
      <c r="O647" s="37"/>
      <c r="P647" s="35"/>
      <c r="Q647" s="33"/>
      <c r="R647" s="34"/>
    </row>
    <row r="648" spans="1:18" ht="15.75" customHeight="1">
      <c r="A648" s="22"/>
      <c r="B648" s="27" t="s">
        <v>34</v>
      </c>
      <c r="C648" s="27">
        <v>1128299</v>
      </c>
      <c r="D648" s="28">
        <v>44534</v>
      </c>
      <c r="E648" s="27" t="s">
        <v>35</v>
      </c>
      <c r="F648" s="27" t="s">
        <v>49</v>
      </c>
      <c r="G648" s="27" t="s">
        <v>50</v>
      </c>
      <c r="H648" s="27" t="s">
        <v>24</v>
      </c>
      <c r="I648" s="29">
        <v>0.65000000000000013</v>
      </c>
      <c r="J648" s="30">
        <v>7000</v>
      </c>
      <c r="K648" s="31">
        <f t="shared" si="4"/>
        <v>4550.0000000000009</v>
      </c>
      <c r="L648" s="31">
        <f t="shared" si="5"/>
        <v>1820.0000000000005</v>
      </c>
      <c r="M648" s="32">
        <v>0.4</v>
      </c>
      <c r="O648" s="37"/>
      <c r="P648" s="35"/>
      <c r="Q648" s="33"/>
      <c r="R648" s="34"/>
    </row>
    <row r="649" spans="1:18" ht="15.75" customHeight="1">
      <c r="A649" s="22"/>
      <c r="B649" s="27" t="s">
        <v>34</v>
      </c>
      <c r="C649" s="27">
        <v>1128299</v>
      </c>
      <c r="D649" s="28">
        <v>44534</v>
      </c>
      <c r="E649" s="27" t="s">
        <v>35</v>
      </c>
      <c r="F649" s="27" t="s">
        <v>49</v>
      </c>
      <c r="G649" s="27" t="s">
        <v>50</v>
      </c>
      <c r="H649" s="27" t="s">
        <v>25</v>
      </c>
      <c r="I649" s="29">
        <v>0.70000000000000018</v>
      </c>
      <c r="J649" s="30">
        <v>7000</v>
      </c>
      <c r="K649" s="31">
        <f t="shared" si="4"/>
        <v>4900.0000000000009</v>
      </c>
      <c r="L649" s="31">
        <f t="shared" si="5"/>
        <v>1225.0000000000002</v>
      </c>
      <c r="M649" s="32">
        <v>0.25</v>
      </c>
      <c r="O649" s="37"/>
      <c r="P649" s="35"/>
      <c r="Q649" s="33"/>
      <c r="R649" s="34"/>
    </row>
    <row r="650" spans="1:18" ht="15.75" customHeight="1">
      <c r="A650" s="22"/>
      <c r="B650" s="27" t="s">
        <v>34</v>
      </c>
      <c r="C650" s="27">
        <v>1128299</v>
      </c>
      <c r="D650" s="28">
        <v>44534</v>
      </c>
      <c r="E650" s="27" t="s">
        <v>35</v>
      </c>
      <c r="F650" s="27" t="s">
        <v>49</v>
      </c>
      <c r="G650" s="27" t="s">
        <v>50</v>
      </c>
      <c r="H650" s="27" t="s">
        <v>26</v>
      </c>
      <c r="I650" s="29">
        <v>0.65000000000000013</v>
      </c>
      <c r="J650" s="30">
        <v>5000</v>
      </c>
      <c r="K650" s="31">
        <f t="shared" si="4"/>
        <v>3250.0000000000005</v>
      </c>
      <c r="L650" s="31">
        <f t="shared" si="5"/>
        <v>1300.0000000000002</v>
      </c>
      <c r="M650" s="32">
        <v>0.4</v>
      </c>
      <c r="O650" s="37"/>
      <c r="P650" s="35"/>
      <c r="Q650" s="33"/>
      <c r="R650" s="34"/>
    </row>
    <row r="651" spans="1:18" ht="15.75" customHeight="1">
      <c r="A651" s="22"/>
      <c r="B651" s="27" t="s">
        <v>34</v>
      </c>
      <c r="C651" s="27">
        <v>1128299</v>
      </c>
      <c r="D651" s="28">
        <v>44534</v>
      </c>
      <c r="E651" s="27" t="s">
        <v>35</v>
      </c>
      <c r="F651" s="27" t="s">
        <v>49</v>
      </c>
      <c r="G651" s="27" t="s">
        <v>50</v>
      </c>
      <c r="H651" s="27" t="s">
        <v>27</v>
      </c>
      <c r="I651" s="29">
        <v>0.65000000000000013</v>
      </c>
      <c r="J651" s="30">
        <v>5000</v>
      </c>
      <c r="K651" s="31">
        <f t="shared" si="4"/>
        <v>3250.0000000000005</v>
      </c>
      <c r="L651" s="31">
        <f t="shared" si="5"/>
        <v>1137.5</v>
      </c>
      <c r="M651" s="32">
        <v>0.35</v>
      </c>
      <c r="O651" s="37"/>
      <c r="P651" s="35"/>
      <c r="Q651" s="33"/>
      <c r="R651" s="34"/>
    </row>
    <row r="652" spans="1:18" ht="15.75" customHeight="1">
      <c r="A652" s="22"/>
      <c r="B652" s="27" t="s">
        <v>34</v>
      </c>
      <c r="C652" s="27">
        <v>1128299</v>
      </c>
      <c r="D652" s="28">
        <v>44534</v>
      </c>
      <c r="E652" s="27" t="s">
        <v>35</v>
      </c>
      <c r="F652" s="27" t="s">
        <v>49</v>
      </c>
      <c r="G652" s="27" t="s">
        <v>50</v>
      </c>
      <c r="H652" s="27" t="s">
        <v>28</v>
      </c>
      <c r="I652" s="29">
        <v>0.75000000000000011</v>
      </c>
      <c r="J652" s="30">
        <v>4250</v>
      </c>
      <c r="K652" s="31">
        <f t="shared" si="4"/>
        <v>3187.5000000000005</v>
      </c>
      <c r="L652" s="31">
        <f t="shared" si="5"/>
        <v>1753.1250000000007</v>
      </c>
      <c r="M652" s="32">
        <v>0.55000000000000016</v>
      </c>
      <c r="O652" s="37"/>
      <c r="P652" s="35"/>
      <c r="Q652" s="33"/>
      <c r="R652" s="34"/>
    </row>
    <row r="653" spans="1:18" ht="15.75" customHeight="1">
      <c r="A653" s="22"/>
      <c r="B653" s="27" t="s">
        <v>34</v>
      </c>
      <c r="C653" s="27">
        <v>1128299</v>
      </c>
      <c r="D653" s="28">
        <v>44534</v>
      </c>
      <c r="E653" s="27" t="s">
        <v>35</v>
      </c>
      <c r="F653" s="27" t="s">
        <v>49</v>
      </c>
      <c r="G653" s="27" t="s">
        <v>50</v>
      </c>
      <c r="H653" s="27" t="s">
        <v>29</v>
      </c>
      <c r="I653" s="29">
        <v>0.80000000000000016</v>
      </c>
      <c r="J653" s="30">
        <v>5250</v>
      </c>
      <c r="K653" s="31">
        <f t="shared" si="4"/>
        <v>4200.0000000000009</v>
      </c>
      <c r="L653" s="31">
        <f t="shared" si="5"/>
        <v>840.00000000000023</v>
      </c>
      <c r="M653" s="32">
        <v>0.2</v>
      </c>
      <c r="O653" s="37"/>
      <c r="P653" s="35"/>
      <c r="Q653" s="33"/>
      <c r="R653" s="34"/>
    </row>
    <row r="654" spans="1:18" ht="15.75" customHeight="1">
      <c r="A654" s="22" t="s">
        <v>46</v>
      </c>
      <c r="B654" s="27" t="s">
        <v>34</v>
      </c>
      <c r="C654" s="27">
        <v>1128299</v>
      </c>
      <c r="D654" s="28">
        <v>44199</v>
      </c>
      <c r="E654" s="27" t="s">
        <v>35</v>
      </c>
      <c r="F654" s="27" t="s">
        <v>51</v>
      </c>
      <c r="G654" s="27" t="s">
        <v>52</v>
      </c>
      <c r="H654" s="27" t="s">
        <v>24</v>
      </c>
      <c r="I654" s="29">
        <v>0.4</v>
      </c>
      <c r="J654" s="30">
        <v>4500</v>
      </c>
      <c r="K654" s="31">
        <f t="shared" si="4"/>
        <v>1800</v>
      </c>
      <c r="L654" s="31">
        <f t="shared" si="5"/>
        <v>540</v>
      </c>
      <c r="M654" s="32">
        <v>0.3</v>
      </c>
      <c r="O654" s="37"/>
      <c r="P654" s="35"/>
      <c r="Q654" s="33"/>
      <c r="R654" s="34"/>
    </row>
    <row r="655" spans="1:18" ht="15.75" customHeight="1">
      <c r="A655" s="22"/>
      <c r="B655" s="27" t="s">
        <v>34</v>
      </c>
      <c r="C655" s="27">
        <v>1128299</v>
      </c>
      <c r="D655" s="28">
        <v>44199</v>
      </c>
      <c r="E655" s="27" t="s">
        <v>35</v>
      </c>
      <c r="F655" s="27" t="s">
        <v>51</v>
      </c>
      <c r="G655" s="27" t="s">
        <v>52</v>
      </c>
      <c r="H655" s="27" t="s">
        <v>25</v>
      </c>
      <c r="I655" s="29">
        <v>0.5</v>
      </c>
      <c r="J655" s="30">
        <v>4500</v>
      </c>
      <c r="K655" s="31">
        <f t="shared" si="4"/>
        <v>2250</v>
      </c>
      <c r="L655" s="31">
        <f t="shared" si="5"/>
        <v>562.5</v>
      </c>
      <c r="M655" s="32">
        <v>0.25</v>
      </c>
      <c r="O655" s="37"/>
      <c r="P655" s="35"/>
      <c r="Q655" s="33"/>
      <c r="R655" s="34"/>
    </row>
    <row r="656" spans="1:18" ht="15.75" customHeight="1">
      <c r="A656" s="22"/>
      <c r="B656" s="27" t="s">
        <v>34</v>
      </c>
      <c r="C656" s="27">
        <v>1128299</v>
      </c>
      <c r="D656" s="28">
        <v>44199</v>
      </c>
      <c r="E656" s="27" t="s">
        <v>35</v>
      </c>
      <c r="F656" s="27" t="s">
        <v>51</v>
      </c>
      <c r="G656" s="27" t="s">
        <v>52</v>
      </c>
      <c r="H656" s="27" t="s">
        <v>26</v>
      </c>
      <c r="I656" s="29">
        <v>0.5</v>
      </c>
      <c r="J656" s="30">
        <v>4500</v>
      </c>
      <c r="K656" s="31">
        <f t="shared" si="4"/>
        <v>2250</v>
      </c>
      <c r="L656" s="31">
        <f t="shared" si="5"/>
        <v>562.5</v>
      </c>
      <c r="M656" s="32">
        <v>0.25</v>
      </c>
      <c r="O656" s="37"/>
      <c r="P656" s="35"/>
      <c r="Q656" s="33"/>
      <c r="R656" s="34"/>
    </row>
    <row r="657" spans="1:18" ht="15.75" customHeight="1">
      <c r="A657" s="22"/>
      <c r="B657" s="27" t="s">
        <v>34</v>
      </c>
      <c r="C657" s="27">
        <v>1128299</v>
      </c>
      <c r="D657" s="28">
        <v>44199</v>
      </c>
      <c r="E657" s="27" t="s">
        <v>35</v>
      </c>
      <c r="F657" s="27" t="s">
        <v>51</v>
      </c>
      <c r="G657" s="27" t="s">
        <v>52</v>
      </c>
      <c r="H657" s="27" t="s">
        <v>27</v>
      </c>
      <c r="I657" s="29">
        <v>0.5</v>
      </c>
      <c r="J657" s="30">
        <v>3000</v>
      </c>
      <c r="K657" s="31">
        <f t="shared" si="4"/>
        <v>1500</v>
      </c>
      <c r="L657" s="31">
        <f t="shared" si="5"/>
        <v>450</v>
      </c>
      <c r="M657" s="32">
        <v>0.3</v>
      </c>
      <c r="O657" s="37"/>
      <c r="P657" s="35"/>
      <c r="Q657" s="33"/>
      <c r="R657" s="34"/>
    </row>
    <row r="658" spans="1:18" ht="15.75" customHeight="1">
      <c r="A658" s="22"/>
      <c r="B658" s="27" t="s">
        <v>34</v>
      </c>
      <c r="C658" s="27">
        <v>1128299</v>
      </c>
      <c r="D658" s="28">
        <v>44199</v>
      </c>
      <c r="E658" s="27" t="s">
        <v>35</v>
      </c>
      <c r="F658" s="27" t="s">
        <v>51</v>
      </c>
      <c r="G658" s="27" t="s">
        <v>52</v>
      </c>
      <c r="H658" s="27" t="s">
        <v>28</v>
      </c>
      <c r="I658" s="29">
        <v>0.55000000000000004</v>
      </c>
      <c r="J658" s="30">
        <v>2500</v>
      </c>
      <c r="K658" s="31">
        <f t="shared" si="4"/>
        <v>1375</v>
      </c>
      <c r="L658" s="31">
        <f t="shared" si="5"/>
        <v>343.75</v>
      </c>
      <c r="M658" s="32">
        <v>0.25</v>
      </c>
      <c r="O658" s="37"/>
      <c r="P658" s="35"/>
      <c r="Q658" s="33"/>
      <c r="R658" s="34"/>
    </row>
    <row r="659" spans="1:18" ht="15.75" customHeight="1">
      <c r="A659" s="22"/>
      <c r="B659" s="27" t="s">
        <v>34</v>
      </c>
      <c r="C659" s="27">
        <v>1128299</v>
      </c>
      <c r="D659" s="28">
        <v>44199</v>
      </c>
      <c r="E659" s="27" t="s">
        <v>35</v>
      </c>
      <c r="F659" s="27" t="s">
        <v>51</v>
      </c>
      <c r="G659" s="27" t="s">
        <v>52</v>
      </c>
      <c r="H659" s="27" t="s">
        <v>29</v>
      </c>
      <c r="I659" s="29">
        <v>0.5</v>
      </c>
      <c r="J659" s="30">
        <v>5000</v>
      </c>
      <c r="K659" s="31">
        <f t="shared" si="4"/>
        <v>2500</v>
      </c>
      <c r="L659" s="31">
        <f t="shared" si="5"/>
        <v>500</v>
      </c>
      <c r="M659" s="32">
        <v>0.2</v>
      </c>
      <c r="O659" s="37"/>
      <c r="P659" s="35"/>
      <c r="Q659" s="33"/>
      <c r="R659" s="34"/>
    </row>
    <row r="660" spans="1:18" ht="15.75" customHeight="1">
      <c r="A660" s="22"/>
      <c r="B660" s="27" t="s">
        <v>34</v>
      </c>
      <c r="C660" s="27">
        <v>1128299</v>
      </c>
      <c r="D660" s="28">
        <v>44230</v>
      </c>
      <c r="E660" s="27" t="s">
        <v>35</v>
      </c>
      <c r="F660" s="27" t="s">
        <v>51</v>
      </c>
      <c r="G660" s="27" t="s">
        <v>52</v>
      </c>
      <c r="H660" s="27" t="s">
        <v>24</v>
      </c>
      <c r="I660" s="29">
        <v>0.4</v>
      </c>
      <c r="J660" s="30">
        <v>5500</v>
      </c>
      <c r="K660" s="31">
        <f t="shared" si="4"/>
        <v>2200</v>
      </c>
      <c r="L660" s="31">
        <f t="shared" si="5"/>
        <v>660</v>
      </c>
      <c r="M660" s="32">
        <v>0.3</v>
      </c>
      <c r="O660" s="37"/>
      <c r="P660" s="35"/>
      <c r="Q660" s="33"/>
      <c r="R660" s="34"/>
    </row>
    <row r="661" spans="1:18" ht="15.75" customHeight="1">
      <c r="A661" s="22"/>
      <c r="B661" s="27" t="s">
        <v>34</v>
      </c>
      <c r="C661" s="27">
        <v>1128299</v>
      </c>
      <c r="D661" s="28">
        <v>44230</v>
      </c>
      <c r="E661" s="27" t="s">
        <v>35</v>
      </c>
      <c r="F661" s="27" t="s">
        <v>51</v>
      </c>
      <c r="G661" s="27" t="s">
        <v>52</v>
      </c>
      <c r="H661" s="27" t="s">
        <v>25</v>
      </c>
      <c r="I661" s="29">
        <v>0.5</v>
      </c>
      <c r="J661" s="30">
        <v>4500</v>
      </c>
      <c r="K661" s="31">
        <f t="shared" si="4"/>
        <v>2250</v>
      </c>
      <c r="L661" s="31">
        <f t="shared" si="5"/>
        <v>562.5</v>
      </c>
      <c r="M661" s="32">
        <v>0.25</v>
      </c>
      <c r="O661" s="37"/>
      <c r="P661" s="35"/>
      <c r="Q661" s="33"/>
      <c r="R661" s="34"/>
    </row>
    <row r="662" spans="1:18" ht="15.75" customHeight="1">
      <c r="A662" s="22"/>
      <c r="B662" s="27" t="s">
        <v>34</v>
      </c>
      <c r="C662" s="27">
        <v>1128299</v>
      </c>
      <c r="D662" s="28">
        <v>44230</v>
      </c>
      <c r="E662" s="27" t="s">
        <v>35</v>
      </c>
      <c r="F662" s="27" t="s">
        <v>51</v>
      </c>
      <c r="G662" s="27" t="s">
        <v>52</v>
      </c>
      <c r="H662" s="27" t="s">
        <v>26</v>
      </c>
      <c r="I662" s="29">
        <v>0.5</v>
      </c>
      <c r="J662" s="30">
        <v>4500</v>
      </c>
      <c r="K662" s="31">
        <f t="shared" si="4"/>
        <v>2250</v>
      </c>
      <c r="L662" s="31">
        <f t="shared" si="5"/>
        <v>562.5</v>
      </c>
      <c r="M662" s="32">
        <v>0.25</v>
      </c>
      <c r="O662" s="37"/>
      <c r="P662" s="35"/>
      <c r="Q662" s="33"/>
      <c r="R662" s="34"/>
    </row>
    <row r="663" spans="1:18" ht="15.75" customHeight="1">
      <c r="A663" s="22"/>
      <c r="B663" s="27" t="s">
        <v>34</v>
      </c>
      <c r="C663" s="27">
        <v>1128299</v>
      </c>
      <c r="D663" s="28">
        <v>44230</v>
      </c>
      <c r="E663" s="27" t="s">
        <v>35</v>
      </c>
      <c r="F663" s="27" t="s">
        <v>51</v>
      </c>
      <c r="G663" s="27" t="s">
        <v>52</v>
      </c>
      <c r="H663" s="27" t="s">
        <v>27</v>
      </c>
      <c r="I663" s="29">
        <v>0.5</v>
      </c>
      <c r="J663" s="30">
        <v>3000</v>
      </c>
      <c r="K663" s="31">
        <f t="shared" si="4"/>
        <v>1500</v>
      </c>
      <c r="L663" s="31">
        <f t="shared" si="5"/>
        <v>450</v>
      </c>
      <c r="M663" s="32">
        <v>0.3</v>
      </c>
      <c r="O663" s="37"/>
      <c r="P663" s="35"/>
      <c r="Q663" s="33"/>
      <c r="R663" s="34"/>
    </row>
    <row r="664" spans="1:18" ht="15.75" customHeight="1">
      <c r="A664" s="22"/>
      <c r="B664" s="27" t="s">
        <v>34</v>
      </c>
      <c r="C664" s="27">
        <v>1128299</v>
      </c>
      <c r="D664" s="28">
        <v>44230</v>
      </c>
      <c r="E664" s="27" t="s">
        <v>35</v>
      </c>
      <c r="F664" s="27" t="s">
        <v>51</v>
      </c>
      <c r="G664" s="27" t="s">
        <v>52</v>
      </c>
      <c r="H664" s="27" t="s">
        <v>28</v>
      </c>
      <c r="I664" s="29">
        <v>0.55000000000000004</v>
      </c>
      <c r="J664" s="30">
        <v>2250</v>
      </c>
      <c r="K664" s="31">
        <f t="shared" si="4"/>
        <v>1237.5</v>
      </c>
      <c r="L664" s="31">
        <f t="shared" si="5"/>
        <v>309.375</v>
      </c>
      <c r="M664" s="32">
        <v>0.25</v>
      </c>
      <c r="O664" s="37"/>
      <c r="P664" s="35"/>
      <c r="Q664" s="33"/>
      <c r="R664" s="34"/>
    </row>
    <row r="665" spans="1:18" ht="15.75" customHeight="1">
      <c r="A665" s="22"/>
      <c r="B665" s="27" t="s">
        <v>34</v>
      </c>
      <c r="C665" s="27">
        <v>1128299</v>
      </c>
      <c r="D665" s="28">
        <v>44230</v>
      </c>
      <c r="E665" s="27" t="s">
        <v>35</v>
      </c>
      <c r="F665" s="27" t="s">
        <v>51</v>
      </c>
      <c r="G665" s="27" t="s">
        <v>52</v>
      </c>
      <c r="H665" s="27" t="s">
        <v>29</v>
      </c>
      <c r="I665" s="29">
        <v>0.5</v>
      </c>
      <c r="J665" s="30">
        <v>4250</v>
      </c>
      <c r="K665" s="31">
        <f t="shared" si="4"/>
        <v>2125</v>
      </c>
      <c r="L665" s="31">
        <f t="shared" si="5"/>
        <v>425</v>
      </c>
      <c r="M665" s="32">
        <v>0.2</v>
      </c>
      <c r="O665" s="37"/>
      <c r="P665" s="35"/>
      <c r="Q665" s="33"/>
      <c r="R665" s="34"/>
    </row>
    <row r="666" spans="1:18" ht="15.75" customHeight="1">
      <c r="A666" s="22"/>
      <c r="B666" s="27" t="s">
        <v>34</v>
      </c>
      <c r="C666" s="27">
        <v>1128299</v>
      </c>
      <c r="D666" s="28">
        <v>44257</v>
      </c>
      <c r="E666" s="27" t="s">
        <v>35</v>
      </c>
      <c r="F666" s="27" t="s">
        <v>51</v>
      </c>
      <c r="G666" s="27" t="s">
        <v>52</v>
      </c>
      <c r="H666" s="27" t="s">
        <v>24</v>
      </c>
      <c r="I666" s="29">
        <v>0.5</v>
      </c>
      <c r="J666" s="30">
        <v>5750</v>
      </c>
      <c r="K666" s="31">
        <f t="shared" si="4"/>
        <v>2875</v>
      </c>
      <c r="L666" s="31">
        <f t="shared" si="5"/>
        <v>862.5</v>
      </c>
      <c r="M666" s="32">
        <v>0.3</v>
      </c>
      <c r="O666" s="37"/>
      <c r="P666" s="35"/>
      <c r="Q666" s="33"/>
      <c r="R666" s="34"/>
    </row>
    <row r="667" spans="1:18" ht="15.75" customHeight="1">
      <c r="A667" s="22"/>
      <c r="B667" s="27" t="s">
        <v>34</v>
      </c>
      <c r="C667" s="27">
        <v>1128299</v>
      </c>
      <c r="D667" s="28">
        <v>44257</v>
      </c>
      <c r="E667" s="27" t="s">
        <v>35</v>
      </c>
      <c r="F667" s="27" t="s">
        <v>51</v>
      </c>
      <c r="G667" s="27" t="s">
        <v>52</v>
      </c>
      <c r="H667" s="27" t="s">
        <v>25</v>
      </c>
      <c r="I667" s="29">
        <v>0.6</v>
      </c>
      <c r="J667" s="30">
        <v>4250</v>
      </c>
      <c r="K667" s="31">
        <f t="shared" si="4"/>
        <v>2550</v>
      </c>
      <c r="L667" s="31">
        <f t="shared" si="5"/>
        <v>637.5</v>
      </c>
      <c r="M667" s="32">
        <v>0.25</v>
      </c>
      <c r="O667" s="37"/>
      <c r="P667" s="35"/>
      <c r="Q667" s="33"/>
      <c r="R667" s="34"/>
    </row>
    <row r="668" spans="1:18" ht="15.75" customHeight="1">
      <c r="A668" s="22"/>
      <c r="B668" s="27" t="s">
        <v>34</v>
      </c>
      <c r="C668" s="27">
        <v>1128299</v>
      </c>
      <c r="D668" s="28">
        <v>44257</v>
      </c>
      <c r="E668" s="27" t="s">
        <v>35</v>
      </c>
      <c r="F668" s="27" t="s">
        <v>51</v>
      </c>
      <c r="G668" s="27" t="s">
        <v>52</v>
      </c>
      <c r="H668" s="27" t="s">
        <v>26</v>
      </c>
      <c r="I668" s="29">
        <v>0.64999999999999991</v>
      </c>
      <c r="J668" s="30">
        <v>4250</v>
      </c>
      <c r="K668" s="31">
        <f t="shared" si="4"/>
        <v>2762.4999999999995</v>
      </c>
      <c r="L668" s="31">
        <f t="shared" si="5"/>
        <v>690.62499999999989</v>
      </c>
      <c r="M668" s="32">
        <v>0.25</v>
      </c>
      <c r="O668" s="37"/>
      <c r="P668" s="35"/>
      <c r="Q668" s="33"/>
      <c r="R668" s="34"/>
    </row>
    <row r="669" spans="1:18" ht="15.75" customHeight="1">
      <c r="A669" s="22"/>
      <c r="B669" s="27" t="s">
        <v>34</v>
      </c>
      <c r="C669" s="27">
        <v>1128299</v>
      </c>
      <c r="D669" s="28">
        <v>44257</v>
      </c>
      <c r="E669" s="27" t="s">
        <v>35</v>
      </c>
      <c r="F669" s="27" t="s">
        <v>51</v>
      </c>
      <c r="G669" s="27" t="s">
        <v>52</v>
      </c>
      <c r="H669" s="27" t="s">
        <v>27</v>
      </c>
      <c r="I669" s="29">
        <v>0.64999999999999991</v>
      </c>
      <c r="J669" s="30">
        <v>3250</v>
      </c>
      <c r="K669" s="31">
        <f t="shared" si="4"/>
        <v>2112.4999999999995</v>
      </c>
      <c r="L669" s="31">
        <f t="shared" si="5"/>
        <v>633.74999999999989</v>
      </c>
      <c r="M669" s="32">
        <v>0.3</v>
      </c>
      <c r="O669" s="37"/>
      <c r="P669" s="35"/>
      <c r="Q669" s="33"/>
      <c r="R669" s="34"/>
    </row>
    <row r="670" spans="1:18" ht="15.75" customHeight="1">
      <c r="A670" s="22"/>
      <c r="B670" s="27" t="s">
        <v>34</v>
      </c>
      <c r="C670" s="27">
        <v>1128299</v>
      </c>
      <c r="D670" s="28">
        <v>44257</v>
      </c>
      <c r="E670" s="27" t="s">
        <v>35</v>
      </c>
      <c r="F670" s="27" t="s">
        <v>51</v>
      </c>
      <c r="G670" s="27" t="s">
        <v>52</v>
      </c>
      <c r="H670" s="27" t="s">
        <v>28</v>
      </c>
      <c r="I670" s="29">
        <v>0.7</v>
      </c>
      <c r="J670" s="30">
        <v>1750</v>
      </c>
      <c r="K670" s="31">
        <f t="shared" si="4"/>
        <v>1225</v>
      </c>
      <c r="L670" s="31">
        <f t="shared" si="5"/>
        <v>306.25</v>
      </c>
      <c r="M670" s="32">
        <v>0.25</v>
      </c>
      <c r="O670" s="37"/>
      <c r="P670" s="35"/>
      <c r="Q670" s="33"/>
      <c r="R670" s="34"/>
    </row>
    <row r="671" spans="1:18" ht="15.75" customHeight="1">
      <c r="A671" s="22"/>
      <c r="B671" s="27" t="s">
        <v>34</v>
      </c>
      <c r="C671" s="27">
        <v>1128299</v>
      </c>
      <c r="D671" s="28">
        <v>44257</v>
      </c>
      <c r="E671" s="27" t="s">
        <v>35</v>
      </c>
      <c r="F671" s="27" t="s">
        <v>51</v>
      </c>
      <c r="G671" s="27" t="s">
        <v>52</v>
      </c>
      <c r="H671" s="27" t="s">
        <v>29</v>
      </c>
      <c r="I671" s="29">
        <v>0.64999999999999991</v>
      </c>
      <c r="J671" s="30">
        <v>3750</v>
      </c>
      <c r="K671" s="31">
        <f t="shared" si="4"/>
        <v>2437.4999999999995</v>
      </c>
      <c r="L671" s="31">
        <f t="shared" si="5"/>
        <v>487.49999999999994</v>
      </c>
      <c r="M671" s="32">
        <v>0.2</v>
      </c>
      <c r="O671" s="37"/>
      <c r="P671" s="35"/>
      <c r="Q671" s="33"/>
      <c r="R671" s="34"/>
    </row>
    <row r="672" spans="1:18" ht="15.75" customHeight="1">
      <c r="A672" s="22"/>
      <c r="B672" s="27" t="s">
        <v>34</v>
      </c>
      <c r="C672" s="27">
        <v>1128299</v>
      </c>
      <c r="D672" s="28">
        <v>44289</v>
      </c>
      <c r="E672" s="27" t="s">
        <v>35</v>
      </c>
      <c r="F672" s="27" t="s">
        <v>51</v>
      </c>
      <c r="G672" s="27" t="s">
        <v>52</v>
      </c>
      <c r="H672" s="27" t="s">
        <v>24</v>
      </c>
      <c r="I672" s="29">
        <v>0.7</v>
      </c>
      <c r="J672" s="30">
        <v>5500</v>
      </c>
      <c r="K672" s="31">
        <f t="shared" si="4"/>
        <v>3849.9999999999995</v>
      </c>
      <c r="L672" s="31">
        <f t="shared" si="5"/>
        <v>1154.9999999999998</v>
      </c>
      <c r="M672" s="32">
        <v>0.3</v>
      </c>
      <c r="O672" s="37"/>
      <c r="P672" s="35"/>
      <c r="Q672" s="33"/>
      <c r="R672" s="34"/>
    </row>
    <row r="673" spans="1:18" ht="15.75" customHeight="1">
      <c r="A673" s="22"/>
      <c r="B673" s="27" t="s">
        <v>34</v>
      </c>
      <c r="C673" s="27">
        <v>1128299</v>
      </c>
      <c r="D673" s="28">
        <v>44289</v>
      </c>
      <c r="E673" s="27" t="s">
        <v>35</v>
      </c>
      <c r="F673" s="27" t="s">
        <v>51</v>
      </c>
      <c r="G673" s="27" t="s">
        <v>52</v>
      </c>
      <c r="H673" s="27" t="s">
        <v>25</v>
      </c>
      <c r="I673" s="29">
        <v>0.75</v>
      </c>
      <c r="J673" s="30">
        <v>3500</v>
      </c>
      <c r="K673" s="31">
        <f t="shared" si="4"/>
        <v>2625</v>
      </c>
      <c r="L673" s="31">
        <f t="shared" si="5"/>
        <v>656.25</v>
      </c>
      <c r="M673" s="32">
        <v>0.25</v>
      </c>
      <c r="O673" s="37"/>
      <c r="P673" s="35"/>
      <c r="Q673" s="33"/>
      <c r="R673" s="34"/>
    </row>
    <row r="674" spans="1:18" ht="15.75" customHeight="1">
      <c r="A674" s="22"/>
      <c r="B674" s="27" t="s">
        <v>34</v>
      </c>
      <c r="C674" s="27">
        <v>1128299</v>
      </c>
      <c r="D674" s="28">
        <v>44289</v>
      </c>
      <c r="E674" s="27" t="s">
        <v>35</v>
      </c>
      <c r="F674" s="27" t="s">
        <v>51</v>
      </c>
      <c r="G674" s="27" t="s">
        <v>52</v>
      </c>
      <c r="H674" s="27" t="s">
        <v>26</v>
      </c>
      <c r="I674" s="29">
        <v>0.75</v>
      </c>
      <c r="J674" s="30">
        <v>4000</v>
      </c>
      <c r="K674" s="31">
        <f t="shared" si="4"/>
        <v>3000</v>
      </c>
      <c r="L674" s="31">
        <f t="shared" si="5"/>
        <v>750</v>
      </c>
      <c r="M674" s="32">
        <v>0.25</v>
      </c>
      <c r="O674" s="37"/>
      <c r="P674" s="35"/>
      <c r="Q674" s="33"/>
      <c r="R674" s="34"/>
    </row>
    <row r="675" spans="1:18" ht="15.75" customHeight="1">
      <c r="A675" s="22"/>
      <c r="B675" s="27" t="s">
        <v>34</v>
      </c>
      <c r="C675" s="27">
        <v>1128299</v>
      </c>
      <c r="D675" s="28">
        <v>44289</v>
      </c>
      <c r="E675" s="27" t="s">
        <v>35</v>
      </c>
      <c r="F675" s="27" t="s">
        <v>51</v>
      </c>
      <c r="G675" s="27" t="s">
        <v>52</v>
      </c>
      <c r="H675" s="27" t="s">
        <v>27</v>
      </c>
      <c r="I675" s="29">
        <v>0.6</v>
      </c>
      <c r="J675" s="30">
        <v>3000</v>
      </c>
      <c r="K675" s="31">
        <f t="shared" si="4"/>
        <v>1800</v>
      </c>
      <c r="L675" s="31">
        <f t="shared" si="5"/>
        <v>540</v>
      </c>
      <c r="M675" s="32">
        <v>0.3</v>
      </c>
      <c r="O675" s="37"/>
      <c r="P675" s="35"/>
      <c r="Q675" s="33"/>
      <c r="R675" s="34"/>
    </row>
    <row r="676" spans="1:18" ht="15.75" customHeight="1">
      <c r="A676" s="22"/>
      <c r="B676" s="27" t="s">
        <v>34</v>
      </c>
      <c r="C676" s="27">
        <v>1128299</v>
      </c>
      <c r="D676" s="28">
        <v>44289</v>
      </c>
      <c r="E676" s="27" t="s">
        <v>35</v>
      </c>
      <c r="F676" s="27" t="s">
        <v>51</v>
      </c>
      <c r="G676" s="27" t="s">
        <v>52</v>
      </c>
      <c r="H676" s="27" t="s">
        <v>28</v>
      </c>
      <c r="I676" s="29">
        <v>0.65</v>
      </c>
      <c r="J676" s="30">
        <v>2000</v>
      </c>
      <c r="K676" s="31">
        <f t="shared" si="4"/>
        <v>1300</v>
      </c>
      <c r="L676" s="31">
        <f t="shared" si="5"/>
        <v>325</v>
      </c>
      <c r="M676" s="32">
        <v>0.25</v>
      </c>
      <c r="O676" s="37"/>
      <c r="P676" s="35"/>
      <c r="Q676" s="33"/>
      <c r="R676" s="34"/>
    </row>
    <row r="677" spans="1:18" ht="15.75" customHeight="1">
      <c r="A677" s="22"/>
      <c r="B677" s="27" t="s">
        <v>34</v>
      </c>
      <c r="C677" s="27">
        <v>1128299</v>
      </c>
      <c r="D677" s="28">
        <v>44289</v>
      </c>
      <c r="E677" s="27" t="s">
        <v>35</v>
      </c>
      <c r="F677" s="27" t="s">
        <v>51</v>
      </c>
      <c r="G677" s="27" t="s">
        <v>52</v>
      </c>
      <c r="H677" s="27" t="s">
        <v>29</v>
      </c>
      <c r="I677" s="29">
        <v>0.8</v>
      </c>
      <c r="J677" s="30">
        <v>3500</v>
      </c>
      <c r="K677" s="31">
        <f t="shared" si="4"/>
        <v>2800</v>
      </c>
      <c r="L677" s="31">
        <f t="shared" si="5"/>
        <v>560</v>
      </c>
      <c r="M677" s="32">
        <v>0.2</v>
      </c>
      <c r="O677" s="37"/>
      <c r="P677" s="35"/>
      <c r="Q677" s="33"/>
      <c r="R677" s="34"/>
    </row>
    <row r="678" spans="1:18" ht="15.75" customHeight="1">
      <c r="A678" s="22"/>
      <c r="B678" s="27" t="s">
        <v>34</v>
      </c>
      <c r="C678" s="27">
        <v>1128299</v>
      </c>
      <c r="D678" s="28">
        <v>44320</v>
      </c>
      <c r="E678" s="27" t="s">
        <v>35</v>
      </c>
      <c r="F678" s="27" t="s">
        <v>51</v>
      </c>
      <c r="G678" s="27" t="s">
        <v>52</v>
      </c>
      <c r="H678" s="27" t="s">
        <v>24</v>
      </c>
      <c r="I678" s="29">
        <v>0.6</v>
      </c>
      <c r="J678" s="30">
        <v>5500</v>
      </c>
      <c r="K678" s="31">
        <f t="shared" si="4"/>
        <v>3300</v>
      </c>
      <c r="L678" s="31">
        <f t="shared" si="5"/>
        <v>990</v>
      </c>
      <c r="M678" s="32">
        <v>0.3</v>
      </c>
      <c r="O678" s="37"/>
      <c r="P678" s="35"/>
      <c r="Q678" s="33"/>
      <c r="R678" s="34"/>
    </row>
    <row r="679" spans="1:18" ht="15.75" customHeight="1">
      <c r="A679" s="22"/>
      <c r="B679" s="27" t="s">
        <v>34</v>
      </c>
      <c r="C679" s="27">
        <v>1128299</v>
      </c>
      <c r="D679" s="28">
        <v>44320</v>
      </c>
      <c r="E679" s="27" t="s">
        <v>35</v>
      </c>
      <c r="F679" s="27" t="s">
        <v>51</v>
      </c>
      <c r="G679" s="27" t="s">
        <v>52</v>
      </c>
      <c r="H679" s="27" t="s">
        <v>25</v>
      </c>
      <c r="I679" s="29">
        <v>0.65</v>
      </c>
      <c r="J679" s="30">
        <v>4000</v>
      </c>
      <c r="K679" s="31">
        <f t="shared" si="4"/>
        <v>2600</v>
      </c>
      <c r="L679" s="31">
        <f t="shared" si="5"/>
        <v>650</v>
      </c>
      <c r="M679" s="32">
        <v>0.25</v>
      </c>
      <c r="O679" s="37"/>
      <c r="P679" s="35"/>
      <c r="Q679" s="33"/>
      <c r="R679" s="34"/>
    </row>
    <row r="680" spans="1:18" ht="15.75" customHeight="1">
      <c r="A680" s="22"/>
      <c r="B680" s="27" t="s">
        <v>34</v>
      </c>
      <c r="C680" s="27">
        <v>1128299</v>
      </c>
      <c r="D680" s="28">
        <v>44320</v>
      </c>
      <c r="E680" s="27" t="s">
        <v>35</v>
      </c>
      <c r="F680" s="27" t="s">
        <v>51</v>
      </c>
      <c r="G680" s="27" t="s">
        <v>52</v>
      </c>
      <c r="H680" s="27" t="s">
        <v>26</v>
      </c>
      <c r="I680" s="29">
        <v>0.65</v>
      </c>
      <c r="J680" s="30">
        <v>4000</v>
      </c>
      <c r="K680" s="31">
        <f t="shared" si="4"/>
        <v>2600</v>
      </c>
      <c r="L680" s="31">
        <f t="shared" si="5"/>
        <v>650</v>
      </c>
      <c r="M680" s="32">
        <v>0.25</v>
      </c>
      <c r="O680" s="37"/>
      <c r="P680" s="35"/>
      <c r="Q680" s="33"/>
      <c r="R680" s="34"/>
    </row>
    <row r="681" spans="1:18" ht="15.75" customHeight="1">
      <c r="A681" s="22"/>
      <c r="B681" s="27" t="s">
        <v>34</v>
      </c>
      <c r="C681" s="27">
        <v>1128299</v>
      </c>
      <c r="D681" s="28">
        <v>44320</v>
      </c>
      <c r="E681" s="27" t="s">
        <v>35</v>
      </c>
      <c r="F681" s="27" t="s">
        <v>51</v>
      </c>
      <c r="G681" s="27" t="s">
        <v>52</v>
      </c>
      <c r="H681" s="27" t="s">
        <v>27</v>
      </c>
      <c r="I681" s="29">
        <v>0.6</v>
      </c>
      <c r="J681" s="30">
        <v>3000</v>
      </c>
      <c r="K681" s="31">
        <f t="shared" si="4"/>
        <v>1800</v>
      </c>
      <c r="L681" s="31">
        <f t="shared" si="5"/>
        <v>540</v>
      </c>
      <c r="M681" s="32">
        <v>0.3</v>
      </c>
      <c r="O681" s="37"/>
      <c r="P681" s="35"/>
      <c r="Q681" s="33"/>
      <c r="R681" s="34"/>
    </row>
    <row r="682" spans="1:18" ht="15.75" customHeight="1">
      <c r="A682" s="22"/>
      <c r="B682" s="27" t="s">
        <v>34</v>
      </c>
      <c r="C682" s="27">
        <v>1128299</v>
      </c>
      <c r="D682" s="28">
        <v>44320</v>
      </c>
      <c r="E682" s="27" t="s">
        <v>35</v>
      </c>
      <c r="F682" s="27" t="s">
        <v>51</v>
      </c>
      <c r="G682" s="27" t="s">
        <v>52</v>
      </c>
      <c r="H682" s="27" t="s">
        <v>28</v>
      </c>
      <c r="I682" s="29">
        <v>0.65</v>
      </c>
      <c r="J682" s="30">
        <v>2000</v>
      </c>
      <c r="K682" s="31">
        <f t="shared" si="4"/>
        <v>1300</v>
      </c>
      <c r="L682" s="31">
        <f t="shared" si="5"/>
        <v>325</v>
      </c>
      <c r="M682" s="32">
        <v>0.25</v>
      </c>
      <c r="O682" s="37"/>
      <c r="P682" s="35"/>
      <c r="Q682" s="33"/>
      <c r="R682" s="34"/>
    </row>
    <row r="683" spans="1:18" ht="15.75" customHeight="1">
      <c r="A683" s="22"/>
      <c r="B683" s="27" t="s">
        <v>34</v>
      </c>
      <c r="C683" s="27">
        <v>1128299</v>
      </c>
      <c r="D683" s="28">
        <v>44320</v>
      </c>
      <c r="E683" s="27" t="s">
        <v>35</v>
      </c>
      <c r="F683" s="27" t="s">
        <v>51</v>
      </c>
      <c r="G683" s="27" t="s">
        <v>52</v>
      </c>
      <c r="H683" s="27" t="s">
        <v>29</v>
      </c>
      <c r="I683" s="29">
        <v>0.8</v>
      </c>
      <c r="J683" s="30">
        <v>5000</v>
      </c>
      <c r="K683" s="31">
        <f t="shared" si="4"/>
        <v>4000</v>
      </c>
      <c r="L683" s="31">
        <f t="shared" si="5"/>
        <v>800</v>
      </c>
      <c r="M683" s="32">
        <v>0.2</v>
      </c>
      <c r="O683" s="37"/>
      <c r="P683" s="35"/>
      <c r="Q683" s="33"/>
      <c r="R683" s="34"/>
    </row>
    <row r="684" spans="1:18" ht="15.75" customHeight="1">
      <c r="A684" s="22"/>
      <c r="B684" s="27" t="s">
        <v>34</v>
      </c>
      <c r="C684" s="27">
        <v>1128299</v>
      </c>
      <c r="D684" s="28">
        <v>44350</v>
      </c>
      <c r="E684" s="27" t="s">
        <v>35</v>
      </c>
      <c r="F684" s="27" t="s">
        <v>51</v>
      </c>
      <c r="G684" s="27" t="s">
        <v>52</v>
      </c>
      <c r="H684" s="27" t="s">
        <v>24</v>
      </c>
      <c r="I684" s="29">
        <v>0.75</v>
      </c>
      <c r="J684" s="30">
        <v>7500</v>
      </c>
      <c r="K684" s="31">
        <f t="shared" si="4"/>
        <v>5625</v>
      </c>
      <c r="L684" s="31">
        <f t="shared" si="5"/>
        <v>1687.5</v>
      </c>
      <c r="M684" s="32">
        <v>0.3</v>
      </c>
      <c r="O684" s="37"/>
      <c r="P684" s="35"/>
      <c r="Q684" s="33"/>
      <c r="R684" s="34"/>
    </row>
    <row r="685" spans="1:18" ht="15.75" customHeight="1">
      <c r="A685" s="22"/>
      <c r="B685" s="27" t="s">
        <v>34</v>
      </c>
      <c r="C685" s="27">
        <v>1128299</v>
      </c>
      <c r="D685" s="28">
        <v>44350</v>
      </c>
      <c r="E685" s="27" t="s">
        <v>35</v>
      </c>
      <c r="F685" s="27" t="s">
        <v>51</v>
      </c>
      <c r="G685" s="27" t="s">
        <v>52</v>
      </c>
      <c r="H685" s="27" t="s">
        <v>25</v>
      </c>
      <c r="I685" s="29">
        <v>0.8</v>
      </c>
      <c r="J685" s="30">
        <v>6250</v>
      </c>
      <c r="K685" s="31">
        <f t="shared" si="4"/>
        <v>5000</v>
      </c>
      <c r="L685" s="31">
        <f t="shared" si="5"/>
        <v>1250</v>
      </c>
      <c r="M685" s="32">
        <v>0.25</v>
      </c>
      <c r="O685" s="37"/>
      <c r="P685" s="35"/>
      <c r="Q685" s="33"/>
      <c r="R685" s="34"/>
    </row>
    <row r="686" spans="1:18" ht="15.75" customHeight="1">
      <c r="A686" s="22"/>
      <c r="B686" s="27" t="s">
        <v>34</v>
      </c>
      <c r="C686" s="27">
        <v>1128299</v>
      </c>
      <c r="D686" s="28">
        <v>44350</v>
      </c>
      <c r="E686" s="27" t="s">
        <v>35</v>
      </c>
      <c r="F686" s="27" t="s">
        <v>51</v>
      </c>
      <c r="G686" s="27" t="s">
        <v>52</v>
      </c>
      <c r="H686" s="27" t="s">
        <v>26</v>
      </c>
      <c r="I686" s="29">
        <v>0.8</v>
      </c>
      <c r="J686" s="30">
        <v>6250</v>
      </c>
      <c r="K686" s="31">
        <f t="shared" si="4"/>
        <v>5000</v>
      </c>
      <c r="L686" s="31">
        <f t="shared" si="5"/>
        <v>1250</v>
      </c>
      <c r="M686" s="32">
        <v>0.25</v>
      </c>
      <c r="O686" s="37"/>
      <c r="P686" s="35"/>
      <c r="Q686" s="33"/>
      <c r="R686" s="34"/>
    </row>
    <row r="687" spans="1:18" ht="15.75" customHeight="1">
      <c r="A687" s="22"/>
      <c r="B687" s="27" t="s">
        <v>34</v>
      </c>
      <c r="C687" s="27">
        <v>1128299</v>
      </c>
      <c r="D687" s="28">
        <v>44350</v>
      </c>
      <c r="E687" s="27" t="s">
        <v>35</v>
      </c>
      <c r="F687" s="27" t="s">
        <v>51</v>
      </c>
      <c r="G687" s="27" t="s">
        <v>52</v>
      </c>
      <c r="H687" s="27" t="s">
        <v>27</v>
      </c>
      <c r="I687" s="29">
        <v>0.8</v>
      </c>
      <c r="J687" s="30">
        <v>5000</v>
      </c>
      <c r="K687" s="31">
        <f t="shared" si="4"/>
        <v>4000</v>
      </c>
      <c r="L687" s="31">
        <f t="shared" si="5"/>
        <v>1200</v>
      </c>
      <c r="M687" s="32">
        <v>0.3</v>
      </c>
      <c r="O687" s="37"/>
      <c r="P687" s="35"/>
      <c r="Q687" s="33"/>
      <c r="R687" s="34"/>
    </row>
    <row r="688" spans="1:18" ht="15.75" customHeight="1">
      <c r="A688" s="22"/>
      <c r="B688" s="27" t="s">
        <v>34</v>
      </c>
      <c r="C688" s="27">
        <v>1128299</v>
      </c>
      <c r="D688" s="28">
        <v>44350</v>
      </c>
      <c r="E688" s="27" t="s">
        <v>35</v>
      </c>
      <c r="F688" s="27" t="s">
        <v>51</v>
      </c>
      <c r="G688" s="27" t="s">
        <v>52</v>
      </c>
      <c r="H688" s="27" t="s">
        <v>28</v>
      </c>
      <c r="I688" s="29">
        <v>0.85000000000000009</v>
      </c>
      <c r="J688" s="30">
        <v>3750</v>
      </c>
      <c r="K688" s="31">
        <f t="shared" si="4"/>
        <v>3187.5000000000005</v>
      </c>
      <c r="L688" s="31">
        <f t="shared" si="5"/>
        <v>796.87500000000011</v>
      </c>
      <c r="M688" s="32">
        <v>0.25</v>
      </c>
      <c r="O688" s="37"/>
      <c r="P688" s="35"/>
      <c r="Q688" s="33"/>
      <c r="R688" s="34"/>
    </row>
    <row r="689" spans="1:18" ht="15.75" customHeight="1">
      <c r="A689" s="22"/>
      <c r="B689" s="27" t="s">
        <v>34</v>
      </c>
      <c r="C689" s="27">
        <v>1128299</v>
      </c>
      <c r="D689" s="28">
        <v>44350</v>
      </c>
      <c r="E689" s="27" t="s">
        <v>35</v>
      </c>
      <c r="F689" s="27" t="s">
        <v>51</v>
      </c>
      <c r="G689" s="27" t="s">
        <v>52</v>
      </c>
      <c r="H689" s="27" t="s">
        <v>29</v>
      </c>
      <c r="I689" s="29">
        <v>1</v>
      </c>
      <c r="J689" s="30">
        <v>6750</v>
      </c>
      <c r="K689" s="31">
        <f t="shared" si="4"/>
        <v>6750</v>
      </c>
      <c r="L689" s="31">
        <f t="shared" si="5"/>
        <v>1350</v>
      </c>
      <c r="M689" s="32">
        <v>0.2</v>
      </c>
      <c r="O689" s="37"/>
      <c r="P689" s="35"/>
      <c r="Q689" s="33"/>
      <c r="R689" s="34"/>
    </row>
    <row r="690" spans="1:18" ht="15.75" customHeight="1">
      <c r="A690" s="22"/>
      <c r="B690" s="27" t="s">
        <v>34</v>
      </c>
      <c r="C690" s="27">
        <v>1128299</v>
      </c>
      <c r="D690" s="28">
        <v>44379</v>
      </c>
      <c r="E690" s="27" t="s">
        <v>35</v>
      </c>
      <c r="F690" s="27" t="s">
        <v>51</v>
      </c>
      <c r="G690" s="27" t="s">
        <v>52</v>
      </c>
      <c r="H690" s="27" t="s">
        <v>24</v>
      </c>
      <c r="I690" s="29">
        <v>0.8</v>
      </c>
      <c r="J690" s="30">
        <v>8250</v>
      </c>
      <c r="K690" s="31">
        <f t="shared" si="4"/>
        <v>6600</v>
      </c>
      <c r="L690" s="31">
        <f t="shared" si="5"/>
        <v>1980</v>
      </c>
      <c r="M690" s="32">
        <v>0.3</v>
      </c>
      <c r="O690" s="37"/>
      <c r="P690" s="35"/>
      <c r="Q690" s="33"/>
      <c r="R690" s="34"/>
    </row>
    <row r="691" spans="1:18" ht="15.75" customHeight="1">
      <c r="A691" s="22"/>
      <c r="B691" s="27" t="s">
        <v>34</v>
      </c>
      <c r="C691" s="27">
        <v>1128299</v>
      </c>
      <c r="D691" s="28">
        <v>44379</v>
      </c>
      <c r="E691" s="27" t="s">
        <v>35</v>
      </c>
      <c r="F691" s="27" t="s">
        <v>51</v>
      </c>
      <c r="G691" s="27" t="s">
        <v>52</v>
      </c>
      <c r="H691" s="27" t="s">
        <v>25</v>
      </c>
      <c r="I691" s="29">
        <v>0.85000000000000009</v>
      </c>
      <c r="J691" s="30">
        <v>6750</v>
      </c>
      <c r="K691" s="31">
        <f t="shared" si="4"/>
        <v>5737.5000000000009</v>
      </c>
      <c r="L691" s="31">
        <f t="shared" si="5"/>
        <v>1434.3750000000002</v>
      </c>
      <c r="M691" s="32">
        <v>0.25</v>
      </c>
      <c r="O691" s="37"/>
      <c r="P691" s="35"/>
      <c r="Q691" s="33"/>
      <c r="R691" s="34"/>
    </row>
    <row r="692" spans="1:18" ht="15.75" customHeight="1">
      <c r="A692" s="22"/>
      <c r="B692" s="27" t="s">
        <v>34</v>
      </c>
      <c r="C692" s="27">
        <v>1128299</v>
      </c>
      <c r="D692" s="28">
        <v>44379</v>
      </c>
      <c r="E692" s="27" t="s">
        <v>35</v>
      </c>
      <c r="F692" s="27" t="s">
        <v>51</v>
      </c>
      <c r="G692" s="27" t="s">
        <v>52</v>
      </c>
      <c r="H692" s="27" t="s">
        <v>26</v>
      </c>
      <c r="I692" s="29">
        <v>0.85000000000000009</v>
      </c>
      <c r="J692" s="30">
        <v>6250</v>
      </c>
      <c r="K692" s="31">
        <f t="shared" si="4"/>
        <v>5312.5000000000009</v>
      </c>
      <c r="L692" s="31">
        <f t="shared" si="5"/>
        <v>1328.1250000000002</v>
      </c>
      <c r="M692" s="32">
        <v>0.25</v>
      </c>
      <c r="O692" s="37"/>
      <c r="P692" s="35"/>
      <c r="Q692" s="33"/>
      <c r="R692" s="34"/>
    </row>
    <row r="693" spans="1:18" ht="15.75" customHeight="1">
      <c r="A693" s="22"/>
      <c r="B693" s="27" t="s">
        <v>34</v>
      </c>
      <c r="C693" s="27">
        <v>1128299</v>
      </c>
      <c r="D693" s="28">
        <v>44379</v>
      </c>
      <c r="E693" s="27" t="s">
        <v>35</v>
      </c>
      <c r="F693" s="27" t="s">
        <v>51</v>
      </c>
      <c r="G693" s="27" t="s">
        <v>52</v>
      </c>
      <c r="H693" s="27" t="s">
        <v>27</v>
      </c>
      <c r="I693" s="29">
        <v>0.8</v>
      </c>
      <c r="J693" s="30">
        <v>5250</v>
      </c>
      <c r="K693" s="31">
        <f t="shared" si="4"/>
        <v>4200</v>
      </c>
      <c r="L693" s="31">
        <f t="shared" si="5"/>
        <v>1260</v>
      </c>
      <c r="M693" s="32">
        <v>0.3</v>
      </c>
      <c r="O693" s="37"/>
      <c r="P693" s="35"/>
      <c r="Q693" s="33"/>
      <c r="R693" s="34"/>
    </row>
    <row r="694" spans="1:18" ht="15.75" customHeight="1">
      <c r="A694" s="22"/>
      <c r="B694" s="27" t="s">
        <v>34</v>
      </c>
      <c r="C694" s="27">
        <v>1128299</v>
      </c>
      <c r="D694" s="28">
        <v>44379</v>
      </c>
      <c r="E694" s="27" t="s">
        <v>35</v>
      </c>
      <c r="F694" s="27" t="s">
        <v>51</v>
      </c>
      <c r="G694" s="27" t="s">
        <v>52</v>
      </c>
      <c r="H694" s="27" t="s">
        <v>28</v>
      </c>
      <c r="I694" s="29">
        <v>0.85000000000000009</v>
      </c>
      <c r="J694" s="30">
        <v>5750</v>
      </c>
      <c r="K694" s="31">
        <f t="shared" si="4"/>
        <v>4887.5000000000009</v>
      </c>
      <c r="L694" s="31">
        <f t="shared" si="5"/>
        <v>1221.8750000000002</v>
      </c>
      <c r="M694" s="32">
        <v>0.25</v>
      </c>
      <c r="O694" s="37"/>
      <c r="P694" s="35"/>
      <c r="Q694" s="33"/>
      <c r="R694" s="34"/>
    </row>
    <row r="695" spans="1:18" ht="15.75" customHeight="1">
      <c r="A695" s="22"/>
      <c r="B695" s="27" t="s">
        <v>34</v>
      </c>
      <c r="C695" s="27">
        <v>1128299</v>
      </c>
      <c r="D695" s="28">
        <v>44379</v>
      </c>
      <c r="E695" s="27" t="s">
        <v>35</v>
      </c>
      <c r="F695" s="27" t="s">
        <v>51</v>
      </c>
      <c r="G695" s="27" t="s">
        <v>52</v>
      </c>
      <c r="H695" s="27" t="s">
        <v>29</v>
      </c>
      <c r="I695" s="29">
        <v>1</v>
      </c>
      <c r="J695" s="30">
        <v>5750</v>
      </c>
      <c r="K695" s="31">
        <f t="shared" si="4"/>
        <v>5750</v>
      </c>
      <c r="L695" s="31">
        <f t="shared" si="5"/>
        <v>1150</v>
      </c>
      <c r="M695" s="32">
        <v>0.2</v>
      </c>
      <c r="O695" s="37"/>
      <c r="P695" s="35"/>
      <c r="Q695" s="33"/>
      <c r="R695" s="34"/>
    </row>
    <row r="696" spans="1:18" ht="15.75" customHeight="1">
      <c r="A696" s="22"/>
      <c r="B696" s="27" t="s">
        <v>34</v>
      </c>
      <c r="C696" s="27">
        <v>1128299</v>
      </c>
      <c r="D696" s="28">
        <v>44411</v>
      </c>
      <c r="E696" s="27" t="s">
        <v>35</v>
      </c>
      <c r="F696" s="27" t="s">
        <v>51</v>
      </c>
      <c r="G696" s="27" t="s">
        <v>52</v>
      </c>
      <c r="H696" s="27" t="s">
        <v>24</v>
      </c>
      <c r="I696" s="29">
        <v>0.85000000000000009</v>
      </c>
      <c r="J696" s="30">
        <v>7750</v>
      </c>
      <c r="K696" s="31">
        <f t="shared" si="4"/>
        <v>6587.5000000000009</v>
      </c>
      <c r="L696" s="31">
        <f t="shared" si="5"/>
        <v>1976.2500000000002</v>
      </c>
      <c r="M696" s="32">
        <v>0.3</v>
      </c>
      <c r="O696" s="37"/>
      <c r="P696" s="35"/>
      <c r="Q696" s="33"/>
      <c r="R696" s="34"/>
    </row>
    <row r="697" spans="1:18" ht="15.75" customHeight="1">
      <c r="A697" s="22"/>
      <c r="B697" s="27" t="s">
        <v>34</v>
      </c>
      <c r="C697" s="27">
        <v>1128299</v>
      </c>
      <c r="D697" s="28">
        <v>44411</v>
      </c>
      <c r="E697" s="27" t="s">
        <v>35</v>
      </c>
      <c r="F697" s="27" t="s">
        <v>51</v>
      </c>
      <c r="G697" s="27" t="s">
        <v>52</v>
      </c>
      <c r="H697" s="27" t="s">
        <v>25</v>
      </c>
      <c r="I697" s="29">
        <v>0.80000000000000016</v>
      </c>
      <c r="J697" s="30">
        <v>7500</v>
      </c>
      <c r="K697" s="31">
        <f t="shared" si="4"/>
        <v>6000.0000000000009</v>
      </c>
      <c r="L697" s="31">
        <f t="shared" si="5"/>
        <v>1500.0000000000002</v>
      </c>
      <c r="M697" s="32">
        <v>0.25</v>
      </c>
      <c r="O697" s="37"/>
      <c r="P697" s="35"/>
      <c r="Q697" s="33"/>
      <c r="R697" s="34"/>
    </row>
    <row r="698" spans="1:18" ht="15.75" customHeight="1">
      <c r="A698" s="22"/>
      <c r="B698" s="27" t="s">
        <v>34</v>
      </c>
      <c r="C698" s="27">
        <v>1128299</v>
      </c>
      <c r="D698" s="28">
        <v>44411</v>
      </c>
      <c r="E698" s="27" t="s">
        <v>35</v>
      </c>
      <c r="F698" s="27" t="s">
        <v>51</v>
      </c>
      <c r="G698" s="27" t="s">
        <v>52</v>
      </c>
      <c r="H698" s="27" t="s">
        <v>26</v>
      </c>
      <c r="I698" s="29">
        <v>0.75000000000000011</v>
      </c>
      <c r="J698" s="30">
        <v>6250</v>
      </c>
      <c r="K698" s="31">
        <f t="shared" si="4"/>
        <v>4687.5000000000009</v>
      </c>
      <c r="L698" s="31">
        <f t="shared" si="5"/>
        <v>1171.8750000000002</v>
      </c>
      <c r="M698" s="32">
        <v>0.25</v>
      </c>
      <c r="O698" s="37"/>
      <c r="P698" s="35"/>
      <c r="Q698" s="33"/>
      <c r="R698" s="34"/>
    </row>
    <row r="699" spans="1:18" ht="15.75" customHeight="1">
      <c r="A699" s="22"/>
      <c r="B699" s="27" t="s">
        <v>34</v>
      </c>
      <c r="C699" s="27">
        <v>1128299</v>
      </c>
      <c r="D699" s="28">
        <v>44411</v>
      </c>
      <c r="E699" s="27" t="s">
        <v>35</v>
      </c>
      <c r="F699" s="27" t="s">
        <v>51</v>
      </c>
      <c r="G699" s="27" t="s">
        <v>52</v>
      </c>
      <c r="H699" s="27" t="s">
        <v>27</v>
      </c>
      <c r="I699" s="29">
        <v>0.75000000000000011</v>
      </c>
      <c r="J699" s="30">
        <v>5750</v>
      </c>
      <c r="K699" s="31">
        <f t="shared" si="4"/>
        <v>4312.5000000000009</v>
      </c>
      <c r="L699" s="31">
        <f t="shared" si="5"/>
        <v>1293.7500000000002</v>
      </c>
      <c r="M699" s="32">
        <v>0.3</v>
      </c>
      <c r="O699" s="37"/>
      <c r="P699" s="35"/>
      <c r="Q699" s="33"/>
      <c r="R699" s="34"/>
    </row>
    <row r="700" spans="1:18" ht="15.75" customHeight="1">
      <c r="A700" s="22"/>
      <c r="B700" s="27" t="s">
        <v>34</v>
      </c>
      <c r="C700" s="27">
        <v>1128299</v>
      </c>
      <c r="D700" s="28">
        <v>44411</v>
      </c>
      <c r="E700" s="27" t="s">
        <v>35</v>
      </c>
      <c r="F700" s="27" t="s">
        <v>51</v>
      </c>
      <c r="G700" s="27" t="s">
        <v>52</v>
      </c>
      <c r="H700" s="27" t="s">
        <v>28</v>
      </c>
      <c r="I700" s="29">
        <v>0.75</v>
      </c>
      <c r="J700" s="30">
        <v>5750</v>
      </c>
      <c r="K700" s="31">
        <f t="shared" si="4"/>
        <v>4312.5</v>
      </c>
      <c r="L700" s="31">
        <f t="shared" si="5"/>
        <v>1078.125</v>
      </c>
      <c r="M700" s="32">
        <v>0.25</v>
      </c>
      <c r="O700" s="37"/>
      <c r="P700" s="35"/>
      <c r="Q700" s="33"/>
      <c r="R700" s="34"/>
    </row>
    <row r="701" spans="1:18" ht="15.75" customHeight="1">
      <c r="A701" s="22"/>
      <c r="B701" s="27" t="s">
        <v>34</v>
      </c>
      <c r="C701" s="27">
        <v>1128299</v>
      </c>
      <c r="D701" s="28">
        <v>44411</v>
      </c>
      <c r="E701" s="27" t="s">
        <v>35</v>
      </c>
      <c r="F701" s="27" t="s">
        <v>51</v>
      </c>
      <c r="G701" s="27" t="s">
        <v>52</v>
      </c>
      <c r="H701" s="27" t="s">
        <v>29</v>
      </c>
      <c r="I701" s="29">
        <v>0.8</v>
      </c>
      <c r="J701" s="30">
        <v>4000</v>
      </c>
      <c r="K701" s="31">
        <f t="shared" si="4"/>
        <v>3200</v>
      </c>
      <c r="L701" s="31">
        <f t="shared" si="5"/>
        <v>640</v>
      </c>
      <c r="M701" s="32">
        <v>0.2</v>
      </c>
      <c r="O701" s="37"/>
      <c r="P701" s="35"/>
      <c r="Q701" s="33"/>
      <c r="R701" s="34"/>
    </row>
    <row r="702" spans="1:18" ht="15.75" customHeight="1">
      <c r="A702" s="22"/>
      <c r="B702" s="27" t="s">
        <v>34</v>
      </c>
      <c r="C702" s="27">
        <v>1128299</v>
      </c>
      <c r="D702" s="28">
        <v>44443</v>
      </c>
      <c r="E702" s="27" t="s">
        <v>35</v>
      </c>
      <c r="F702" s="27" t="s">
        <v>51</v>
      </c>
      <c r="G702" s="27" t="s">
        <v>52</v>
      </c>
      <c r="H702" s="27" t="s">
        <v>24</v>
      </c>
      <c r="I702" s="29">
        <v>0.70000000000000018</v>
      </c>
      <c r="J702" s="30">
        <v>6000</v>
      </c>
      <c r="K702" s="31">
        <f t="shared" si="4"/>
        <v>4200.0000000000009</v>
      </c>
      <c r="L702" s="31">
        <f t="shared" si="5"/>
        <v>1260.0000000000002</v>
      </c>
      <c r="M702" s="32">
        <v>0.3</v>
      </c>
      <c r="O702" s="37"/>
      <c r="P702" s="35"/>
      <c r="Q702" s="33"/>
      <c r="R702" s="34"/>
    </row>
    <row r="703" spans="1:18" ht="15.75" customHeight="1">
      <c r="A703" s="22"/>
      <c r="B703" s="27" t="s">
        <v>34</v>
      </c>
      <c r="C703" s="27">
        <v>1128299</v>
      </c>
      <c r="D703" s="28">
        <v>44443</v>
      </c>
      <c r="E703" s="27" t="s">
        <v>35</v>
      </c>
      <c r="F703" s="27" t="s">
        <v>51</v>
      </c>
      <c r="G703" s="27" t="s">
        <v>52</v>
      </c>
      <c r="H703" s="27" t="s">
        <v>25</v>
      </c>
      <c r="I703" s="29">
        <v>0.75000000000000022</v>
      </c>
      <c r="J703" s="30">
        <v>6000</v>
      </c>
      <c r="K703" s="31">
        <f t="shared" si="4"/>
        <v>4500.0000000000009</v>
      </c>
      <c r="L703" s="31">
        <f t="shared" si="5"/>
        <v>1125.0000000000002</v>
      </c>
      <c r="M703" s="32">
        <v>0.25</v>
      </c>
      <c r="O703" s="37"/>
      <c r="P703" s="35"/>
      <c r="Q703" s="33"/>
      <c r="R703" s="34"/>
    </row>
    <row r="704" spans="1:18" ht="15.75" customHeight="1">
      <c r="A704" s="22"/>
      <c r="B704" s="27" t="s">
        <v>34</v>
      </c>
      <c r="C704" s="27">
        <v>1128299</v>
      </c>
      <c r="D704" s="28">
        <v>44443</v>
      </c>
      <c r="E704" s="27" t="s">
        <v>35</v>
      </c>
      <c r="F704" s="27" t="s">
        <v>51</v>
      </c>
      <c r="G704" s="27" t="s">
        <v>52</v>
      </c>
      <c r="H704" s="27" t="s">
        <v>26</v>
      </c>
      <c r="I704" s="29">
        <v>0.70000000000000018</v>
      </c>
      <c r="J704" s="30">
        <v>4500</v>
      </c>
      <c r="K704" s="31">
        <f t="shared" si="4"/>
        <v>3150.0000000000009</v>
      </c>
      <c r="L704" s="31">
        <f t="shared" si="5"/>
        <v>787.50000000000023</v>
      </c>
      <c r="M704" s="32">
        <v>0.25</v>
      </c>
      <c r="O704" s="37"/>
      <c r="P704" s="35"/>
      <c r="Q704" s="33"/>
      <c r="R704" s="34"/>
    </row>
    <row r="705" spans="1:18" ht="15.75" customHeight="1">
      <c r="A705" s="22"/>
      <c r="B705" s="27" t="s">
        <v>34</v>
      </c>
      <c r="C705" s="27">
        <v>1128299</v>
      </c>
      <c r="D705" s="28">
        <v>44443</v>
      </c>
      <c r="E705" s="27" t="s">
        <v>35</v>
      </c>
      <c r="F705" s="27" t="s">
        <v>51</v>
      </c>
      <c r="G705" s="27" t="s">
        <v>52</v>
      </c>
      <c r="H705" s="27" t="s">
        <v>27</v>
      </c>
      <c r="I705" s="29">
        <v>0.70000000000000018</v>
      </c>
      <c r="J705" s="30">
        <v>4000</v>
      </c>
      <c r="K705" s="31">
        <f t="shared" si="4"/>
        <v>2800.0000000000009</v>
      </c>
      <c r="L705" s="31">
        <f t="shared" si="5"/>
        <v>840.00000000000023</v>
      </c>
      <c r="M705" s="32">
        <v>0.3</v>
      </c>
      <c r="O705" s="37"/>
      <c r="P705" s="35"/>
      <c r="Q705" s="33"/>
      <c r="R705" s="34"/>
    </row>
    <row r="706" spans="1:18" ht="15.75" customHeight="1">
      <c r="A706" s="22"/>
      <c r="B706" s="27" t="s">
        <v>34</v>
      </c>
      <c r="C706" s="27">
        <v>1128299</v>
      </c>
      <c r="D706" s="28">
        <v>44443</v>
      </c>
      <c r="E706" s="27" t="s">
        <v>35</v>
      </c>
      <c r="F706" s="27" t="s">
        <v>51</v>
      </c>
      <c r="G706" s="27" t="s">
        <v>52</v>
      </c>
      <c r="H706" s="27" t="s">
        <v>28</v>
      </c>
      <c r="I706" s="29">
        <v>0.80000000000000016</v>
      </c>
      <c r="J706" s="30">
        <v>4250</v>
      </c>
      <c r="K706" s="31">
        <f t="shared" si="4"/>
        <v>3400.0000000000005</v>
      </c>
      <c r="L706" s="31">
        <f t="shared" si="5"/>
        <v>850.00000000000011</v>
      </c>
      <c r="M706" s="32">
        <v>0.25</v>
      </c>
      <c r="O706" s="37"/>
      <c r="P706" s="35"/>
      <c r="Q706" s="33"/>
      <c r="R706" s="34"/>
    </row>
    <row r="707" spans="1:18" ht="15.75" customHeight="1">
      <c r="A707" s="22"/>
      <c r="B707" s="27" t="s">
        <v>34</v>
      </c>
      <c r="C707" s="27">
        <v>1128299</v>
      </c>
      <c r="D707" s="28">
        <v>44443</v>
      </c>
      <c r="E707" s="27" t="s">
        <v>35</v>
      </c>
      <c r="F707" s="27" t="s">
        <v>51</v>
      </c>
      <c r="G707" s="27" t="s">
        <v>52</v>
      </c>
      <c r="H707" s="27" t="s">
        <v>29</v>
      </c>
      <c r="I707" s="29">
        <v>0.65</v>
      </c>
      <c r="J707" s="30">
        <v>4500</v>
      </c>
      <c r="K707" s="31">
        <f t="shared" si="4"/>
        <v>2925</v>
      </c>
      <c r="L707" s="31">
        <f t="shared" si="5"/>
        <v>585</v>
      </c>
      <c r="M707" s="32">
        <v>0.2</v>
      </c>
      <c r="O707" s="37"/>
      <c r="P707" s="35"/>
      <c r="Q707" s="33"/>
      <c r="R707" s="34"/>
    </row>
    <row r="708" spans="1:18" ht="15.75" customHeight="1">
      <c r="A708" s="22"/>
      <c r="B708" s="27" t="s">
        <v>34</v>
      </c>
      <c r="C708" s="27">
        <v>1128299</v>
      </c>
      <c r="D708" s="28">
        <v>44472</v>
      </c>
      <c r="E708" s="27" t="s">
        <v>35</v>
      </c>
      <c r="F708" s="27" t="s">
        <v>51</v>
      </c>
      <c r="G708" s="27" t="s">
        <v>52</v>
      </c>
      <c r="H708" s="27" t="s">
        <v>24</v>
      </c>
      <c r="I708" s="29">
        <v>0.60000000000000009</v>
      </c>
      <c r="J708" s="30">
        <v>5500</v>
      </c>
      <c r="K708" s="31">
        <f t="shared" si="4"/>
        <v>3300.0000000000005</v>
      </c>
      <c r="L708" s="31">
        <f t="shared" si="5"/>
        <v>990.00000000000011</v>
      </c>
      <c r="M708" s="32">
        <v>0.3</v>
      </c>
      <c r="O708" s="37"/>
      <c r="P708" s="35"/>
      <c r="Q708" s="33"/>
      <c r="R708" s="34"/>
    </row>
    <row r="709" spans="1:18" ht="15.75" customHeight="1">
      <c r="A709" s="22"/>
      <c r="B709" s="27" t="s">
        <v>34</v>
      </c>
      <c r="C709" s="27">
        <v>1128299</v>
      </c>
      <c r="D709" s="28">
        <v>44472</v>
      </c>
      <c r="E709" s="27" t="s">
        <v>35</v>
      </c>
      <c r="F709" s="27" t="s">
        <v>51</v>
      </c>
      <c r="G709" s="27" t="s">
        <v>52</v>
      </c>
      <c r="H709" s="27" t="s">
        <v>25</v>
      </c>
      <c r="I709" s="29">
        <v>0.65000000000000013</v>
      </c>
      <c r="J709" s="30">
        <v>5500</v>
      </c>
      <c r="K709" s="31">
        <f t="shared" si="4"/>
        <v>3575.0000000000009</v>
      </c>
      <c r="L709" s="31">
        <f t="shared" si="5"/>
        <v>893.75000000000023</v>
      </c>
      <c r="M709" s="32">
        <v>0.25</v>
      </c>
      <c r="O709" s="37"/>
      <c r="P709" s="35"/>
      <c r="Q709" s="33"/>
      <c r="R709" s="34"/>
    </row>
    <row r="710" spans="1:18" ht="15.75" customHeight="1">
      <c r="A710" s="22"/>
      <c r="B710" s="27" t="s">
        <v>34</v>
      </c>
      <c r="C710" s="27">
        <v>1128299</v>
      </c>
      <c r="D710" s="28">
        <v>44472</v>
      </c>
      <c r="E710" s="27" t="s">
        <v>35</v>
      </c>
      <c r="F710" s="27" t="s">
        <v>51</v>
      </c>
      <c r="G710" s="27" t="s">
        <v>52</v>
      </c>
      <c r="H710" s="27" t="s">
        <v>26</v>
      </c>
      <c r="I710" s="29">
        <v>0.60000000000000009</v>
      </c>
      <c r="J710" s="30">
        <v>3750</v>
      </c>
      <c r="K710" s="31">
        <f t="shared" si="4"/>
        <v>2250.0000000000005</v>
      </c>
      <c r="L710" s="31">
        <f t="shared" si="5"/>
        <v>562.50000000000011</v>
      </c>
      <c r="M710" s="32">
        <v>0.25</v>
      </c>
      <c r="O710" s="37"/>
      <c r="P710" s="35"/>
      <c r="Q710" s="33"/>
      <c r="R710" s="34"/>
    </row>
    <row r="711" spans="1:18" ht="15.75" customHeight="1">
      <c r="A711" s="22"/>
      <c r="B711" s="27" t="s">
        <v>34</v>
      </c>
      <c r="C711" s="27">
        <v>1128299</v>
      </c>
      <c r="D711" s="28">
        <v>44472</v>
      </c>
      <c r="E711" s="27" t="s">
        <v>35</v>
      </c>
      <c r="F711" s="27" t="s">
        <v>51</v>
      </c>
      <c r="G711" s="27" t="s">
        <v>52</v>
      </c>
      <c r="H711" s="27" t="s">
        <v>27</v>
      </c>
      <c r="I711" s="29">
        <v>0.60000000000000009</v>
      </c>
      <c r="J711" s="30">
        <v>3500</v>
      </c>
      <c r="K711" s="31">
        <f t="shared" si="4"/>
        <v>2100.0000000000005</v>
      </c>
      <c r="L711" s="31">
        <f t="shared" si="5"/>
        <v>630.00000000000011</v>
      </c>
      <c r="M711" s="32">
        <v>0.3</v>
      </c>
      <c r="O711" s="37"/>
      <c r="P711" s="35"/>
      <c r="Q711" s="33"/>
      <c r="R711" s="34"/>
    </row>
    <row r="712" spans="1:18" ht="15.75" customHeight="1">
      <c r="A712" s="22"/>
      <c r="B712" s="27" t="s">
        <v>34</v>
      </c>
      <c r="C712" s="27">
        <v>1128299</v>
      </c>
      <c r="D712" s="28">
        <v>44472</v>
      </c>
      <c r="E712" s="27" t="s">
        <v>35</v>
      </c>
      <c r="F712" s="27" t="s">
        <v>51</v>
      </c>
      <c r="G712" s="27" t="s">
        <v>52</v>
      </c>
      <c r="H712" s="27" t="s">
        <v>28</v>
      </c>
      <c r="I712" s="29">
        <v>0.70000000000000007</v>
      </c>
      <c r="J712" s="30">
        <v>3250</v>
      </c>
      <c r="K712" s="31">
        <f t="shared" si="4"/>
        <v>2275</v>
      </c>
      <c r="L712" s="31">
        <f t="shared" si="5"/>
        <v>568.75</v>
      </c>
      <c r="M712" s="32">
        <v>0.25</v>
      </c>
      <c r="O712" s="37"/>
      <c r="P712" s="35"/>
      <c r="Q712" s="33"/>
      <c r="R712" s="34"/>
    </row>
    <row r="713" spans="1:18" ht="15.75" customHeight="1">
      <c r="A713" s="22"/>
      <c r="B713" s="27" t="s">
        <v>34</v>
      </c>
      <c r="C713" s="27">
        <v>1128299</v>
      </c>
      <c r="D713" s="28">
        <v>44472</v>
      </c>
      <c r="E713" s="27" t="s">
        <v>35</v>
      </c>
      <c r="F713" s="27" t="s">
        <v>51</v>
      </c>
      <c r="G713" s="27" t="s">
        <v>52</v>
      </c>
      <c r="H713" s="27" t="s">
        <v>29</v>
      </c>
      <c r="I713" s="29">
        <v>0.75000000000000011</v>
      </c>
      <c r="J713" s="30">
        <v>3750</v>
      </c>
      <c r="K713" s="31">
        <f t="shared" si="4"/>
        <v>2812.5000000000005</v>
      </c>
      <c r="L713" s="31">
        <f t="shared" si="5"/>
        <v>562.50000000000011</v>
      </c>
      <c r="M713" s="32">
        <v>0.2</v>
      </c>
      <c r="O713" s="37"/>
      <c r="P713" s="35"/>
      <c r="Q713" s="33"/>
      <c r="R713" s="34"/>
    </row>
    <row r="714" spans="1:18" ht="15.75" customHeight="1">
      <c r="A714" s="22"/>
      <c r="B714" s="27" t="s">
        <v>34</v>
      </c>
      <c r="C714" s="27">
        <v>1128299</v>
      </c>
      <c r="D714" s="28">
        <v>44503</v>
      </c>
      <c r="E714" s="27" t="s">
        <v>35</v>
      </c>
      <c r="F714" s="27" t="s">
        <v>51</v>
      </c>
      <c r="G714" s="27" t="s">
        <v>52</v>
      </c>
      <c r="H714" s="27" t="s">
        <v>24</v>
      </c>
      <c r="I714" s="29">
        <v>0.60000000000000009</v>
      </c>
      <c r="J714" s="30">
        <v>6000</v>
      </c>
      <c r="K714" s="31">
        <f t="shared" si="4"/>
        <v>3600.0000000000005</v>
      </c>
      <c r="L714" s="31">
        <f t="shared" si="5"/>
        <v>1080</v>
      </c>
      <c r="M714" s="32">
        <v>0.3</v>
      </c>
      <c r="O714" s="37"/>
      <c r="P714" s="35"/>
      <c r="Q714" s="33"/>
      <c r="R714" s="34"/>
    </row>
    <row r="715" spans="1:18" ht="15.75" customHeight="1">
      <c r="A715" s="22"/>
      <c r="B715" s="27" t="s">
        <v>34</v>
      </c>
      <c r="C715" s="27">
        <v>1128299</v>
      </c>
      <c r="D715" s="28">
        <v>44503</v>
      </c>
      <c r="E715" s="27" t="s">
        <v>35</v>
      </c>
      <c r="F715" s="27" t="s">
        <v>51</v>
      </c>
      <c r="G715" s="27" t="s">
        <v>52</v>
      </c>
      <c r="H715" s="27" t="s">
        <v>25</v>
      </c>
      <c r="I715" s="29">
        <v>0.65000000000000013</v>
      </c>
      <c r="J715" s="30">
        <v>6250</v>
      </c>
      <c r="K715" s="31">
        <f t="shared" si="4"/>
        <v>4062.5000000000009</v>
      </c>
      <c r="L715" s="31">
        <f t="shared" si="5"/>
        <v>1015.6250000000002</v>
      </c>
      <c r="M715" s="32">
        <v>0.25</v>
      </c>
      <c r="O715" s="37"/>
      <c r="P715" s="35"/>
      <c r="Q715" s="33"/>
      <c r="R715" s="34"/>
    </row>
    <row r="716" spans="1:18" ht="15.75" customHeight="1">
      <c r="A716" s="22"/>
      <c r="B716" s="27" t="s">
        <v>34</v>
      </c>
      <c r="C716" s="27">
        <v>1128299</v>
      </c>
      <c r="D716" s="28">
        <v>44503</v>
      </c>
      <c r="E716" s="27" t="s">
        <v>35</v>
      </c>
      <c r="F716" s="27" t="s">
        <v>51</v>
      </c>
      <c r="G716" s="27" t="s">
        <v>52</v>
      </c>
      <c r="H716" s="27" t="s">
        <v>26</v>
      </c>
      <c r="I716" s="29">
        <v>0.60000000000000009</v>
      </c>
      <c r="J716" s="30">
        <v>4750</v>
      </c>
      <c r="K716" s="31">
        <f t="shared" si="4"/>
        <v>2850.0000000000005</v>
      </c>
      <c r="L716" s="31">
        <f t="shared" si="5"/>
        <v>712.50000000000011</v>
      </c>
      <c r="M716" s="32">
        <v>0.25</v>
      </c>
      <c r="O716" s="37"/>
      <c r="P716" s="35"/>
      <c r="Q716" s="33"/>
      <c r="R716" s="34"/>
    </row>
    <row r="717" spans="1:18" ht="15.75" customHeight="1">
      <c r="A717" s="22"/>
      <c r="B717" s="27" t="s">
        <v>34</v>
      </c>
      <c r="C717" s="27">
        <v>1128299</v>
      </c>
      <c r="D717" s="28">
        <v>44503</v>
      </c>
      <c r="E717" s="27" t="s">
        <v>35</v>
      </c>
      <c r="F717" s="27" t="s">
        <v>51</v>
      </c>
      <c r="G717" s="27" t="s">
        <v>52</v>
      </c>
      <c r="H717" s="27" t="s">
        <v>27</v>
      </c>
      <c r="I717" s="29">
        <v>0.70000000000000018</v>
      </c>
      <c r="J717" s="30">
        <v>4500</v>
      </c>
      <c r="K717" s="31">
        <f t="shared" si="4"/>
        <v>3150.0000000000009</v>
      </c>
      <c r="L717" s="31">
        <f t="shared" si="5"/>
        <v>945.00000000000023</v>
      </c>
      <c r="M717" s="32">
        <v>0.3</v>
      </c>
      <c r="O717" s="37"/>
      <c r="P717" s="35"/>
      <c r="Q717" s="33"/>
      <c r="R717" s="34"/>
    </row>
    <row r="718" spans="1:18" ht="15.75" customHeight="1">
      <c r="A718" s="22"/>
      <c r="B718" s="27" t="s">
        <v>34</v>
      </c>
      <c r="C718" s="27">
        <v>1128299</v>
      </c>
      <c r="D718" s="28">
        <v>44503</v>
      </c>
      <c r="E718" s="27" t="s">
        <v>35</v>
      </c>
      <c r="F718" s="27" t="s">
        <v>51</v>
      </c>
      <c r="G718" s="27" t="s">
        <v>52</v>
      </c>
      <c r="H718" s="27" t="s">
        <v>28</v>
      </c>
      <c r="I718" s="29">
        <v>0.90000000000000013</v>
      </c>
      <c r="J718" s="30">
        <v>4250</v>
      </c>
      <c r="K718" s="31">
        <f t="shared" si="4"/>
        <v>3825.0000000000005</v>
      </c>
      <c r="L718" s="31">
        <f t="shared" si="5"/>
        <v>956.25000000000011</v>
      </c>
      <c r="M718" s="32">
        <v>0.25</v>
      </c>
      <c r="O718" s="37"/>
      <c r="P718" s="35"/>
      <c r="Q718" s="33"/>
      <c r="R718" s="34"/>
    </row>
    <row r="719" spans="1:18" ht="15.75" customHeight="1">
      <c r="A719" s="22"/>
      <c r="B719" s="27" t="s">
        <v>34</v>
      </c>
      <c r="C719" s="27">
        <v>1128299</v>
      </c>
      <c r="D719" s="28">
        <v>44503</v>
      </c>
      <c r="E719" s="27" t="s">
        <v>35</v>
      </c>
      <c r="F719" s="27" t="s">
        <v>51</v>
      </c>
      <c r="G719" s="27" t="s">
        <v>52</v>
      </c>
      <c r="H719" s="27" t="s">
        <v>29</v>
      </c>
      <c r="I719" s="29">
        <v>0.95000000000000018</v>
      </c>
      <c r="J719" s="30">
        <v>5500</v>
      </c>
      <c r="K719" s="31">
        <f t="shared" si="4"/>
        <v>5225.0000000000009</v>
      </c>
      <c r="L719" s="31">
        <f t="shared" si="5"/>
        <v>1045.0000000000002</v>
      </c>
      <c r="M719" s="32">
        <v>0.2</v>
      </c>
      <c r="O719" s="37"/>
      <c r="P719" s="35"/>
      <c r="Q719" s="33"/>
      <c r="R719" s="34"/>
    </row>
    <row r="720" spans="1:18" ht="15.75" customHeight="1">
      <c r="A720" s="22"/>
      <c r="B720" s="27" t="s">
        <v>34</v>
      </c>
      <c r="C720" s="27">
        <v>1128299</v>
      </c>
      <c r="D720" s="28">
        <v>44532</v>
      </c>
      <c r="E720" s="27" t="s">
        <v>35</v>
      </c>
      <c r="F720" s="27" t="s">
        <v>51</v>
      </c>
      <c r="G720" s="27" t="s">
        <v>52</v>
      </c>
      <c r="H720" s="27" t="s">
        <v>24</v>
      </c>
      <c r="I720" s="29">
        <v>0.80000000000000016</v>
      </c>
      <c r="J720" s="30">
        <v>7500</v>
      </c>
      <c r="K720" s="31">
        <f t="shared" si="4"/>
        <v>6000.0000000000009</v>
      </c>
      <c r="L720" s="31">
        <f t="shared" si="5"/>
        <v>1800.0000000000002</v>
      </c>
      <c r="M720" s="32">
        <v>0.3</v>
      </c>
      <c r="O720" s="37"/>
      <c r="P720" s="35"/>
      <c r="Q720" s="33"/>
      <c r="R720" s="34"/>
    </row>
    <row r="721" spans="1:18" ht="15.75" customHeight="1">
      <c r="A721" s="22"/>
      <c r="B721" s="27" t="s">
        <v>34</v>
      </c>
      <c r="C721" s="27">
        <v>1128299</v>
      </c>
      <c r="D721" s="28">
        <v>44532</v>
      </c>
      <c r="E721" s="27" t="s">
        <v>35</v>
      </c>
      <c r="F721" s="27" t="s">
        <v>51</v>
      </c>
      <c r="G721" s="27" t="s">
        <v>52</v>
      </c>
      <c r="H721" s="27" t="s">
        <v>25</v>
      </c>
      <c r="I721" s="29">
        <v>0.8500000000000002</v>
      </c>
      <c r="J721" s="30">
        <v>7500</v>
      </c>
      <c r="K721" s="31">
        <f t="shared" si="4"/>
        <v>6375.0000000000018</v>
      </c>
      <c r="L721" s="31">
        <f t="shared" si="5"/>
        <v>1593.7500000000005</v>
      </c>
      <c r="M721" s="32">
        <v>0.25</v>
      </c>
      <c r="O721" s="37"/>
      <c r="P721" s="35"/>
      <c r="Q721" s="33"/>
      <c r="R721" s="34"/>
    </row>
    <row r="722" spans="1:18" ht="15.75" customHeight="1">
      <c r="A722" s="22"/>
      <c r="B722" s="27" t="s">
        <v>34</v>
      </c>
      <c r="C722" s="27">
        <v>1128299</v>
      </c>
      <c r="D722" s="28">
        <v>44532</v>
      </c>
      <c r="E722" s="27" t="s">
        <v>35</v>
      </c>
      <c r="F722" s="27" t="s">
        <v>51</v>
      </c>
      <c r="G722" s="27" t="s">
        <v>52</v>
      </c>
      <c r="H722" s="27" t="s">
        <v>26</v>
      </c>
      <c r="I722" s="29">
        <v>0.80000000000000016</v>
      </c>
      <c r="J722" s="30">
        <v>5500</v>
      </c>
      <c r="K722" s="31">
        <f t="shared" si="4"/>
        <v>4400.0000000000009</v>
      </c>
      <c r="L722" s="31">
        <f t="shared" si="5"/>
        <v>1100.0000000000002</v>
      </c>
      <c r="M722" s="32">
        <v>0.25</v>
      </c>
      <c r="O722" s="37"/>
      <c r="P722" s="35"/>
      <c r="Q722" s="33"/>
      <c r="R722" s="34"/>
    </row>
    <row r="723" spans="1:18" ht="15.75" customHeight="1">
      <c r="A723" s="22"/>
      <c r="B723" s="27" t="s">
        <v>34</v>
      </c>
      <c r="C723" s="27">
        <v>1128299</v>
      </c>
      <c r="D723" s="28">
        <v>44532</v>
      </c>
      <c r="E723" s="27" t="s">
        <v>35</v>
      </c>
      <c r="F723" s="27" t="s">
        <v>51</v>
      </c>
      <c r="G723" s="27" t="s">
        <v>52</v>
      </c>
      <c r="H723" s="27" t="s">
        <v>27</v>
      </c>
      <c r="I723" s="29">
        <v>0.80000000000000016</v>
      </c>
      <c r="J723" s="30">
        <v>5500</v>
      </c>
      <c r="K723" s="31">
        <f t="shared" si="4"/>
        <v>4400.0000000000009</v>
      </c>
      <c r="L723" s="31">
        <f t="shared" si="5"/>
        <v>1320.0000000000002</v>
      </c>
      <c r="M723" s="32">
        <v>0.3</v>
      </c>
      <c r="O723" s="37"/>
      <c r="P723" s="35"/>
      <c r="Q723" s="33"/>
      <c r="R723" s="34"/>
    </row>
    <row r="724" spans="1:18" ht="15.75" customHeight="1">
      <c r="A724" s="22"/>
      <c r="B724" s="27" t="s">
        <v>34</v>
      </c>
      <c r="C724" s="27">
        <v>1128299</v>
      </c>
      <c r="D724" s="28">
        <v>44532</v>
      </c>
      <c r="E724" s="27" t="s">
        <v>35</v>
      </c>
      <c r="F724" s="27" t="s">
        <v>51</v>
      </c>
      <c r="G724" s="27" t="s">
        <v>52</v>
      </c>
      <c r="H724" s="27" t="s">
        <v>28</v>
      </c>
      <c r="I724" s="29">
        <v>0.90000000000000013</v>
      </c>
      <c r="J724" s="30">
        <v>4750</v>
      </c>
      <c r="K724" s="31">
        <f t="shared" si="4"/>
        <v>4275.0000000000009</v>
      </c>
      <c r="L724" s="31">
        <f t="shared" si="5"/>
        <v>1068.7500000000002</v>
      </c>
      <c r="M724" s="32">
        <v>0.25</v>
      </c>
      <c r="O724" s="37"/>
      <c r="P724" s="35"/>
      <c r="Q724" s="33"/>
      <c r="R724" s="34"/>
    </row>
    <row r="725" spans="1:18" ht="15.75" customHeight="1">
      <c r="A725" s="22"/>
      <c r="B725" s="27" t="s">
        <v>34</v>
      </c>
      <c r="C725" s="27">
        <v>1128299</v>
      </c>
      <c r="D725" s="28">
        <v>44532</v>
      </c>
      <c r="E725" s="27" t="s">
        <v>35</v>
      </c>
      <c r="F725" s="27" t="s">
        <v>51</v>
      </c>
      <c r="G725" s="27" t="s">
        <v>52</v>
      </c>
      <c r="H725" s="27" t="s">
        <v>29</v>
      </c>
      <c r="I725" s="29">
        <v>0.95000000000000018</v>
      </c>
      <c r="J725" s="30">
        <v>5750</v>
      </c>
      <c r="K725" s="31">
        <f t="shared" si="4"/>
        <v>5462.5000000000009</v>
      </c>
      <c r="L725" s="31">
        <f t="shared" si="5"/>
        <v>1092.5000000000002</v>
      </c>
      <c r="M725" s="32">
        <v>0.2</v>
      </c>
      <c r="O725" s="37"/>
      <c r="P725" s="35"/>
      <c r="Q725" s="33"/>
      <c r="R725" s="34"/>
    </row>
    <row r="726" spans="1:18" ht="15.75" customHeight="1">
      <c r="A726" s="22" t="s">
        <v>46</v>
      </c>
      <c r="B726" s="27" t="s">
        <v>21</v>
      </c>
      <c r="C726" s="27">
        <v>1185732</v>
      </c>
      <c r="D726" s="28">
        <v>44208</v>
      </c>
      <c r="E726" s="27" t="s">
        <v>53</v>
      </c>
      <c r="F726" s="27" t="s">
        <v>54</v>
      </c>
      <c r="G726" s="27" t="s">
        <v>55</v>
      </c>
      <c r="H726" s="27" t="s">
        <v>24</v>
      </c>
      <c r="I726" s="29">
        <v>0.45</v>
      </c>
      <c r="J726" s="30">
        <v>10500</v>
      </c>
      <c r="K726" s="31">
        <f t="shared" si="4"/>
        <v>4725</v>
      </c>
      <c r="L726" s="31">
        <f t="shared" si="5"/>
        <v>2126.25</v>
      </c>
      <c r="M726" s="32">
        <v>0.45</v>
      </c>
      <c r="O726" s="33"/>
      <c r="P726" s="38">
        <f>Data!$I726+0.05</f>
        <v>0.5</v>
      </c>
      <c r="Q726" s="33"/>
      <c r="R726" s="34"/>
    </row>
    <row r="727" spans="1:18" ht="15.75" customHeight="1">
      <c r="A727" s="22"/>
      <c r="B727" s="27" t="s">
        <v>21</v>
      </c>
      <c r="C727" s="27">
        <v>1185732</v>
      </c>
      <c r="D727" s="28">
        <v>44208</v>
      </c>
      <c r="E727" s="27" t="s">
        <v>53</v>
      </c>
      <c r="F727" s="27" t="s">
        <v>54</v>
      </c>
      <c r="G727" s="27" t="s">
        <v>55</v>
      </c>
      <c r="H727" s="27" t="s">
        <v>25</v>
      </c>
      <c r="I727" s="29">
        <v>0.45</v>
      </c>
      <c r="J727" s="30">
        <v>8500</v>
      </c>
      <c r="K727" s="31">
        <f t="shared" si="4"/>
        <v>3825</v>
      </c>
      <c r="L727" s="31">
        <f t="shared" si="5"/>
        <v>1338.75</v>
      </c>
      <c r="M727" s="32">
        <v>0.35</v>
      </c>
      <c r="O727" s="33"/>
      <c r="P727" s="38">
        <f>Data!$I727+0.05</f>
        <v>0.5</v>
      </c>
      <c r="Q727" s="33"/>
      <c r="R727" s="34"/>
    </row>
    <row r="728" spans="1:18" ht="15.75" customHeight="1">
      <c r="A728" s="22"/>
      <c r="B728" s="27" t="s">
        <v>21</v>
      </c>
      <c r="C728" s="27">
        <v>1185732</v>
      </c>
      <c r="D728" s="28">
        <v>44208</v>
      </c>
      <c r="E728" s="27" t="s">
        <v>53</v>
      </c>
      <c r="F728" s="27" t="s">
        <v>54</v>
      </c>
      <c r="G728" s="27" t="s">
        <v>55</v>
      </c>
      <c r="H728" s="27" t="s">
        <v>26</v>
      </c>
      <c r="I728" s="29">
        <v>0.35000000000000003</v>
      </c>
      <c r="J728" s="30">
        <v>8500</v>
      </c>
      <c r="K728" s="31">
        <f t="shared" si="4"/>
        <v>2975.0000000000005</v>
      </c>
      <c r="L728" s="31">
        <f t="shared" si="5"/>
        <v>743.75000000000011</v>
      </c>
      <c r="M728" s="32">
        <v>0.25</v>
      </c>
      <c r="O728" s="33"/>
      <c r="P728" s="38">
        <f>Data!$I728+0.05</f>
        <v>0.4</v>
      </c>
      <c r="Q728" s="33"/>
      <c r="R728" s="34"/>
    </row>
    <row r="729" spans="1:18" ht="15.75" customHeight="1">
      <c r="A729" s="22"/>
      <c r="B729" s="27" t="s">
        <v>21</v>
      </c>
      <c r="C729" s="27">
        <v>1185732</v>
      </c>
      <c r="D729" s="28">
        <v>44208</v>
      </c>
      <c r="E729" s="27" t="s">
        <v>53</v>
      </c>
      <c r="F729" s="27" t="s">
        <v>54</v>
      </c>
      <c r="G729" s="27" t="s">
        <v>55</v>
      </c>
      <c r="H729" s="27" t="s">
        <v>27</v>
      </c>
      <c r="I729" s="29">
        <v>0.39999999999999997</v>
      </c>
      <c r="J729" s="30">
        <v>7000</v>
      </c>
      <c r="K729" s="31">
        <f t="shared" si="4"/>
        <v>2799.9999999999995</v>
      </c>
      <c r="L729" s="31">
        <f t="shared" si="5"/>
        <v>839.99999999999989</v>
      </c>
      <c r="M729" s="32">
        <v>0.3</v>
      </c>
      <c r="O729" s="33"/>
      <c r="P729" s="38">
        <f>Data!$I729+0.05</f>
        <v>0.44999999999999996</v>
      </c>
      <c r="Q729" s="33"/>
      <c r="R729" s="34"/>
    </row>
    <row r="730" spans="1:18" ht="15.75" customHeight="1">
      <c r="A730" s="22"/>
      <c r="B730" s="27" t="s">
        <v>21</v>
      </c>
      <c r="C730" s="27">
        <v>1185732</v>
      </c>
      <c r="D730" s="28">
        <v>44208</v>
      </c>
      <c r="E730" s="27" t="s">
        <v>53</v>
      </c>
      <c r="F730" s="27" t="s">
        <v>54</v>
      </c>
      <c r="G730" s="27" t="s">
        <v>55</v>
      </c>
      <c r="H730" s="27" t="s">
        <v>28</v>
      </c>
      <c r="I730" s="29">
        <v>0.55000000000000004</v>
      </c>
      <c r="J730" s="30">
        <v>7500</v>
      </c>
      <c r="K730" s="31">
        <f t="shared" si="4"/>
        <v>4125</v>
      </c>
      <c r="L730" s="31">
        <f t="shared" si="5"/>
        <v>1443.75</v>
      </c>
      <c r="M730" s="32">
        <v>0.35</v>
      </c>
      <c r="O730" s="33"/>
      <c r="P730" s="38">
        <f>Data!$I730+0.05</f>
        <v>0.60000000000000009</v>
      </c>
      <c r="Q730" s="33"/>
      <c r="R730" s="34"/>
    </row>
    <row r="731" spans="1:18" ht="15.75" customHeight="1">
      <c r="A731" s="22"/>
      <c r="B731" s="27" t="s">
        <v>21</v>
      </c>
      <c r="C731" s="27">
        <v>1185732</v>
      </c>
      <c r="D731" s="28">
        <v>44208</v>
      </c>
      <c r="E731" s="27" t="s">
        <v>53</v>
      </c>
      <c r="F731" s="27" t="s">
        <v>54</v>
      </c>
      <c r="G731" s="27" t="s">
        <v>55</v>
      </c>
      <c r="H731" s="27" t="s">
        <v>29</v>
      </c>
      <c r="I731" s="29">
        <v>0.45</v>
      </c>
      <c r="J731" s="30">
        <v>8500</v>
      </c>
      <c r="K731" s="31">
        <f t="shared" si="4"/>
        <v>3825</v>
      </c>
      <c r="L731" s="31">
        <f t="shared" si="5"/>
        <v>1912.5</v>
      </c>
      <c r="M731" s="32">
        <v>0.5</v>
      </c>
      <c r="O731" s="33"/>
      <c r="P731" s="38">
        <f>Data!$I731+0.05</f>
        <v>0.5</v>
      </c>
      <c r="Q731" s="33"/>
      <c r="R731" s="34"/>
    </row>
    <row r="732" spans="1:18" ht="15.75" customHeight="1">
      <c r="A732" s="22"/>
      <c r="B732" s="27" t="s">
        <v>21</v>
      </c>
      <c r="C732" s="27">
        <v>1185732</v>
      </c>
      <c r="D732" s="28">
        <v>44237</v>
      </c>
      <c r="E732" s="27" t="s">
        <v>53</v>
      </c>
      <c r="F732" s="27" t="s">
        <v>54</v>
      </c>
      <c r="G732" s="27" t="s">
        <v>55</v>
      </c>
      <c r="H732" s="27" t="s">
        <v>24</v>
      </c>
      <c r="I732" s="29">
        <v>0.45</v>
      </c>
      <c r="J732" s="30">
        <v>11000</v>
      </c>
      <c r="K732" s="31">
        <f t="shared" si="4"/>
        <v>4950</v>
      </c>
      <c r="L732" s="31">
        <f t="shared" si="5"/>
        <v>2227.5</v>
      </c>
      <c r="M732" s="32">
        <v>0.45</v>
      </c>
      <c r="O732" s="33"/>
      <c r="P732" s="38">
        <f>Data!$I732+0.05</f>
        <v>0.5</v>
      </c>
      <c r="Q732" s="33"/>
      <c r="R732" s="34"/>
    </row>
    <row r="733" spans="1:18" ht="15.75" customHeight="1">
      <c r="A733" s="22"/>
      <c r="B733" s="27" t="s">
        <v>21</v>
      </c>
      <c r="C733" s="27">
        <v>1185732</v>
      </c>
      <c r="D733" s="28">
        <v>44237</v>
      </c>
      <c r="E733" s="27" t="s">
        <v>53</v>
      </c>
      <c r="F733" s="27" t="s">
        <v>54</v>
      </c>
      <c r="G733" s="27" t="s">
        <v>55</v>
      </c>
      <c r="H733" s="27" t="s">
        <v>25</v>
      </c>
      <c r="I733" s="29">
        <v>0.45</v>
      </c>
      <c r="J733" s="30">
        <v>7500</v>
      </c>
      <c r="K733" s="31">
        <f t="shared" si="4"/>
        <v>3375</v>
      </c>
      <c r="L733" s="31">
        <f t="shared" si="5"/>
        <v>1181.25</v>
      </c>
      <c r="M733" s="32">
        <v>0.35</v>
      </c>
      <c r="O733" s="33"/>
      <c r="P733" s="38">
        <f>Data!$I733+0.05</f>
        <v>0.5</v>
      </c>
      <c r="Q733" s="33"/>
      <c r="R733" s="34"/>
    </row>
    <row r="734" spans="1:18" ht="15.75" customHeight="1">
      <c r="A734" s="22"/>
      <c r="B734" s="27" t="s">
        <v>21</v>
      </c>
      <c r="C734" s="27">
        <v>1185732</v>
      </c>
      <c r="D734" s="28">
        <v>44237</v>
      </c>
      <c r="E734" s="27" t="s">
        <v>53</v>
      </c>
      <c r="F734" s="27" t="s">
        <v>54</v>
      </c>
      <c r="G734" s="27" t="s">
        <v>55</v>
      </c>
      <c r="H734" s="27" t="s">
        <v>26</v>
      </c>
      <c r="I734" s="29">
        <v>0.35000000000000003</v>
      </c>
      <c r="J734" s="30">
        <v>8000</v>
      </c>
      <c r="K734" s="31">
        <f t="shared" si="4"/>
        <v>2800.0000000000005</v>
      </c>
      <c r="L734" s="31">
        <f t="shared" si="5"/>
        <v>700.00000000000011</v>
      </c>
      <c r="M734" s="32">
        <v>0.25</v>
      </c>
      <c r="O734" s="33"/>
      <c r="P734" s="38">
        <f>Data!$I734+0.05</f>
        <v>0.4</v>
      </c>
      <c r="Q734" s="33"/>
      <c r="R734" s="34"/>
    </row>
    <row r="735" spans="1:18" ht="15.75" customHeight="1">
      <c r="A735" s="22"/>
      <c r="B735" s="27" t="s">
        <v>21</v>
      </c>
      <c r="C735" s="27">
        <v>1185732</v>
      </c>
      <c r="D735" s="28">
        <v>44237</v>
      </c>
      <c r="E735" s="27" t="s">
        <v>53</v>
      </c>
      <c r="F735" s="27" t="s">
        <v>54</v>
      </c>
      <c r="G735" s="27" t="s">
        <v>55</v>
      </c>
      <c r="H735" s="27" t="s">
        <v>27</v>
      </c>
      <c r="I735" s="29">
        <v>0.39999999999999997</v>
      </c>
      <c r="J735" s="30">
        <v>6750</v>
      </c>
      <c r="K735" s="31">
        <f t="shared" si="4"/>
        <v>2700</v>
      </c>
      <c r="L735" s="31">
        <f t="shared" si="5"/>
        <v>810</v>
      </c>
      <c r="M735" s="32">
        <v>0.3</v>
      </c>
      <c r="O735" s="33"/>
      <c r="P735" s="38">
        <f>Data!$I735+0.05</f>
        <v>0.44999999999999996</v>
      </c>
      <c r="Q735" s="33"/>
      <c r="R735" s="34"/>
    </row>
    <row r="736" spans="1:18" ht="15.75" customHeight="1">
      <c r="A736" s="22"/>
      <c r="B736" s="27" t="s">
        <v>21</v>
      </c>
      <c r="C736" s="27">
        <v>1185732</v>
      </c>
      <c r="D736" s="28">
        <v>44237</v>
      </c>
      <c r="E736" s="27" t="s">
        <v>53</v>
      </c>
      <c r="F736" s="27" t="s">
        <v>54</v>
      </c>
      <c r="G736" s="27" t="s">
        <v>55</v>
      </c>
      <c r="H736" s="27" t="s">
        <v>28</v>
      </c>
      <c r="I736" s="29">
        <v>0.55000000000000004</v>
      </c>
      <c r="J736" s="30">
        <v>7500</v>
      </c>
      <c r="K736" s="31">
        <f t="shared" si="4"/>
        <v>4125</v>
      </c>
      <c r="L736" s="31">
        <f t="shared" si="5"/>
        <v>1443.75</v>
      </c>
      <c r="M736" s="32">
        <v>0.35</v>
      </c>
      <c r="O736" s="33"/>
      <c r="P736" s="38">
        <f>Data!$I736+0.05</f>
        <v>0.60000000000000009</v>
      </c>
      <c r="Q736" s="33"/>
      <c r="R736" s="34"/>
    </row>
    <row r="737" spans="1:18" ht="15.75" customHeight="1">
      <c r="A737" s="22"/>
      <c r="B737" s="27" t="s">
        <v>21</v>
      </c>
      <c r="C737" s="27">
        <v>1185732</v>
      </c>
      <c r="D737" s="28">
        <v>44237</v>
      </c>
      <c r="E737" s="27" t="s">
        <v>53</v>
      </c>
      <c r="F737" s="27" t="s">
        <v>54</v>
      </c>
      <c r="G737" s="27" t="s">
        <v>55</v>
      </c>
      <c r="H737" s="27" t="s">
        <v>29</v>
      </c>
      <c r="I737" s="29">
        <v>0.45</v>
      </c>
      <c r="J737" s="30">
        <v>8500</v>
      </c>
      <c r="K737" s="31">
        <f t="shared" si="4"/>
        <v>3825</v>
      </c>
      <c r="L737" s="31">
        <f t="shared" si="5"/>
        <v>1912.5</v>
      </c>
      <c r="M737" s="32">
        <v>0.5</v>
      </c>
      <c r="O737" s="33"/>
      <c r="P737" s="38">
        <f>Data!$I737+0.05</f>
        <v>0.5</v>
      </c>
      <c r="Q737" s="33"/>
      <c r="R737" s="34"/>
    </row>
    <row r="738" spans="1:18" ht="15.75" customHeight="1">
      <c r="A738" s="22"/>
      <c r="B738" s="27" t="s">
        <v>21</v>
      </c>
      <c r="C738" s="27">
        <v>1185732</v>
      </c>
      <c r="D738" s="28">
        <v>44263</v>
      </c>
      <c r="E738" s="27" t="s">
        <v>53</v>
      </c>
      <c r="F738" s="27" t="s">
        <v>54</v>
      </c>
      <c r="G738" s="27" t="s">
        <v>55</v>
      </c>
      <c r="H738" s="27" t="s">
        <v>24</v>
      </c>
      <c r="I738" s="29">
        <v>0.45</v>
      </c>
      <c r="J738" s="30">
        <v>10700</v>
      </c>
      <c r="K738" s="31">
        <f t="shared" si="4"/>
        <v>4815</v>
      </c>
      <c r="L738" s="31">
        <f t="shared" si="5"/>
        <v>2166.75</v>
      </c>
      <c r="M738" s="32">
        <v>0.45</v>
      </c>
      <c r="O738" s="33"/>
      <c r="P738" s="38">
        <f>Data!$I738+0.05</f>
        <v>0.5</v>
      </c>
      <c r="Q738" s="33"/>
      <c r="R738" s="34"/>
    </row>
    <row r="739" spans="1:18" ht="15.75" customHeight="1">
      <c r="A739" s="22"/>
      <c r="B739" s="27" t="s">
        <v>21</v>
      </c>
      <c r="C739" s="27">
        <v>1185732</v>
      </c>
      <c r="D739" s="28">
        <v>44263</v>
      </c>
      <c r="E739" s="27" t="s">
        <v>53</v>
      </c>
      <c r="F739" s="27" t="s">
        <v>54</v>
      </c>
      <c r="G739" s="27" t="s">
        <v>55</v>
      </c>
      <c r="H739" s="27" t="s">
        <v>25</v>
      </c>
      <c r="I739" s="29">
        <v>0.45</v>
      </c>
      <c r="J739" s="30">
        <v>7500</v>
      </c>
      <c r="K739" s="31">
        <f t="shared" si="4"/>
        <v>3375</v>
      </c>
      <c r="L739" s="31">
        <f t="shared" si="5"/>
        <v>1181.25</v>
      </c>
      <c r="M739" s="32">
        <v>0.35</v>
      </c>
      <c r="O739" s="33"/>
      <c r="P739" s="38">
        <f>Data!$I739+0.05</f>
        <v>0.5</v>
      </c>
      <c r="Q739" s="33"/>
      <c r="R739" s="34"/>
    </row>
    <row r="740" spans="1:18" ht="15.75" customHeight="1">
      <c r="A740" s="22"/>
      <c r="B740" s="27" t="s">
        <v>21</v>
      </c>
      <c r="C740" s="27">
        <v>1185732</v>
      </c>
      <c r="D740" s="28">
        <v>44263</v>
      </c>
      <c r="E740" s="27" t="s">
        <v>53</v>
      </c>
      <c r="F740" s="27" t="s">
        <v>54</v>
      </c>
      <c r="G740" s="27" t="s">
        <v>55</v>
      </c>
      <c r="H740" s="27" t="s">
        <v>26</v>
      </c>
      <c r="I740" s="29">
        <v>0.35000000000000003</v>
      </c>
      <c r="J740" s="30">
        <v>7750</v>
      </c>
      <c r="K740" s="31">
        <f t="shared" si="4"/>
        <v>2712.5000000000005</v>
      </c>
      <c r="L740" s="31">
        <f t="shared" si="5"/>
        <v>678.12500000000011</v>
      </c>
      <c r="M740" s="32">
        <v>0.25</v>
      </c>
      <c r="O740" s="33"/>
      <c r="P740" s="38">
        <f>Data!$I740+0.05</f>
        <v>0.4</v>
      </c>
      <c r="Q740" s="33"/>
      <c r="R740" s="34"/>
    </row>
    <row r="741" spans="1:18" ht="15.75" customHeight="1">
      <c r="A741" s="22"/>
      <c r="B741" s="27" t="s">
        <v>21</v>
      </c>
      <c r="C741" s="27">
        <v>1185732</v>
      </c>
      <c r="D741" s="28">
        <v>44263</v>
      </c>
      <c r="E741" s="27" t="s">
        <v>53</v>
      </c>
      <c r="F741" s="27" t="s">
        <v>54</v>
      </c>
      <c r="G741" s="27" t="s">
        <v>55</v>
      </c>
      <c r="H741" s="27" t="s">
        <v>27</v>
      </c>
      <c r="I741" s="29">
        <v>0.39999999999999997</v>
      </c>
      <c r="J741" s="30">
        <v>6250</v>
      </c>
      <c r="K741" s="31">
        <f t="shared" si="4"/>
        <v>2500</v>
      </c>
      <c r="L741" s="31">
        <f t="shared" si="5"/>
        <v>750</v>
      </c>
      <c r="M741" s="32">
        <v>0.3</v>
      </c>
      <c r="O741" s="33"/>
      <c r="P741" s="38">
        <f>Data!$I741+0.05</f>
        <v>0.44999999999999996</v>
      </c>
      <c r="Q741" s="33"/>
      <c r="R741" s="34"/>
    </row>
    <row r="742" spans="1:18" ht="15.75" customHeight="1">
      <c r="A742" s="22"/>
      <c r="B742" s="27" t="s">
        <v>21</v>
      </c>
      <c r="C742" s="27">
        <v>1185732</v>
      </c>
      <c r="D742" s="28">
        <v>44263</v>
      </c>
      <c r="E742" s="27" t="s">
        <v>53</v>
      </c>
      <c r="F742" s="27" t="s">
        <v>54</v>
      </c>
      <c r="G742" s="27" t="s">
        <v>55</v>
      </c>
      <c r="H742" s="27" t="s">
        <v>28</v>
      </c>
      <c r="I742" s="29">
        <v>0.55000000000000004</v>
      </c>
      <c r="J742" s="30">
        <v>6750</v>
      </c>
      <c r="K742" s="31">
        <f t="shared" si="4"/>
        <v>3712.5000000000005</v>
      </c>
      <c r="L742" s="31">
        <f t="shared" si="5"/>
        <v>1299.375</v>
      </c>
      <c r="M742" s="32">
        <v>0.35</v>
      </c>
      <c r="O742" s="33"/>
      <c r="P742" s="38">
        <f>Data!$I742+0.05</f>
        <v>0.60000000000000009</v>
      </c>
      <c r="Q742" s="33"/>
      <c r="R742" s="34"/>
    </row>
    <row r="743" spans="1:18" ht="15.75" customHeight="1">
      <c r="A743" s="22"/>
      <c r="B743" s="27" t="s">
        <v>21</v>
      </c>
      <c r="C743" s="27">
        <v>1185732</v>
      </c>
      <c r="D743" s="28">
        <v>44263</v>
      </c>
      <c r="E743" s="27" t="s">
        <v>53</v>
      </c>
      <c r="F743" s="27" t="s">
        <v>54</v>
      </c>
      <c r="G743" s="27" t="s">
        <v>55</v>
      </c>
      <c r="H743" s="27" t="s">
        <v>29</v>
      </c>
      <c r="I743" s="29">
        <v>0.45</v>
      </c>
      <c r="J743" s="30">
        <v>7750</v>
      </c>
      <c r="K743" s="31">
        <f t="shared" si="4"/>
        <v>3487.5</v>
      </c>
      <c r="L743" s="31">
        <f t="shared" si="5"/>
        <v>1743.75</v>
      </c>
      <c r="M743" s="32">
        <v>0.5</v>
      </c>
      <c r="O743" s="33"/>
      <c r="P743" s="38">
        <f>Data!$I743+0.05</f>
        <v>0.5</v>
      </c>
      <c r="Q743" s="33"/>
      <c r="R743" s="34"/>
    </row>
    <row r="744" spans="1:18" ht="15.75" customHeight="1">
      <c r="A744" s="22"/>
      <c r="B744" s="27" t="s">
        <v>21</v>
      </c>
      <c r="C744" s="27">
        <v>1185732</v>
      </c>
      <c r="D744" s="28">
        <v>44295</v>
      </c>
      <c r="E744" s="27" t="s">
        <v>53</v>
      </c>
      <c r="F744" s="27" t="s">
        <v>54</v>
      </c>
      <c r="G744" s="27" t="s">
        <v>55</v>
      </c>
      <c r="H744" s="27" t="s">
        <v>24</v>
      </c>
      <c r="I744" s="29">
        <v>0.45</v>
      </c>
      <c r="J744" s="30">
        <v>10250</v>
      </c>
      <c r="K744" s="31">
        <f t="shared" si="4"/>
        <v>4612.5</v>
      </c>
      <c r="L744" s="31">
        <f t="shared" si="5"/>
        <v>2075.625</v>
      </c>
      <c r="M744" s="32">
        <v>0.45</v>
      </c>
      <c r="O744" s="33"/>
      <c r="P744" s="38">
        <f>Data!$I744+0.05</f>
        <v>0.5</v>
      </c>
      <c r="Q744" s="33"/>
      <c r="R744" s="34"/>
    </row>
    <row r="745" spans="1:18" ht="15.75" customHeight="1">
      <c r="A745" s="22"/>
      <c r="B745" s="27" t="s">
        <v>21</v>
      </c>
      <c r="C745" s="27">
        <v>1185732</v>
      </c>
      <c r="D745" s="28">
        <v>44295</v>
      </c>
      <c r="E745" s="27" t="s">
        <v>53</v>
      </c>
      <c r="F745" s="27" t="s">
        <v>54</v>
      </c>
      <c r="G745" s="27" t="s">
        <v>55</v>
      </c>
      <c r="H745" s="27" t="s">
        <v>25</v>
      </c>
      <c r="I745" s="29">
        <v>0.45</v>
      </c>
      <c r="J745" s="30">
        <v>7250</v>
      </c>
      <c r="K745" s="31">
        <f t="shared" si="4"/>
        <v>3262.5</v>
      </c>
      <c r="L745" s="31">
        <f t="shared" si="5"/>
        <v>1141.875</v>
      </c>
      <c r="M745" s="32">
        <v>0.35</v>
      </c>
      <c r="O745" s="33"/>
      <c r="P745" s="38">
        <f>Data!$I745+0.05</f>
        <v>0.5</v>
      </c>
      <c r="Q745" s="33"/>
      <c r="R745" s="34"/>
    </row>
    <row r="746" spans="1:18" ht="15.75" customHeight="1">
      <c r="A746" s="22"/>
      <c r="B746" s="27" t="s">
        <v>21</v>
      </c>
      <c r="C746" s="27">
        <v>1185732</v>
      </c>
      <c r="D746" s="28">
        <v>44295</v>
      </c>
      <c r="E746" s="27" t="s">
        <v>53</v>
      </c>
      <c r="F746" s="27" t="s">
        <v>54</v>
      </c>
      <c r="G746" s="27" t="s">
        <v>55</v>
      </c>
      <c r="H746" s="27" t="s">
        <v>26</v>
      </c>
      <c r="I746" s="29">
        <v>0.35000000000000003</v>
      </c>
      <c r="J746" s="30">
        <v>7250</v>
      </c>
      <c r="K746" s="31">
        <f t="shared" si="4"/>
        <v>2537.5000000000005</v>
      </c>
      <c r="L746" s="31">
        <f t="shared" si="5"/>
        <v>634.37500000000011</v>
      </c>
      <c r="M746" s="32">
        <v>0.25</v>
      </c>
      <c r="O746" s="33"/>
      <c r="P746" s="38">
        <f>Data!$I746+0.05</f>
        <v>0.4</v>
      </c>
      <c r="Q746" s="33"/>
      <c r="R746" s="34"/>
    </row>
    <row r="747" spans="1:18" ht="15.75" customHeight="1">
      <c r="A747" s="22"/>
      <c r="B747" s="27" t="s">
        <v>21</v>
      </c>
      <c r="C747" s="27">
        <v>1185732</v>
      </c>
      <c r="D747" s="28">
        <v>44295</v>
      </c>
      <c r="E747" s="27" t="s">
        <v>53</v>
      </c>
      <c r="F747" s="27" t="s">
        <v>54</v>
      </c>
      <c r="G747" s="27" t="s">
        <v>55</v>
      </c>
      <c r="H747" s="27" t="s">
        <v>27</v>
      </c>
      <c r="I747" s="29">
        <v>0.39999999999999997</v>
      </c>
      <c r="J747" s="30">
        <v>6500</v>
      </c>
      <c r="K747" s="31">
        <f t="shared" si="4"/>
        <v>2600</v>
      </c>
      <c r="L747" s="31">
        <f t="shared" si="5"/>
        <v>780</v>
      </c>
      <c r="M747" s="32">
        <v>0.3</v>
      </c>
      <c r="O747" s="33"/>
      <c r="P747" s="38">
        <f>Data!$I747+0.05</f>
        <v>0.44999999999999996</v>
      </c>
      <c r="Q747" s="33"/>
      <c r="R747" s="34"/>
    </row>
    <row r="748" spans="1:18" ht="15.75" customHeight="1">
      <c r="A748" s="22"/>
      <c r="B748" s="27" t="s">
        <v>21</v>
      </c>
      <c r="C748" s="27">
        <v>1185732</v>
      </c>
      <c r="D748" s="28">
        <v>44295</v>
      </c>
      <c r="E748" s="27" t="s">
        <v>53</v>
      </c>
      <c r="F748" s="27" t="s">
        <v>54</v>
      </c>
      <c r="G748" s="27" t="s">
        <v>55</v>
      </c>
      <c r="H748" s="27" t="s">
        <v>28</v>
      </c>
      <c r="I748" s="29">
        <v>0.55000000000000004</v>
      </c>
      <c r="J748" s="30">
        <v>6750</v>
      </c>
      <c r="K748" s="31">
        <f t="shared" si="4"/>
        <v>3712.5000000000005</v>
      </c>
      <c r="L748" s="31">
        <f t="shared" si="5"/>
        <v>1299.375</v>
      </c>
      <c r="M748" s="32">
        <v>0.35</v>
      </c>
      <c r="O748" s="33"/>
      <c r="P748" s="38">
        <f>Data!$I748+0.05</f>
        <v>0.60000000000000009</v>
      </c>
      <c r="Q748" s="33"/>
      <c r="R748" s="34"/>
    </row>
    <row r="749" spans="1:18" ht="15.75" customHeight="1">
      <c r="A749" s="22"/>
      <c r="B749" s="27" t="s">
        <v>21</v>
      </c>
      <c r="C749" s="27">
        <v>1185732</v>
      </c>
      <c r="D749" s="28">
        <v>44295</v>
      </c>
      <c r="E749" s="27" t="s">
        <v>53</v>
      </c>
      <c r="F749" s="27" t="s">
        <v>54</v>
      </c>
      <c r="G749" s="27" t="s">
        <v>55</v>
      </c>
      <c r="H749" s="27" t="s">
        <v>29</v>
      </c>
      <c r="I749" s="29">
        <v>0.45</v>
      </c>
      <c r="J749" s="30">
        <v>8000</v>
      </c>
      <c r="K749" s="31">
        <f t="shared" si="4"/>
        <v>3600</v>
      </c>
      <c r="L749" s="31">
        <f t="shared" si="5"/>
        <v>1800</v>
      </c>
      <c r="M749" s="32">
        <v>0.5</v>
      </c>
      <c r="O749" s="33"/>
      <c r="P749" s="38">
        <f>Data!$I749+0.05</f>
        <v>0.5</v>
      </c>
      <c r="Q749" s="33"/>
      <c r="R749" s="34"/>
    </row>
    <row r="750" spans="1:18" ht="15.75" customHeight="1">
      <c r="A750" s="22"/>
      <c r="B750" s="27" t="s">
        <v>21</v>
      </c>
      <c r="C750" s="27">
        <v>1185732</v>
      </c>
      <c r="D750" s="28">
        <v>44324</v>
      </c>
      <c r="E750" s="27" t="s">
        <v>53</v>
      </c>
      <c r="F750" s="27" t="s">
        <v>54</v>
      </c>
      <c r="G750" s="27" t="s">
        <v>55</v>
      </c>
      <c r="H750" s="27" t="s">
        <v>24</v>
      </c>
      <c r="I750" s="29">
        <v>0.55000000000000004</v>
      </c>
      <c r="J750" s="30">
        <v>10700</v>
      </c>
      <c r="K750" s="31">
        <f t="shared" si="4"/>
        <v>5885.0000000000009</v>
      </c>
      <c r="L750" s="31">
        <f t="shared" si="5"/>
        <v>2648.2500000000005</v>
      </c>
      <c r="M750" s="32">
        <v>0.45</v>
      </c>
      <c r="O750" s="33"/>
      <c r="P750" s="38">
        <f>Data!$I750+0.05</f>
        <v>0.60000000000000009</v>
      </c>
      <c r="Q750" s="33"/>
      <c r="R750" s="34"/>
    </row>
    <row r="751" spans="1:18" ht="15.75" customHeight="1">
      <c r="A751" s="22"/>
      <c r="B751" s="27" t="s">
        <v>21</v>
      </c>
      <c r="C751" s="27">
        <v>1185732</v>
      </c>
      <c r="D751" s="28">
        <v>44324</v>
      </c>
      <c r="E751" s="27" t="s">
        <v>53</v>
      </c>
      <c r="F751" s="27" t="s">
        <v>54</v>
      </c>
      <c r="G751" s="27" t="s">
        <v>55</v>
      </c>
      <c r="H751" s="27" t="s">
        <v>25</v>
      </c>
      <c r="I751" s="29">
        <v>0.55000000000000004</v>
      </c>
      <c r="J751" s="30">
        <v>7750</v>
      </c>
      <c r="K751" s="31">
        <f t="shared" si="4"/>
        <v>4262.5</v>
      </c>
      <c r="L751" s="31">
        <f t="shared" si="5"/>
        <v>1491.875</v>
      </c>
      <c r="M751" s="32">
        <v>0.35</v>
      </c>
      <c r="O751" s="33"/>
      <c r="P751" s="38">
        <f>Data!$I751+0.05</f>
        <v>0.60000000000000009</v>
      </c>
      <c r="Q751" s="33"/>
      <c r="R751" s="34"/>
    </row>
    <row r="752" spans="1:18" ht="15.75" customHeight="1">
      <c r="A752" s="22"/>
      <c r="B752" s="27" t="s">
        <v>21</v>
      </c>
      <c r="C752" s="27">
        <v>1185732</v>
      </c>
      <c r="D752" s="28">
        <v>44324</v>
      </c>
      <c r="E752" s="27" t="s">
        <v>53</v>
      </c>
      <c r="F752" s="27" t="s">
        <v>54</v>
      </c>
      <c r="G752" s="27" t="s">
        <v>55</v>
      </c>
      <c r="H752" s="27" t="s">
        <v>26</v>
      </c>
      <c r="I752" s="29">
        <v>0.5</v>
      </c>
      <c r="J752" s="30">
        <v>7500</v>
      </c>
      <c r="K752" s="31">
        <f t="shared" si="4"/>
        <v>3750</v>
      </c>
      <c r="L752" s="31">
        <f t="shared" si="5"/>
        <v>937.5</v>
      </c>
      <c r="M752" s="32">
        <v>0.25</v>
      </c>
      <c r="O752" s="33"/>
      <c r="P752" s="38">
        <f>Data!$I752+0.05</f>
        <v>0.55000000000000004</v>
      </c>
      <c r="Q752" s="33"/>
      <c r="R752" s="34"/>
    </row>
    <row r="753" spans="1:18" ht="15.75" customHeight="1">
      <c r="A753" s="22"/>
      <c r="B753" s="27" t="s">
        <v>21</v>
      </c>
      <c r="C753" s="27">
        <v>1185732</v>
      </c>
      <c r="D753" s="28">
        <v>44324</v>
      </c>
      <c r="E753" s="27" t="s">
        <v>53</v>
      </c>
      <c r="F753" s="27" t="s">
        <v>54</v>
      </c>
      <c r="G753" s="27" t="s">
        <v>55</v>
      </c>
      <c r="H753" s="27" t="s">
        <v>27</v>
      </c>
      <c r="I753" s="29">
        <v>0.5</v>
      </c>
      <c r="J753" s="30">
        <v>7000</v>
      </c>
      <c r="K753" s="31">
        <f t="shared" si="4"/>
        <v>3500</v>
      </c>
      <c r="L753" s="31">
        <f t="shared" si="5"/>
        <v>1050</v>
      </c>
      <c r="M753" s="32">
        <v>0.3</v>
      </c>
      <c r="O753" s="33"/>
      <c r="P753" s="38">
        <f>Data!$I753+0.05</f>
        <v>0.55000000000000004</v>
      </c>
      <c r="Q753" s="33"/>
      <c r="R753" s="34"/>
    </row>
    <row r="754" spans="1:18" ht="15.75" customHeight="1">
      <c r="A754" s="22"/>
      <c r="B754" s="27" t="s">
        <v>21</v>
      </c>
      <c r="C754" s="27">
        <v>1185732</v>
      </c>
      <c r="D754" s="28">
        <v>44324</v>
      </c>
      <c r="E754" s="27" t="s">
        <v>53</v>
      </c>
      <c r="F754" s="27" t="s">
        <v>54</v>
      </c>
      <c r="G754" s="27" t="s">
        <v>55</v>
      </c>
      <c r="H754" s="27" t="s">
        <v>28</v>
      </c>
      <c r="I754" s="29">
        <v>0.6</v>
      </c>
      <c r="J754" s="30">
        <v>7250</v>
      </c>
      <c r="K754" s="31">
        <f t="shared" si="4"/>
        <v>4350</v>
      </c>
      <c r="L754" s="31">
        <f t="shared" si="5"/>
        <v>1522.5</v>
      </c>
      <c r="M754" s="32">
        <v>0.35</v>
      </c>
      <c r="O754" s="33"/>
      <c r="P754" s="38">
        <f>Data!$I754+0.05</f>
        <v>0.65</v>
      </c>
      <c r="Q754" s="33"/>
      <c r="R754" s="34"/>
    </row>
    <row r="755" spans="1:18" ht="15.75" customHeight="1">
      <c r="A755" s="22"/>
      <c r="B755" s="27" t="s">
        <v>21</v>
      </c>
      <c r="C755" s="27">
        <v>1185732</v>
      </c>
      <c r="D755" s="28">
        <v>44324</v>
      </c>
      <c r="E755" s="27" t="s">
        <v>53</v>
      </c>
      <c r="F755" s="27" t="s">
        <v>54</v>
      </c>
      <c r="G755" s="27" t="s">
        <v>55</v>
      </c>
      <c r="H755" s="27" t="s">
        <v>29</v>
      </c>
      <c r="I755" s="29">
        <v>0.65</v>
      </c>
      <c r="J755" s="30">
        <v>8250</v>
      </c>
      <c r="K755" s="31">
        <f t="shared" si="4"/>
        <v>5362.5</v>
      </c>
      <c r="L755" s="31">
        <f t="shared" si="5"/>
        <v>2681.25</v>
      </c>
      <c r="M755" s="32">
        <v>0.5</v>
      </c>
      <c r="O755" s="33"/>
      <c r="P755" s="38">
        <f>Data!$I755+0.05</f>
        <v>0.70000000000000007</v>
      </c>
      <c r="Q755" s="33"/>
      <c r="R755" s="34"/>
    </row>
    <row r="756" spans="1:18" ht="15.75" customHeight="1">
      <c r="A756" s="22"/>
      <c r="B756" s="27" t="s">
        <v>21</v>
      </c>
      <c r="C756" s="27">
        <v>1185732</v>
      </c>
      <c r="D756" s="28">
        <v>44357</v>
      </c>
      <c r="E756" s="27" t="s">
        <v>53</v>
      </c>
      <c r="F756" s="27" t="s">
        <v>54</v>
      </c>
      <c r="G756" s="27" t="s">
        <v>55</v>
      </c>
      <c r="H756" s="27" t="s">
        <v>24</v>
      </c>
      <c r="I756" s="29">
        <v>0.6</v>
      </c>
      <c r="J756" s="30">
        <v>10750</v>
      </c>
      <c r="K756" s="31">
        <f t="shared" si="4"/>
        <v>6450</v>
      </c>
      <c r="L756" s="31">
        <f t="shared" si="5"/>
        <v>2902.5</v>
      </c>
      <c r="M756" s="32">
        <v>0.45</v>
      </c>
      <c r="O756" s="33"/>
      <c r="P756" s="38">
        <f>Data!$I756+0.05</f>
        <v>0.65</v>
      </c>
      <c r="Q756" s="33"/>
      <c r="R756" s="34"/>
    </row>
    <row r="757" spans="1:18" ht="15.75" customHeight="1">
      <c r="A757" s="22"/>
      <c r="B757" s="27" t="s">
        <v>21</v>
      </c>
      <c r="C757" s="27">
        <v>1185732</v>
      </c>
      <c r="D757" s="28">
        <v>44357</v>
      </c>
      <c r="E757" s="27" t="s">
        <v>53</v>
      </c>
      <c r="F757" s="27" t="s">
        <v>54</v>
      </c>
      <c r="G757" s="27" t="s">
        <v>55</v>
      </c>
      <c r="H757" s="27" t="s">
        <v>25</v>
      </c>
      <c r="I757" s="29">
        <v>0.55000000000000004</v>
      </c>
      <c r="J757" s="30">
        <v>8250</v>
      </c>
      <c r="K757" s="31">
        <f t="shared" si="4"/>
        <v>4537.5</v>
      </c>
      <c r="L757" s="31">
        <f t="shared" si="5"/>
        <v>1588.125</v>
      </c>
      <c r="M757" s="32">
        <v>0.35</v>
      </c>
      <c r="O757" s="33"/>
      <c r="P757" s="38">
        <f>Data!$I757+0.05</f>
        <v>0.60000000000000009</v>
      </c>
      <c r="Q757" s="33"/>
      <c r="R757" s="34"/>
    </row>
    <row r="758" spans="1:18" ht="15.75" customHeight="1">
      <c r="A758" s="22"/>
      <c r="B758" s="27" t="s">
        <v>21</v>
      </c>
      <c r="C758" s="27">
        <v>1185732</v>
      </c>
      <c r="D758" s="28">
        <v>44357</v>
      </c>
      <c r="E758" s="27" t="s">
        <v>53</v>
      </c>
      <c r="F758" s="27" t="s">
        <v>54</v>
      </c>
      <c r="G758" s="27" t="s">
        <v>55</v>
      </c>
      <c r="H758" s="27" t="s">
        <v>26</v>
      </c>
      <c r="I758" s="29">
        <v>0.5</v>
      </c>
      <c r="J758" s="30">
        <v>8000</v>
      </c>
      <c r="K758" s="31">
        <f t="shared" si="4"/>
        <v>4000</v>
      </c>
      <c r="L758" s="31">
        <f t="shared" si="5"/>
        <v>1000</v>
      </c>
      <c r="M758" s="32">
        <v>0.25</v>
      </c>
      <c r="O758" s="33"/>
      <c r="P758" s="38">
        <f>Data!$I758+0.05</f>
        <v>0.55000000000000004</v>
      </c>
      <c r="Q758" s="33"/>
      <c r="R758" s="34"/>
    </row>
    <row r="759" spans="1:18" ht="15.75" customHeight="1">
      <c r="A759" s="22"/>
      <c r="B759" s="27" t="s">
        <v>21</v>
      </c>
      <c r="C759" s="27">
        <v>1185732</v>
      </c>
      <c r="D759" s="28">
        <v>44357</v>
      </c>
      <c r="E759" s="27" t="s">
        <v>53</v>
      </c>
      <c r="F759" s="27" t="s">
        <v>54</v>
      </c>
      <c r="G759" s="27" t="s">
        <v>55</v>
      </c>
      <c r="H759" s="27" t="s">
        <v>27</v>
      </c>
      <c r="I759" s="29">
        <v>0.5</v>
      </c>
      <c r="J759" s="30">
        <v>7750</v>
      </c>
      <c r="K759" s="31">
        <f t="shared" si="4"/>
        <v>3875</v>
      </c>
      <c r="L759" s="31">
        <f t="shared" si="5"/>
        <v>1162.5</v>
      </c>
      <c r="M759" s="32">
        <v>0.3</v>
      </c>
      <c r="O759" s="33"/>
      <c r="P759" s="38">
        <f>Data!$I759+0.05</f>
        <v>0.55000000000000004</v>
      </c>
      <c r="Q759" s="33"/>
      <c r="R759" s="34"/>
    </row>
    <row r="760" spans="1:18" ht="15.75" customHeight="1">
      <c r="A760" s="22"/>
      <c r="B760" s="27" t="s">
        <v>21</v>
      </c>
      <c r="C760" s="27">
        <v>1185732</v>
      </c>
      <c r="D760" s="28">
        <v>44357</v>
      </c>
      <c r="E760" s="27" t="s">
        <v>53</v>
      </c>
      <c r="F760" s="27" t="s">
        <v>54</v>
      </c>
      <c r="G760" s="27" t="s">
        <v>55</v>
      </c>
      <c r="H760" s="27" t="s">
        <v>28</v>
      </c>
      <c r="I760" s="29">
        <v>0.65</v>
      </c>
      <c r="J760" s="30">
        <v>7750</v>
      </c>
      <c r="K760" s="31">
        <f t="shared" si="4"/>
        <v>5037.5</v>
      </c>
      <c r="L760" s="31">
        <f t="shared" si="5"/>
        <v>1763.125</v>
      </c>
      <c r="M760" s="32">
        <v>0.35</v>
      </c>
      <c r="O760" s="33"/>
      <c r="P760" s="38">
        <f>Data!$I760+0.05</f>
        <v>0.70000000000000007</v>
      </c>
      <c r="Q760" s="33"/>
      <c r="R760" s="34"/>
    </row>
    <row r="761" spans="1:18" ht="15.75" customHeight="1">
      <c r="A761" s="22"/>
      <c r="B761" s="27" t="s">
        <v>21</v>
      </c>
      <c r="C761" s="27">
        <v>1185732</v>
      </c>
      <c r="D761" s="28">
        <v>44357</v>
      </c>
      <c r="E761" s="27" t="s">
        <v>53</v>
      </c>
      <c r="F761" s="27" t="s">
        <v>54</v>
      </c>
      <c r="G761" s="27" t="s">
        <v>55</v>
      </c>
      <c r="H761" s="27" t="s">
        <v>29</v>
      </c>
      <c r="I761" s="29">
        <v>0.70000000000000007</v>
      </c>
      <c r="J761" s="30">
        <v>9250</v>
      </c>
      <c r="K761" s="31">
        <f t="shared" si="4"/>
        <v>6475.0000000000009</v>
      </c>
      <c r="L761" s="31">
        <f t="shared" si="5"/>
        <v>3237.5000000000005</v>
      </c>
      <c r="M761" s="32">
        <v>0.5</v>
      </c>
      <c r="O761" s="33"/>
      <c r="P761" s="38">
        <f>Data!$I761+0.05</f>
        <v>0.75000000000000011</v>
      </c>
      <c r="Q761" s="33"/>
      <c r="R761" s="34"/>
    </row>
    <row r="762" spans="1:18" ht="15.75" customHeight="1">
      <c r="A762" s="22"/>
      <c r="B762" s="27" t="s">
        <v>21</v>
      </c>
      <c r="C762" s="27">
        <v>1185732</v>
      </c>
      <c r="D762" s="28">
        <v>44385</v>
      </c>
      <c r="E762" s="27" t="s">
        <v>53</v>
      </c>
      <c r="F762" s="27" t="s">
        <v>54</v>
      </c>
      <c r="G762" s="27" t="s">
        <v>55</v>
      </c>
      <c r="H762" s="27" t="s">
        <v>24</v>
      </c>
      <c r="I762" s="29">
        <v>0.65</v>
      </c>
      <c r="J762" s="30">
        <v>11500</v>
      </c>
      <c r="K762" s="31">
        <f t="shared" si="4"/>
        <v>7475</v>
      </c>
      <c r="L762" s="31">
        <f t="shared" si="5"/>
        <v>3363.75</v>
      </c>
      <c r="M762" s="32">
        <v>0.45</v>
      </c>
      <c r="O762" s="33"/>
      <c r="P762" s="38">
        <f>Data!$I762+0.05</f>
        <v>0.70000000000000007</v>
      </c>
      <c r="Q762" s="33"/>
      <c r="R762" s="34"/>
    </row>
    <row r="763" spans="1:18" ht="15.75" customHeight="1">
      <c r="A763" s="22"/>
      <c r="B763" s="27" t="s">
        <v>21</v>
      </c>
      <c r="C763" s="27">
        <v>1185732</v>
      </c>
      <c r="D763" s="28">
        <v>44385</v>
      </c>
      <c r="E763" s="27" t="s">
        <v>53</v>
      </c>
      <c r="F763" s="27" t="s">
        <v>54</v>
      </c>
      <c r="G763" s="27" t="s">
        <v>55</v>
      </c>
      <c r="H763" s="27" t="s">
        <v>25</v>
      </c>
      <c r="I763" s="29">
        <v>0.60000000000000009</v>
      </c>
      <c r="J763" s="30">
        <v>9000</v>
      </c>
      <c r="K763" s="31">
        <f t="shared" si="4"/>
        <v>5400.0000000000009</v>
      </c>
      <c r="L763" s="31">
        <f t="shared" si="5"/>
        <v>1890.0000000000002</v>
      </c>
      <c r="M763" s="32">
        <v>0.35</v>
      </c>
      <c r="O763" s="33"/>
      <c r="P763" s="38">
        <f>Data!$I763+0.05</f>
        <v>0.65000000000000013</v>
      </c>
      <c r="Q763" s="33"/>
      <c r="R763" s="34"/>
    </row>
    <row r="764" spans="1:18" ht="15.75" customHeight="1">
      <c r="A764" s="22"/>
      <c r="B764" s="27" t="s">
        <v>21</v>
      </c>
      <c r="C764" s="27">
        <v>1185732</v>
      </c>
      <c r="D764" s="28">
        <v>44385</v>
      </c>
      <c r="E764" s="27" t="s">
        <v>53</v>
      </c>
      <c r="F764" s="27" t="s">
        <v>54</v>
      </c>
      <c r="G764" s="27" t="s">
        <v>55</v>
      </c>
      <c r="H764" s="27" t="s">
        <v>26</v>
      </c>
      <c r="I764" s="29">
        <v>0.55000000000000004</v>
      </c>
      <c r="J764" s="30">
        <v>8250</v>
      </c>
      <c r="K764" s="31">
        <f t="shared" si="4"/>
        <v>4537.5</v>
      </c>
      <c r="L764" s="31">
        <f t="shared" si="5"/>
        <v>1134.375</v>
      </c>
      <c r="M764" s="32">
        <v>0.25</v>
      </c>
      <c r="O764" s="33"/>
      <c r="P764" s="38">
        <f>Data!$I764+0.05</f>
        <v>0.60000000000000009</v>
      </c>
      <c r="Q764" s="33"/>
      <c r="R764" s="34"/>
    </row>
    <row r="765" spans="1:18" ht="15.75" customHeight="1">
      <c r="A765" s="22"/>
      <c r="B765" s="27" t="s">
        <v>21</v>
      </c>
      <c r="C765" s="27">
        <v>1185732</v>
      </c>
      <c r="D765" s="28">
        <v>44385</v>
      </c>
      <c r="E765" s="27" t="s">
        <v>53</v>
      </c>
      <c r="F765" s="27" t="s">
        <v>54</v>
      </c>
      <c r="G765" s="27" t="s">
        <v>55</v>
      </c>
      <c r="H765" s="27" t="s">
        <v>27</v>
      </c>
      <c r="I765" s="29">
        <v>0.55000000000000004</v>
      </c>
      <c r="J765" s="30">
        <v>7750</v>
      </c>
      <c r="K765" s="31">
        <f t="shared" si="4"/>
        <v>4262.5</v>
      </c>
      <c r="L765" s="31">
        <f t="shared" si="5"/>
        <v>1278.75</v>
      </c>
      <c r="M765" s="32">
        <v>0.3</v>
      </c>
      <c r="O765" s="33"/>
      <c r="P765" s="38">
        <f>Data!$I765+0.05</f>
        <v>0.60000000000000009</v>
      </c>
      <c r="Q765" s="33"/>
      <c r="R765" s="34"/>
    </row>
    <row r="766" spans="1:18" ht="15.75" customHeight="1">
      <c r="A766" s="22"/>
      <c r="B766" s="27" t="s">
        <v>21</v>
      </c>
      <c r="C766" s="27">
        <v>1185732</v>
      </c>
      <c r="D766" s="28">
        <v>44385</v>
      </c>
      <c r="E766" s="27" t="s">
        <v>53</v>
      </c>
      <c r="F766" s="27" t="s">
        <v>54</v>
      </c>
      <c r="G766" s="27" t="s">
        <v>55</v>
      </c>
      <c r="H766" s="27" t="s">
        <v>28</v>
      </c>
      <c r="I766" s="29">
        <v>0.65</v>
      </c>
      <c r="J766" s="30">
        <v>8000</v>
      </c>
      <c r="K766" s="31">
        <f t="shared" si="4"/>
        <v>5200</v>
      </c>
      <c r="L766" s="31">
        <f t="shared" si="5"/>
        <v>1819.9999999999998</v>
      </c>
      <c r="M766" s="32">
        <v>0.35</v>
      </c>
      <c r="O766" s="33"/>
      <c r="P766" s="38">
        <f>Data!$I766+0.05</f>
        <v>0.70000000000000007</v>
      </c>
      <c r="Q766" s="33"/>
      <c r="R766" s="34"/>
    </row>
    <row r="767" spans="1:18" ht="15.75" customHeight="1">
      <c r="A767" s="22"/>
      <c r="B767" s="27" t="s">
        <v>21</v>
      </c>
      <c r="C767" s="27">
        <v>1185732</v>
      </c>
      <c r="D767" s="28">
        <v>44385</v>
      </c>
      <c r="E767" s="27" t="s">
        <v>53</v>
      </c>
      <c r="F767" s="27" t="s">
        <v>54</v>
      </c>
      <c r="G767" s="27" t="s">
        <v>55</v>
      </c>
      <c r="H767" s="27" t="s">
        <v>29</v>
      </c>
      <c r="I767" s="29">
        <v>0.70000000000000007</v>
      </c>
      <c r="J767" s="30">
        <v>9750</v>
      </c>
      <c r="K767" s="31">
        <f t="shared" si="4"/>
        <v>6825.0000000000009</v>
      </c>
      <c r="L767" s="31">
        <f t="shared" si="5"/>
        <v>3412.5000000000005</v>
      </c>
      <c r="M767" s="32">
        <v>0.5</v>
      </c>
      <c r="O767" s="33"/>
      <c r="P767" s="38">
        <f>Data!$I767+0.05</f>
        <v>0.75000000000000011</v>
      </c>
      <c r="Q767" s="33"/>
      <c r="R767" s="34"/>
    </row>
    <row r="768" spans="1:18" ht="15.75" customHeight="1">
      <c r="A768" s="22"/>
      <c r="B768" s="27" t="s">
        <v>21</v>
      </c>
      <c r="C768" s="27">
        <v>1185732</v>
      </c>
      <c r="D768" s="28">
        <v>44417</v>
      </c>
      <c r="E768" s="27" t="s">
        <v>53</v>
      </c>
      <c r="F768" s="27" t="s">
        <v>54</v>
      </c>
      <c r="G768" s="27" t="s">
        <v>55</v>
      </c>
      <c r="H768" s="27" t="s">
        <v>24</v>
      </c>
      <c r="I768" s="29">
        <v>0.65</v>
      </c>
      <c r="J768" s="30">
        <v>11250</v>
      </c>
      <c r="K768" s="31">
        <f t="shared" si="4"/>
        <v>7312.5</v>
      </c>
      <c r="L768" s="31">
        <f t="shared" si="5"/>
        <v>3290.625</v>
      </c>
      <c r="M768" s="32">
        <v>0.45</v>
      </c>
      <c r="O768" s="33"/>
      <c r="P768" s="38">
        <f>Data!$I768+0.05</f>
        <v>0.70000000000000007</v>
      </c>
      <c r="Q768" s="33"/>
      <c r="R768" s="34"/>
    </row>
    <row r="769" spans="1:18" ht="15.75" customHeight="1">
      <c r="A769" s="22"/>
      <c r="B769" s="27" t="s">
        <v>21</v>
      </c>
      <c r="C769" s="27">
        <v>1185732</v>
      </c>
      <c r="D769" s="28">
        <v>44417</v>
      </c>
      <c r="E769" s="27" t="s">
        <v>53</v>
      </c>
      <c r="F769" s="27" t="s">
        <v>54</v>
      </c>
      <c r="G769" s="27" t="s">
        <v>55</v>
      </c>
      <c r="H769" s="27" t="s">
        <v>25</v>
      </c>
      <c r="I769" s="29">
        <v>0.60000000000000009</v>
      </c>
      <c r="J769" s="30">
        <v>9000</v>
      </c>
      <c r="K769" s="31">
        <f t="shared" si="4"/>
        <v>5400.0000000000009</v>
      </c>
      <c r="L769" s="31">
        <f t="shared" si="5"/>
        <v>1890.0000000000002</v>
      </c>
      <c r="M769" s="32">
        <v>0.35</v>
      </c>
      <c r="O769" s="33"/>
      <c r="P769" s="38">
        <f>Data!$I769+0.05</f>
        <v>0.65000000000000013</v>
      </c>
      <c r="Q769" s="33"/>
      <c r="R769" s="34"/>
    </row>
    <row r="770" spans="1:18" ht="15.75" customHeight="1">
      <c r="A770" s="22"/>
      <c r="B770" s="27" t="s">
        <v>21</v>
      </c>
      <c r="C770" s="27">
        <v>1185732</v>
      </c>
      <c r="D770" s="28">
        <v>44417</v>
      </c>
      <c r="E770" s="27" t="s">
        <v>53</v>
      </c>
      <c r="F770" s="27" t="s">
        <v>54</v>
      </c>
      <c r="G770" s="27" t="s">
        <v>55</v>
      </c>
      <c r="H770" s="27" t="s">
        <v>26</v>
      </c>
      <c r="I770" s="29">
        <v>0.55000000000000004</v>
      </c>
      <c r="J770" s="30">
        <v>8250</v>
      </c>
      <c r="K770" s="31">
        <f t="shared" si="4"/>
        <v>4537.5</v>
      </c>
      <c r="L770" s="31">
        <f t="shared" si="5"/>
        <v>1134.375</v>
      </c>
      <c r="M770" s="32">
        <v>0.25</v>
      </c>
      <c r="O770" s="33"/>
      <c r="P770" s="38">
        <f>Data!$I770+0.05</f>
        <v>0.60000000000000009</v>
      </c>
      <c r="Q770" s="33"/>
      <c r="R770" s="34"/>
    </row>
    <row r="771" spans="1:18" ht="15.75" customHeight="1">
      <c r="A771" s="22"/>
      <c r="B771" s="27" t="s">
        <v>21</v>
      </c>
      <c r="C771" s="27">
        <v>1185732</v>
      </c>
      <c r="D771" s="28">
        <v>44417</v>
      </c>
      <c r="E771" s="27" t="s">
        <v>53</v>
      </c>
      <c r="F771" s="27" t="s">
        <v>54</v>
      </c>
      <c r="G771" s="27" t="s">
        <v>55</v>
      </c>
      <c r="H771" s="27" t="s">
        <v>27</v>
      </c>
      <c r="I771" s="29">
        <v>0.45</v>
      </c>
      <c r="J771" s="30">
        <v>7750</v>
      </c>
      <c r="K771" s="31">
        <f t="shared" ref="K771:K1025" si="6">I771*J771</f>
        <v>3487.5</v>
      </c>
      <c r="L771" s="31">
        <f t="shared" ref="L771:L1025" si="7">K771*M771</f>
        <v>1046.25</v>
      </c>
      <c r="M771" s="32">
        <v>0.3</v>
      </c>
      <c r="O771" s="33"/>
      <c r="P771" s="38">
        <f>Data!$I771+0.05</f>
        <v>0.5</v>
      </c>
      <c r="Q771" s="33"/>
      <c r="R771" s="34"/>
    </row>
    <row r="772" spans="1:18" ht="15.75" customHeight="1">
      <c r="A772" s="22"/>
      <c r="B772" s="27" t="s">
        <v>21</v>
      </c>
      <c r="C772" s="27">
        <v>1185732</v>
      </c>
      <c r="D772" s="28">
        <v>44417</v>
      </c>
      <c r="E772" s="27" t="s">
        <v>53</v>
      </c>
      <c r="F772" s="27" t="s">
        <v>54</v>
      </c>
      <c r="G772" s="27" t="s">
        <v>55</v>
      </c>
      <c r="H772" s="27" t="s">
        <v>28</v>
      </c>
      <c r="I772" s="29">
        <v>0.55000000000000004</v>
      </c>
      <c r="J772" s="30">
        <v>7500</v>
      </c>
      <c r="K772" s="31">
        <f t="shared" si="6"/>
        <v>4125</v>
      </c>
      <c r="L772" s="31">
        <f t="shared" si="7"/>
        <v>1443.75</v>
      </c>
      <c r="M772" s="32">
        <v>0.35</v>
      </c>
      <c r="O772" s="33"/>
      <c r="P772" s="38">
        <f>Data!$I772+0.05</f>
        <v>0.60000000000000009</v>
      </c>
      <c r="Q772" s="33"/>
      <c r="R772" s="34"/>
    </row>
    <row r="773" spans="1:18" ht="15.75" customHeight="1">
      <c r="A773" s="22"/>
      <c r="B773" s="27" t="s">
        <v>21</v>
      </c>
      <c r="C773" s="27">
        <v>1185732</v>
      </c>
      <c r="D773" s="28">
        <v>44417</v>
      </c>
      <c r="E773" s="27" t="s">
        <v>53</v>
      </c>
      <c r="F773" s="27" t="s">
        <v>54</v>
      </c>
      <c r="G773" s="27" t="s">
        <v>55</v>
      </c>
      <c r="H773" s="27" t="s">
        <v>29</v>
      </c>
      <c r="I773" s="29">
        <v>0.60000000000000009</v>
      </c>
      <c r="J773" s="30">
        <v>9250</v>
      </c>
      <c r="K773" s="31">
        <f t="shared" si="6"/>
        <v>5550.0000000000009</v>
      </c>
      <c r="L773" s="31">
        <f t="shared" si="7"/>
        <v>2775.0000000000005</v>
      </c>
      <c r="M773" s="32">
        <v>0.5</v>
      </c>
      <c r="O773" s="33"/>
      <c r="P773" s="38">
        <f>Data!$I773+0.05</f>
        <v>0.65000000000000013</v>
      </c>
      <c r="Q773" s="33"/>
      <c r="R773" s="34"/>
    </row>
    <row r="774" spans="1:18" ht="15.75" customHeight="1">
      <c r="A774" s="22"/>
      <c r="B774" s="27" t="s">
        <v>21</v>
      </c>
      <c r="C774" s="27">
        <v>1185732</v>
      </c>
      <c r="D774" s="28">
        <v>44447</v>
      </c>
      <c r="E774" s="27" t="s">
        <v>53</v>
      </c>
      <c r="F774" s="27" t="s">
        <v>54</v>
      </c>
      <c r="G774" s="27" t="s">
        <v>55</v>
      </c>
      <c r="H774" s="27" t="s">
        <v>24</v>
      </c>
      <c r="I774" s="29">
        <v>0.55000000000000004</v>
      </c>
      <c r="J774" s="30">
        <v>10500</v>
      </c>
      <c r="K774" s="31">
        <f t="shared" si="6"/>
        <v>5775.0000000000009</v>
      </c>
      <c r="L774" s="31">
        <f t="shared" si="7"/>
        <v>2598.7500000000005</v>
      </c>
      <c r="M774" s="32">
        <v>0.45</v>
      </c>
      <c r="O774" s="33"/>
      <c r="P774" s="38">
        <f>Data!$I774+0.05</f>
        <v>0.60000000000000009</v>
      </c>
      <c r="Q774" s="33"/>
      <c r="R774" s="34"/>
    </row>
    <row r="775" spans="1:18" ht="15.75" customHeight="1">
      <c r="A775" s="22"/>
      <c r="B775" s="27" t="s">
        <v>21</v>
      </c>
      <c r="C775" s="27">
        <v>1185732</v>
      </c>
      <c r="D775" s="28">
        <v>44447</v>
      </c>
      <c r="E775" s="27" t="s">
        <v>53</v>
      </c>
      <c r="F775" s="27" t="s">
        <v>54</v>
      </c>
      <c r="G775" s="27" t="s">
        <v>55</v>
      </c>
      <c r="H775" s="27" t="s">
        <v>25</v>
      </c>
      <c r="I775" s="29">
        <v>0.50000000000000011</v>
      </c>
      <c r="J775" s="30">
        <v>8500</v>
      </c>
      <c r="K775" s="31">
        <f t="shared" si="6"/>
        <v>4250.0000000000009</v>
      </c>
      <c r="L775" s="31">
        <f t="shared" si="7"/>
        <v>1487.5000000000002</v>
      </c>
      <c r="M775" s="32">
        <v>0.35</v>
      </c>
      <c r="O775" s="33"/>
      <c r="P775" s="38">
        <f>Data!$I775+0.05</f>
        <v>0.55000000000000016</v>
      </c>
      <c r="Q775" s="33"/>
      <c r="R775" s="34"/>
    </row>
    <row r="776" spans="1:18" ht="15.75" customHeight="1">
      <c r="A776" s="22"/>
      <c r="B776" s="27" t="s">
        <v>21</v>
      </c>
      <c r="C776" s="27">
        <v>1185732</v>
      </c>
      <c r="D776" s="28">
        <v>44447</v>
      </c>
      <c r="E776" s="27" t="s">
        <v>53</v>
      </c>
      <c r="F776" s="27" t="s">
        <v>54</v>
      </c>
      <c r="G776" s="27" t="s">
        <v>55</v>
      </c>
      <c r="H776" s="27" t="s">
        <v>26</v>
      </c>
      <c r="I776" s="29">
        <v>0.45</v>
      </c>
      <c r="J776" s="30">
        <v>7500</v>
      </c>
      <c r="K776" s="31">
        <f t="shared" si="6"/>
        <v>3375</v>
      </c>
      <c r="L776" s="31">
        <f t="shared" si="7"/>
        <v>843.75</v>
      </c>
      <c r="M776" s="32">
        <v>0.25</v>
      </c>
      <c r="O776" s="33"/>
      <c r="P776" s="38">
        <f>Data!$I776+0.05</f>
        <v>0.5</v>
      </c>
      <c r="Q776" s="33"/>
      <c r="R776" s="34"/>
    </row>
    <row r="777" spans="1:18" ht="15.75" customHeight="1">
      <c r="A777" s="22"/>
      <c r="B777" s="27" t="s">
        <v>21</v>
      </c>
      <c r="C777" s="27">
        <v>1185732</v>
      </c>
      <c r="D777" s="28">
        <v>44447</v>
      </c>
      <c r="E777" s="27" t="s">
        <v>53</v>
      </c>
      <c r="F777" s="27" t="s">
        <v>54</v>
      </c>
      <c r="G777" s="27" t="s">
        <v>55</v>
      </c>
      <c r="H777" s="27" t="s">
        <v>27</v>
      </c>
      <c r="I777" s="29">
        <v>0.45</v>
      </c>
      <c r="J777" s="30">
        <v>7250</v>
      </c>
      <c r="K777" s="31">
        <f t="shared" si="6"/>
        <v>3262.5</v>
      </c>
      <c r="L777" s="31">
        <f t="shared" si="7"/>
        <v>978.75</v>
      </c>
      <c r="M777" s="32">
        <v>0.3</v>
      </c>
      <c r="O777" s="33"/>
      <c r="P777" s="38">
        <f>Data!$I777+0.05</f>
        <v>0.5</v>
      </c>
      <c r="Q777" s="33"/>
      <c r="R777" s="34"/>
    </row>
    <row r="778" spans="1:18" ht="15.75" customHeight="1">
      <c r="A778" s="22"/>
      <c r="B778" s="27" t="s">
        <v>21</v>
      </c>
      <c r="C778" s="27">
        <v>1185732</v>
      </c>
      <c r="D778" s="28">
        <v>44447</v>
      </c>
      <c r="E778" s="27" t="s">
        <v>53</v>
      </c>
      <c r="F778" s="27" t="s">
        <v>54</v>
      </c>
      <c r="G778" s="27" t="s">
        <v>55</v>
      </c>
      <c r="H778" s="27" t="s">
        <v>28</v>
      </c>
      <c r="I778" s="29">
        <v>0.55000000000000004</v>
      </c>
      <c r="J778" s="30">
        <v>7250</v>
      </c>
      <c r="K778" s="31">
        <f t="shared" si="6"/>
        <v>3987.5000000000005</v>
      </c>
      <c r="L778" s="31">
        <f t="shared" si="7"/>
        <v>1395.625</v>
      </c>
      <c r="M778" s="32">
        <v>0.35</v>
      </c>
      <c r="O778" s="33"/>
      <c r="P778" s="38">
        <f>Data!$I778+0.05</f>
        <v>0.60000000000000009</v>
      </c>
      <c r="Q778" s="33"/>
      <c r="R778" s="34"/>
    </row>
    <row r="779" spans="1:18" ht="15.75" customHeight="1">
      <c r="A779" s="22"/>
      <c r="B779" s="27" t="s">
        <v>21</v>
      </c>
      <c r="C779" s="27">
        <v>1185732</v>
      </c>
      <c r="D779" s="28">
        <v>44447</v>
      </c>
      <c r="E779" s="27" t="s">
        <v>53</v>
      </c>
      <c r="F779" s="27" t="s">
        <v>54</v>
      </c>
      <c r="G779" s="27" t="s">
        <v>55</v>
      </c>
      <c r="H779" s="27" t="s">
        <v>29</v>
      </c>
      <c r="I779" s="29">
        <v>0.60000000000000009</v>
      </c>
      <c r="J779" s="30">
        <v>8250</v>
      </c>
      <c r="K779" s="31">
        <f t="shared" si="6"/>
        <v>4950.0000000000009</v>
      </c>
      <c r="L779" s="31">
        <f t="shared" si="7"/>
        <v>2475.0000000000005</v>
      </c>
      <c r="M779" s="32">
        <v>0.5</v>
      </c>
      <c r="O779" s="33"/>
      <c r="P779" s="38">
        <f>Data!$I779+0.05</f>
        <v>0.65000000000000013</v>
      </c>
      <c r="Q779" s="33"/>
      <c r="R779" s="34"/>
    </row>
    <row r="780" spans="1:18" ht="15.75" customHeight="1">
      <c r="A780" s="22"/>
      <c r="B780" s="27" t="s">
        <v>21</v>
      </c>
      <c r="C780" s="27">
        <v>1185732</v>
      </c>
      <c r="D780" s="28">
        <v>44479</v>
      </c>
      <c r="E780" s="27" t="s">
        <v>53</v>
      </c>
      <c r="F780" s="27" t="s">
        <v>54</v>
      </c>
      <c r="G780" s="27" t="s">
        <v>55</v>
      </c>
      <c r="H780" s="27" t="s">
        <v>24</v>
      </c>
      <c r="I780" s="29">
        <v>0.60000000000000009</v>
      </c>
      <c r="J780" s="30">
        <v>10000</v>
      </c>
      <c r="K780" s="31">
        <f t="shared" si="6"/>
        <v>6000.0000000000009</v>
      </c>
      <c r="L780" s="31">
        <f t="shared" si="7"/>
        <v>2700.0000000000005</v>
      </c>
      <c r="M780" s="32">
        <v>0.45</v>
      </c>
      <c r="O780" s="33"/>
      <c r="P780" s="38">
        <f>Data!$I780+0.05</f>
        <v>0.65000000000000013</v>
      </c>
      <c r="Q780" s="33"/>
      <c r="R780" s="34"/>
    </row>
    <row r="781" spans="1:18" ht="15.75" customHeight="1">
      <c r="A781" s="22"/>
      <c r="B781" s="27" t="s">
        <v>21</v>
      </c>
      <c r="C781" s="27">
        <v>1185732</v>
      </c>
      <c r="D781" s="28">
        <v>44479</v>
      </c>
      <c r="E781" s="27" t="s">
        <v>53</v>
      </c>
      <c r="F781" s="27" t="s">
        <v>54</v>
      </c>
      <c r="G781" s="27" t="s">
        <v>55</v>
      </c>
      <c r="H781" s="27" t="s">
        <v>25</v>
      </c>
      <c r="I781" s="29">
        <v>0.50000000000000011</v>
      </c>
      <c r="J781" s="30">
        <v>8250</v>
      </c>
      <c r="K781" s="31">
        <f t="shared" si="6"/>
        <v>4125.0000000000009</v>
      </c>
      <c r="L781" s="31">
        <f t="shared" si="7"/>
        <v>1443.7500000000002</v>
      </c>
      <c r="M781" s="32">
        <v>0.35</v>
      </c>
      <c r="O781" s="33"/>
      <c r="P781" s="38">
        <f>Data!$I781+0.05</f>
        <v>0.55000000000000016</v>
      </c>
      <c r="Q781" s="33"/>
      <c r="R781" s="34"/>
    </row>
    <row r="782" spans="1:18" ht="15.75" customHeight="1">
      <c r="A782" s="22"/>
      <c r="B782" s="27" t="s">
        <v>21</v>
      </c>
      <c r="C782" s="27">
        <v>1185732</v>
      </c>
      <c r="D782" s="28">
        <v>44479</v>
      </c>
      <c r="E782" s="27" t="s">
        <v>53</v>
      </c>
      <c r="F782" s="27" t="s">
        <v>54</v>
      </c>
      <c r="G782" s="27" t="s">
        <v>55</v>
      </c>
      <c r="H782" s="27" t="s">
        <v>26</v>
      </c>
      <c r="I782" s="29">
        <v>0.50000000000000011</v>
      </c>
      <c r="J782" s="30">
        <v>7250</v>
      </c>
      <c r="K782" s="31">
        <f t="shared" si="6"/>
        <v>3625.0000000000009</v>
      </c>
      <c r="L782" s="31">
        <f t="shared" si="7"/>
        <v>906.25000000000023</v>
      </c>
      <c r="M782" s="32">
        <v>0.25</v>
      </c>
      <c r="O782" s="33"/>
      <c r="P782" s="38">
        <f>Data!$I782+0.05</f>
        <v>0.55000000000000016</v>
      </c>
      <c r="Q782" s="33"/>
      <c r="R782" s="34"/>
    </row>
    <row r="783" spans="1:18" ht="15.75" customHeight="1">
      <c r="A783" s="22"/>
      <c r="B783" s="27" t="s">
        <v>21</v>
      </c>
      <c r="C783" s="27">
        <v>1185732</v>
      </c>
      <c r="D783" s="28">
        <v>44479</v>
      </c>
      <c r="E783" s="27" t="s">
        <v>53</v>
      </c>
      <c r="F783" s="27" t="s">
        <v>54</v>
      </c>
      <c r="G783" s="27" t="s">
        <v>55</v>
      </c>
      <c r="H783" s="27" t="s">
        <v>27</v>
      </c>
      <c r="I783" s="29">
        <v>0.50000000000000011</v>
      </c>
      <c r="J783" s="30">
        <v>7000</v>
      </c>
      <c r="K783" s="31">
        <f t="shared" si="6"/>
        <v>3500.0000000000009</v>
      </c>
      <c r="L783" s="31">
        <f t="shared" si="7"/>
        <v>1050.0000000000002</v>
      </c>
      <c r="M783" s="32">
        <v>0.3</v>
      </c>
      <c r="O783" s="33"/>
      <c r="P783" s="38">
        <f>Data!$I783+0.05</f>
        <v>0.55000000000000016</v>
      </c>
      <c r="Q783" s="33"/>
      <c r="R783" s="34"/>
    </row>
    <row r="784" spans="1:18" ht="15.75" customHeight="1">
      <c r="A784" s="22"/>
      <c r="B784" s="27" t="s">
        <v>21</v>
      </c>
      <c r="C784" s="27">
        <v>1185732</v>
      </c>
      <c r="D784" s="28">
        <v>44479</v>
      </c>
      <c r="E784" s="27" t="s">
        <v>53</v>
      </c>
      <c r="F784" s="27" t="s">
        <v>54</v>
      </c>
      <c r="G784" s="27" t="s">
        <v>55</v>
      </c>
      <c r="H784" s="27" t="s">
        <v>28</v>
      </c>
      <c r="I784" s="29">
        <v>0.60000000000000009</v>
      </c>
      <c r="J784" s="30">
        <v>7000</v>
      </c>
      <c r="K784" s="31">
        <f t="shared" si="6"/>
        <v>4200.0000000000009</v>
      </c>
      <c r="L784" s="31">
        <f t="shared" si="7"/>
        <v>1470.0000000000002</v>
      </c>
      <c r="M784" s="32">
        <v>0.35</v>
      </c>
      <c r="O784" s="33"/>
      <c r="P784" s="38">
        <f>Data!$I784+0.05</f>
        <v>0.65000000000000013</v>
      </c>
      <c r="Q784" s="33"/>
      <c r="R784" s="34"/>
    </row>
    <row r="785" spans="1:18" ht="15.75" customHeight="1">
      <c r="A785" s="22"/>
      <c r="B785" s="27" t="s">
        <v>21</v>
      </c>
      <c r="C785" s="27">
        <v>1185732</v>
      </c>
      <c r="D785" s="28">
        <v>44479</v>
      </c>
      <c r="E785" s="27" t="s">
        <v>53</v>
      </c>
      <c r="F785" s="27" t="s">
        <v>54</v>
      </c>
      <c r="G785" s="27" t="s">
        <v>55</v>
      </c>
      <c r="H785" s="27" t="s">
        <v>29</v>
      </c>
      <c r="I785" s="29">
        <v>0.65</v>
      </c>
      <c r="J785" s="30">
        <v>8250</v>
      </c>
      <c r="K785" s="31">
        <f t="shared" si="6"/>
        <v>5362.5</v>
      </c>
      <c r="L785" s="31">
        <f t="shared" si="7"/>
        <v>2681.25</v>
      </c>
      <c r="M785" s="32">
        <v>0.5</v>
      </c>
      <c r="O785" s="33"/>
      <c r="P785" s="38">
        <f>Data!$I785+0.05</f>
        <v>0.70000000000000007</v>
      </c>
      <c r="Q785" s="33"/>
      <c r="R785" s="34"/>
    </row>
    <row r="786" spans="1:18" ht="15.75" customHeight="1">
      <c r="A786" s="22"/>
      <c r="B786" s="27" t="s">
        <v>21</v>
      </c>
      <c r="C786" s="27">
        <v>1185732</v>
      </c>
      <c r="D786" s="28">
        <v>44509</v>
      </c>
      <c r="E786" s="27" t="s">
        <v>53</v>
      </c>
      <c r="F786" s="27" t="s">
        <v>54</v>
      </c>
      <c r="G786" s="27" t="s">
        <v>55</v>
      </c>
      <c r="H786" s="27" t="s">
        <v>24</v>
      </c>
      <c r="I786" s="29">
        <v>0.60000000000000009</v>
      </c>
      <c r="J786" s="30">
        <v>9750</v>
      </c>
      <c r="K786" s="31">
        <f t="shared" si="6"/>
        <v>5850.0000000000009</v>
      </c>
      <c r="L786" s="31">
        <f t="shared" si="7"/>
        <v>2632.5000000000005</v>
      </c>
      <c r="M786" s="32">
        <v>0.45</v>
      </c>
      <c r="O786" s="33"/>
      <c r="P786" s="38">
        <f>Data!$I786+0.05</f>
        <v>0.65000000000000013</v>
      </c>
      <c r="Q786" s="33"/>
      <c r="R786" s="34"/>
    </row>
    <row r="787" spans="1:18" ht="15.75" customHeight="1">
      <c r="A787" s="22"/>
      <c r="B787" s="27" t="s">
        <v>21</v>
      </c>
      <c r="C787" s="27">
        <v>1185732</v>
      </c>
      <c r="D787" s="28">
        <v>44509</v>
      </c>
      <c r="E787" s="27" t="s">
        <v>53</v>
      </c>
      <c r="F787" s="27" t="s">
        <v>54</v>
      </c>
      <c r="G787" s="27" t="s">
        <v>55</v>
      </c>
      <c r="H787" s="27" t="s">
        <v>25</v>
      </c>
      <c r="I787" s="29">
        <v>0.50000000000000011</v>
      </c>
      <c r="J787" s="30">
        <v>8000</v>
      </c>
      <c r="K787" s="31">
        <f t="shared" si="6"/>
        <v>4000.0000000000009</v>
      </c>
      <c r="L787" s="31">
        <f t="shared" si="7"/>
        <v>1400.0000000000002</v>
      </c>
      <c r="M787" s="32">
        <v>0.35</v>
      </c>
      <c r="O787" s="33"/>
      <c r="P787" s="38">
        <f>Data!$I787+0.05</f>
        <v>0.55000000000000016</v>
      </c>
      <c r="Q787" s="33"/>
      <c r="R787" s="34"/>
    </row>
    <row r="788" spans="1:18" ht="15.75" customHeight="1">
      <c r="A788" s="22"/>
      <c r="B788" s="27" t="s">
        <v>21</v>
      </c>
      <c r="C788" s="27">
        <v>1185732</v>
      </c>
      <c r="D788" s="28">
        <v>44509</v>
      </c>
      <c r="E788" s="27" t="s">
        <v>53</v>
      </c>
      <c r="F788" s="27" t="s">
        <v>54</v>
      </c>
      <c r="G788" s="27" t="s">
        <v>55</v>
      </c>
      <c r="H788" s="27" t="s">
        <v>26</v>
      </c>
      <c r="I788" s="29">
        <v>0.50000000000000011</v>
      </c>
      <c r="J788" s="30">
        <v>7450</v>
      </c>
      <c r="K788" s="31">
        <f t="shared" si="6"/>
        <v>3725.0000000000009</v>
      </c>
      <c r="L788" s="31">
        <f t="shared" si="7"/>
        <v>931.25000000000023</v>
      </c>
      <c r="M788" s="32">
        <v>0.25</v>
      </c>
      <c r="O788" s="33"/>
      <c r="P788" s="38">
        <f>Data!$I788+0.05</f>
        <v>0.55000000000000016</v>
      </c>
      <c r="Q788" s="33"/>
      <c r="R788" s="34"/>
    </row>
    <row r="789" spans="1:18" ht="15.75" customHeight="1">
      <c r="A789" s="22"/>
      <c r="B789" s="27" t="s">
        <v>21</v>
      </c>
      <c r="C789" s="27">
        <v>1185732</v>
      </c>
      <c r="D789" s="28">
        <v>44509</v>
      </c>
      <c r="E789" s="27" t="s">
        <v>53</v>
      </c>
      <c r="F789" s="27" t="s">
        <v>54</v>
      </c>
      <c r="G789" s="27" t="s">
        <v>55</v>
      </c>
      <c r="H789" s="27" t="s">
        <v>27</v>
      </c>
      <c r="I789" s="29">
        <v>0.50000000000000011</v>
      </c>
      <c r="J789" s="30">
        <v>7750</v>
      </c>
      <c r="K789" s="31">
        <f t="shared" si="6"/>
        <v>3875.0000000000009</v>
      </c>
      <c r="L789" s="31">
        <f t="shared" si="7"/>
        <v>1162.5000000000002</v>
      </c>
      <c r="M789" s="32">
        <v>0.3</v>
      </c>
      <c r="O789" s="33"/>
      <c r="P789" s="38">
        <f>Data!$I789+0.05</f>
        <v>0.55000000000000016</v>
      </c>
      <c r="Q789" s="33"/>
      <c r="R789" s="34"/>
    </row>
    <row r="790" spans="1:18" ht="15.75" customHeight="1">
      <c r="A790" s="22"/>
      <c r="B790" s="27" t="s">
        <v>21</v>
      </c>
      <c r="C790" s="27">
        <v>1185732</v>
      </c>
      <c r="D790" s="28">
        <v>44509</v>
      </c>
      <c r="E790" s="27" t="s">
        <v>53</v>
      </c>
      <c r="F790" s="27" t="s">
        <v>54</v>
      </c>
      <c r="G790" s="27" t="s">
        <v>55</v>
      </c>
      <c r="H790" s="27" t="s">
        <v>28</v>
      </c>
      <c r="I790" s="29">
        <v>0.65</v>
      </c>
      <c r="J790" s="30">
        <v>7500</v>
      </c>
      <c r="K790" s="31">
        <f t="shared" si="6"/>
        <v>4875</v>
      </c>
      <c r="L790" s="31">
        <f t="shared" si="7"/>
        <v>1706.25</v>
      </c>
      <c r="M790" s="32">
        <v>0.35</v>
      </c>
      <c r="O790" s="33"/>
      <c r="P790" s="38">
        <f>Data!$I790+0.05</f>
        <v>0.70000000000000007</v>
      </c>
      <c r="Q790" s="33"/>
      <c r="R790" s="34"/>
    </row>
    <row r="791" spans="1:18" ht="15.75" customHeight="1">
      <c r="A791" s="22"/>
      <c r="B791" s="27" t="s">
        <v>21</v>
      </c>
      <c r="C791" s="27">
        <v>1185732</v>
      </c>
      <c r="D791" s="28">
        <v>44509</v>
      </c>
      <c r="E791" s="27" t="s">
        <v>53</v>
      </c>
      <c r="F791" s="27" t="s">
        <v>54</v>
      </c>
      <c r="G791" s="27" t="s">
        <v>55</v>
      </c>
      <c r="H791" s="27" t="s">
        <v>29</v>
      </c>
      <c r="I791" s="29">
        <v>0.7</v>
      </c>
      <c r="J791" s="30">
        <v>8500</v>
      </c>
      <c r="K791" s="31">
        <f t="shared" si="6"/>
        <v>5950</v>
      </c>
      <c r="L791" s="31">
        <f t="shared" si="7"/>
        <v>2975</v>
      </c>
      <c r="M791" s="32">
        <v>0.5</v>
      </c>
      <c r="O791" s="33"/>
      <c r="P791" s="38">
        <f>Data!$I791+0.05</f>
        <v>0.75</v>
      </c>
      <c r="Q791" s="33"/>
      <c r="R791" s="34"/>
    </row>
    <row r="792" spans="1:18" ht="15.75" customHeight="1">
      <c r="A792" s="22"/>
      <c r="B792" s="27" t="s">
        <v>21</v>
      </c>
      <c r="C792" s="27">
        <v>1185732</v>
      </c>
      <c r="D792" s="28">
        <v>44538</v>
      </c>
      <c r="E792" s="27" t="s">
        <v>53</v>
      </c>
      <c r="F792" s="27" t="s">
        <v>54</v>
      </c>
      <c r="G792" s="27" t="s">
        <v>55</v>
      </c>
      <c r="H792" s="27" t="s">
        <v>24</v>
      </c>
      <c r="I792" s="29">
        <v>0.65</v>
      </c>
      <c r="J792" s="30">
        <v>10750</v>
      </c>
      <c r="K792" s="31">
        <f t="shared" si="6"/>
        <v>6987.5</v>
      </c>
      <c r="L792" s="31">
        <f t="shared" si="7"/>
        <v>3144.375</v>
      </c>
      <c r="M792" s="32">
        <v>0.45</v>
      </c>
      <c r="O792" s="33"/>
      <c r="P792" s="38">
        <f>Data!$I792+0.05</f>
        <v>0.70000000000000007</v>
      </c>
      <c r="Q792" s="33"/>
      <c r="R792" s="34"/>
    </row>
    <row r="793" spans="1:18" ht="15.75" customHeight="1">
      <c r="A793" s="22"/>
      <c r="B793" s="27" t="s">
        <v>21</v>
      </c>
      <c r="C793" s="27">
        <v>1185732</v>
      </c>
      <c r="D793" s="28">
        <v>44538</v>
      </c>
      <c r="E793" s="27" t="s">
        <v>53</v>
      </c>
      <c r="F793" s="27" t="s">
        <v>54</v>
      </c>
      <c r="G793" s="27" t="s">
        <v>55</v>
      </c>
      <c r="H793" s="27" t="s">
        <v>25</v>
      </c>
      <c r="I793" s="29">
        <v>0.55000000000000004</v>
      </c>
      <c r="J793" s="30">
        <v>8750</v>
      </c>
      <c r="K793" s="31">
        <f t="shared" si="6"/>
        <v>4812.5</v>
      </c>
      <c r="L793" s="31">
        <f t="shared" si="7"/>
        <v>1684.375</v>
      </c>
      <c r="M793" s="32">
        <v>0.35</v>
      </c>
      <c r="O793" s="33"/>
      <c r="P793" s="38">
        <f>Data!$I793+0.05</f>
        <v>0.60000000000000009</v>
      </c>
      <c r="Q793" s="33"/>
      <c r="R793" s="34"/>
    </row>
    <row r="794" spans="1:18" ht="15.75" customHeight="1">
      <c r="A794" s="22"/>
      <c r="B794" s="27" t="s">
        <v>21</v>
      </c>
      <c r="C794" s="27">
        <v>1185732</v>
      </c>
      <c r="D794" s="28">
        <v>44538</v>
      </c>
      <c r="E794" s="27" t="s">
        <v>53</v>
      </c>
      <c r="F794" s="27" t="s">
        <v>54</v>
      </c>
      <c r="G794" s="27" t="s">
        <v>55</v>
      </c>
      <c r="H794" s="27" t="s">
        <v>26</v>
      </c>
      <c r="I794" s="29">
        <v>0.55000000000000004</v>
      </c>
      <c r="J794" s="30">
        <v>8250</v>
      </c>
      <c r="K794" s="31">
        <f t="shared" si="6"/>
        <v>4537.5</v>
      </c>
      <c r="L794" s="31">
        <f t="shared" si="7"/>
        <v>1134.375</v>
      </c>
      <c r="M794" s="32">
        <v>0.25</v>
      </c>
      <c r="O794" s="33"/>
      <c r="P794" s="38">
        <f>Data!$I794+0.05</f>
        <v>0.60000000000000009</v>
      </c>
      <c r="Q794" s="33"/>
      <c r="R794" s="34"/>
    </row>
    <row r="795" spans="1:18" ht="15.75" customHeight="1">
      <c r="A795" s="22"/>
      <c r="B795" s="27" t="s">
        <v>21</v>
      </c>
      <c r="C795" s="27">
        <v>1185732</v>
      </c>
      <c r="D795" s="28">
        <v>44538</v>
      </c>
      <c r="E795" s="27" t="s">
        <v>53</v>
      </c>
      <c r="F795" s="27" t="s">
        <v>54</v>
      </c>
      <c r="G795" s="27" t="s">
        <v>55</v>
      </c>
      <c r="H795" s="27" t="s">
        <v>27</v>
      </c>
      <c r="I795" s="29">
        <v>0.55000000000000004</v>
      </c>
      <c r="J795" s="30">
        <v>7750</v>
      </c>
      <c r="K795" s="31">
        <f t="shared" si="6"/>
        <v>4262.5</v>
      </c>
      <c r="L795" s="31">
        <f t="shared" si="7"/>
        <v>1278.75</v>
      </c>
      <c r="M795" s="32">
        <v>0.3</v>
      </c>
      <c r="O795" s="33"/>
      <c r="P795" s="38">
        <f>Data!$I795+0.05</f>
        <v>0.60000000000000009</v>
      </c>
      <c r="Q795" s="33"/>
      <c r="R795" s="34"/>
    </row>
    <row r="796" spans="1:18" ht="15.75" customHeight="1">
      <c r="A796" s="22"/>
      <c r="B796" s="27" t="s">
        <v>21</v>
      </c>
      <c r="C796" s="27">
        <v>1185732</v>
      </c>
      <c r="D796" s="28">
        <v>44538</v>
      </c>
      <c r="E796" s="27" t="s">
        <v>53</v>
      </c>
      <c r="F796" s="27" t="s">
        <v>54</v>
      </c>
      <c r="G796" s="27" t="s">
        <v>55</v>
      </c>
      <c r="H796" s="27" t="s">
        <v>28</v>
      </c>
      <c r="I796" s="29">
        <v>0.65</v>
      </c>
      <c r="J796" s="30">
        <v>7750</v>
      </c>
      <c r="K796" s="31">
        <f t="shared" si="6"/>
        <v>5037.5</v>
      </c>
      <c r="L796" s="31">
        <f t="shared" si="7"/>
        <v>1763.125</v>
      </c>
      <c r="M796" s="32">
        <v>0.35</v>
      </c>
      <c r="O796" s="33"/>
      <c r="P796" s="38">
        <f>Data!$I796+0.05</f>
        <v>0.70000000000000007</v>
      </c>
      <c r="Q796" s="33"/>
      <c r="R796" s="34"/>
    </row>
    <row r="797" spans="1:18" ht="15.75" customHeight="1">
      <c r="A797" s="22"/>
      <c r="B797" s="27" t="s">
        <v>21</v>
      </c>
      <c r="C797" s="27">
        <v>1185732</v>
      </c>
      <c r="D797" s="28">
        <v>44538</v>
      </c>
      <c r="E797" s="27" t="s">
        <v>53</v>
      </c>
      <c r="F797" s="27" t="s">
        <v>54</v>
      </c>
      <c r="G797" s="27" t="s">
        <v>55</v>
      </c>
      <c r="H797" s="27" t="s">
        <v>29</v>
      </c>
      <c r="I797" s="29">
        <v>0.7</v>
      </c>
      <c r="J797" s="30">
        <v>8750</v>
      </c>
      <c r="K797" s="31">
        <f t="shared" si="6"/>
        <v>6125</v>
      </c>
      <c r="L797" s="31">
        <f t="shared" si="7"/>
        <v>3062.5</v>
      </c>
      <c r="M797" s="32">
        <v>0.5</v>
      </c>
      <c r="O797" s="33"/>
      <c r="P797" s="38">
        <f>Data!$I797+0.05</f>
        <v>0.75</v>
      </c>
      <c r="Q797" s="33"/>
      <c r="R797" s="34"/>
    </row>
    <row r="798" spans="1:18" ht="15.75" customHeight="1">
      <c r="A798" s="22" t="s">
        <v>46</v>
      </c>
      <c r="B798" s="27" t="s">
        <v>21</v>
      </c>
      <c r="C798" s="27">
        <v>1185732</v>
      </c>
      <c r="D798" s="28">
        <v>44209</v>
      </c>
      <c r="E798" s="27" t="s">
        <v>40</v>
      </c>
      <c r="F798" s="27" t="s">
        <v>56</v>
      </c>
      <c r="G798" s="27" t="s">
        <v>57</v>
      </c>
      <c r="H798" s="27" t="s">
        <v>24</v>
      </c>
      <c r="I798" s="29">
        <v>0.35</v>
      </c>
      <c r="J798" s="30">
        <v>4500</v>
      </c>
      <c r="K798" s="31">
        <f t="shared" si="6"/>
        <v>1575</v>
      </c>
      <c r="L798" s="31">
        <f t="shared" si="7"/>
        <v>551.25</v>
      </c>
      <c r="M798" s="32">
        <v>0.35000000000000003</v>
      </c>
      <c r="O798" s="37"/>
      <c r="P798" s="38"/>
      <c r="Q798" s="33"/>
      <c r="R798" s="34"/>
    </row>
    <row r="799" spans="1:18" ht="15.75" customHeight="1">
      <c r="A799" s="22"/>
      <c r="B799" s="27" t="s">
        <v>21</v>
      </c>
      <c r="C799" s="27">
        <v>1185732</v>
      </c>
      <c r="D799" s="28">
        <v>44209</v>
      </c>
      <c r="E799" s="27" t="s">
        <v>40</v>
      </c>
      <c r="F799" s="27" t="s">
        <v>56</v>
      </c>
      <c r="G799" s="27" t="s">
        <v>57</v>
      </c>
      <c r="H799" s="27" t="s">
        <v>25</v>
      </c>
      <c r="I799" s="29">
        <v>0.35</v>
      </c>
      <c r="J799" s="30">
        <v>2500</v>
      </c>
      <c r="K799" s="31">
        <f t="shared" si="6"/>
        <v>875</v>
      </c>
      <c r="L799" s="31">
        <f t="shared" si="7"/>
        <v>262.5</v>
      </c>
      <c r="M799" s="32">
        <v>0.3</v>
      </c>
      <c r="O799" s="37"/>
      <c r="P799" s="38"/>
      <c r="Q799" s="33"/>
      <c r="R799" s="34"/>
    </row>
    <row r="800" spans="1:18" ht="15.75" customHeight="1">
      <c r="A800" s="22"/>
      <c r="B800" s="27" t="s">
        <v>21</v>
      </c>
      <c r="C800" s="27">
        <v>1185732</v>
      </c>
      <c r="D800" s="28">
        <v>44209</v>
      </c>
      <c r="E800" s="27" t="s">
        <v>40</v>
      </c>
      <c r="F800" s="27" t="s">
        <v>56</v>
      </c>
      <c r="G800" s="27" t="s">
        <v>57</v>
      </c>
      <c r="H800" s="27" t="s">
        <v>26</v>
      </c>
      <c r="I800" s="29">
        <v>0.25</v>
      </c>
      <c r="J800" s="30">
        <v>2500</v>
      </c>
      <c r="K800" s="31">
        <f t="shared" si="6"/>
        <v>625</v>
      </c>
      <c r="L800" s="31">
        <f t="shared" si="7"/>
        <v>187.5</v>
      </c>
      <c r="M800" s="32">
        <v>0.3</v>
      </c>
      <c r="O800" s="37"/>
      <c r="P800" s="38"/>
      <c r="Q800" s="33"/>
      <c r="R800" s="34"/>
    </row>
    <row r="801" spans="1:18" ht="15.75" customHeight="1">
      <c r="A801" s="22"/>
      <c r="B801" s="27" t="s">
        <v>21</v>
      </c>
      <c r="C801" s="27">
        <v>1185732</v>
      </c>
      <c r="D801" s="28">
        <v>44209</v>
      </c>
      <c r="E801" s="27" t="s">
        <v>40</v>
      </c>
      <c r="F801" s="27" t="s">
        <v>56</v>
      </c>
      <c r="G801" s="27" t="s">
        <v>57</v>
      </c>
      <c r="H801" s="27" t="s">
        <v>27</v>
      </c>
      <c r="I801" s="29">
        <v>0.30000000000000004</v>
      </c>
      <c r="J801" s="30">
        <v>1000</v>
      </c>
      <c r="K801" s="31">
        <f t="shared" si="6"/>
        <v>300.00000000000006</v>
      </c>
      <c r="L801" s="31">
        <f t="shared" si="7"/>
        <v>105.00000000000003</v>
      </c>
      <c r="M801" s="32">
        <v>0.35000000000000003</v>
      </c>
      <c r="O801" s="37"/>
      <c r="P801" s="38"/>
      <c r="Q801" s="33"/>
      <c r="R801" s="34"/>
    </row>
    <row r="802" spans="1:18" ht="15.75" customHeight="1">
      <c r="A802" s="22"/>
      <c r="B802" s="27" t="s">
        <v>21</v>
      </c>
      <c r="C802" s="27">
        <v>1185732</v>
      </c>
      <c r="D802" s="28">
        <v>44209</v>
      </c>
      <c r="E802" s="27" t="s">
        <v>40</v>
      </c>
      <c r="F802" s="27" t="s">
        <v>56</v>
      </c>
      <c r="G802" s="27" t="s">
        <v>57</v>
      </c>
      <c r="H802" s="27" t="s">
        <v>28</v>
      </c>
      <c r="I802" s="29">
        <v>0.44999999999999996</v>
      </c>
      <c r="J802" s="30">
        <v>1500</v>
      </c>
      <c r="K802" s="31">
        <f t="shared" si="6"/>
        <v>674.99999999999989</v>
      </c>
      <c r="L802" s="31">
        <f t="shared" si="7"/>
        <v>202.49999999999997</v>
      </c>
      <c r="M802" s="32">
        <v>0.3</v>
      </c>
      <c r="O802" s="37"/>
      <c r="P802" s="38"/>
      <c r="Q802" s="33"/>
      <c r="R802" s="34"/>
    </row>
    <row r="803" spans="1:18" ht="15.75" customHeight="1">
      <c r="A803" s="22"/>
      <c r="B803" s="27" t="s">
        <v>21</v>
      </c>
      <c r="C803" s="27">
        <v>1185732</v>
      </c>
      <c r="D803" s="28">
        <v>44209</v>
      </c>
      <c r="E803" s="27" t="s">
        <v>40</v>
      </c>
      <c r="F803" s="27" t="s">
        <v>56</v>
      </c>
      <c r="G803" s="27" t="s">
        <v>57</v>
      </c>
      <c r="H803" s="27" t="s">
        <v>29</v>
      </c>
      <c r="I803" s="29">
        <v>0.35</v>
      </c>
      <c r="J803" s="30">
        <v>2500</v>
      </c>
      <c r="K803" s="31">
        <f t="shared" si="6"/>
        <v>875</v>
      </c>
      <c r="L803" s="31">
        <f t="shared" si="7"/>
        <v>393.75</v>
      </c>
      <c r="M803" s="32">
        <v>0.45</v>
      </c>
      <c r="O803" s="37"/>
      <c r="P803" s="38"/>
      <c r="Q803" s="33"/>
      <c r="R803" s="34"/>
    </row>
    <row r="804" spans="1:18" ht="15.75" customHeight="1">
      <c r="A804" s="22"/>
      <c r="B804" s="27" t="s">
        <v>21</v>
      </c>
      <c r="C804" s="27">
        <v>1185732</v>
      </c>
      <c r="D804" s="28">
        <v>44240</v>
      </c>
      <c r="E804" s="27" t="s">
        <v>40</v>
      </c>
      <c r="F804" s="27" t="s">
        <v>56</v>
      </c>
      <c r="G804" s="27" t="s">
        <v>57</v>
      </c>
      <c r="H804" s="27" t="s">
        <v>24</v>
      </c>
      <c r="I804" s="29">
        <v>0.35</v>
      </c>
      <c r="J804" s="30">
        <v>5000</v>
      </c>
      <c r="K804" s="31">
        <f t="shared" si="6"/>
        <v>1750</v>
      </c>
      <c r="L804" s="31">
        <f t="shared" si="7"/>
        <v>612.50000000000011</v>
      </c>
      <c r="M804" s="32">
        <v>0.35000000000000003</v>
      </c>
      <c r="O804" s="37"/>
      <c r="P804" s="38"/>
      <c r="Q804" s="33"/>
      <c r="R804" s="34"/>
    </row>
    <row r="805" spans="1:18" ht="15.75" customHeight="1">
      <c r="A805" s="22"/>
      <c r="B805" s="27" t="s">
        <v>21</v>
      </c>
      <c r="C805" s="27">
        <v>1185732</v>
      </c>
      <c r="D805" s="28">
        <v>44240</v>
      </c>
      <c r="E805" s="27" t="s">
        <v>40</v>
      </c>
      <c r="F805" s="27" t="s">
        <v>56</v>
      </c>
      <c r="G805" s="27" t="s">
        <v>57</v>
      </c>
      <c r="H805" s="27" t="s">
        <v>25</v>
      </c>
      <c r="I805" s="29">
        <v>0.35</v>
      </c>
      <c r="J805" s="30">
        <v>1500</v>
      </c>
      <c r="K805" s="31">
        <f t="shared" si="6"/>
        <v>525</v>
      </c>
      <c r="L805" s="31">
        <f t="shared" si="7"/>
        <v>157.5</v>
      </c>
      <c r="M805" s="32">
        <v>0.3</v>
      </c>
      <c r="O805" s="37"/>
      <c r="P805" s="38"/>
      <c r="Q805" s="33"/>
      <c r="R805" s="34"/>
    </row>
    <row r="806" spans="1:18" ht="15.75" customHeight="1">
      <c r="A806" s="22"/>
      <c r="B806" s="27" t="s">
        <v>21</v>
      </c>
      <c r="C806" s="27">
        <v>1185732</v>
      </c>
      <c r="D806" s="28">
        <v>44240</v>
      </c>
      <c r="E806" s="27" t="s">
        <v>40</v>
      </c>
      <c r="F806" s="27" t="s">
        <v>56</v>
      </c>
      <c r="G806" s="27" t="s">
        <v>57</v>
      </c>
      <c r="H806" s="27" t="s">
        <v>26</v>
      </c>
      <c r="I806" s="29">
        <v>0.25</v>
      </c>
      <c r="J806" s="30">
        <v>2000</v>
      </c>
      <c r="K806" s="31">
        <f t="shared" si="6"/>
        <v>500</v>
      </c>
      <c r="L806" s="31">
        <f t="shared" si="7"/>
        <v>150</v>
      </c>
      <c r="M806" s="32">
        <v>0.3</v>
      </c>
      <c r="O806" s="37"/>
      <c r="P806" s="38"/>
      <c r="Q806" s="33"/>
      <c r="R806" s="34"/>
    </row>
    <row r="807" spans="1:18" ht="15.75" customHeight="1">
      <c r="A807" s="22"/>
      <c r="B807" s="27" t="s">
        <v>21</v>
      </c>
      <c r="C807" s="27">
        <v>1185732</v>
      </c>
      <c r="D807" s="28">
        <v>44240</v>
      </c>
      <c r="E807" s="27" t="s">
        <v>40</v>
      </c>
      <c r="F807" s="27" t="s">
        <v>56</v>
      </c>
      <c r="G807" s="27" t="s">
        <v>57</v>
      </c>
      <c r="H807" s="27" t="s">
        <v>27</v>
      </c>
      <c r="I807" s="29">
        <v>0.30000000000000004</v>
      </c>
      <c r="J807" s="30">
        <v>750</v>
      </c>
      <c r="K807" s="31">
        <f t="shared" si="6"/>
        <v>225.00000000000003</v>
      </c>
      <c r="L807" s="31">
        <f t="shared" si="7"/>
        <v>78.750000000000014</v>
      </c>
      <c r="M807" s="32">
        <v>0.35000000000000003</v>
      </c>
      <c r="O807" s="37"/>
      <c r="P807" s="38"/>
      <c r="Q807" s="33"/>
      <c r="R807" s="34"/>
    </row>
    <row r="808" spans="1:18" ht="15.75" customHeight="1">
      <c r="A808" s="22"/>
      <c r="B808" s="27" t="s">
        <v>21</v>
      </c>
      <c r="C808" s="27">
        <v>1185732</v>
      </c>
      <c r="D808" s="28">
        <v>44240</v>
      </c>
      <c r="E808" s="27" t="s">
        <v>40</v>
      </c>
      <c r="F808" s="27" t="s">
        <v>56</v>
      </c>
      <c r="G808" s="27" t="s">
        <v>57</v>
      </c>
      <c r="H808" s="27" t="s">
        <v>28</v>
      </c>
      <c r="I808" s="29">
        <v>0.44999999999999996</v>
      </c>
      <c r="J808" s="30">
        <v>1500</v>
      </c>
      <c r="K808" s="31">
        <f t="shared" si="6"/>
        <v>674.99999999999989</v>
      </c>
      <c r="L808" s="31">
        <f t="shared" si="7"/>
        <v>202.49999999999997</v>
      </c>
      <c r="M808" s="32">
        <v>0.3</v>
      </c>
      <c r="O808" s="37"/>
      <c r="P808" s="38"/>
      <c r="Q808" s="33"/>
      <c r="R808" s="34"/>
    </row>
    <row r="809" spans="1:18" ht="15.75" customHeight="1">
      <c r="A809" s="22"/>
      <c r="B809" s="27" t="s">
        <v>21</v>
      </c>
      <c r="C809" s="27">
        <v>1185732</v>
      </c>
      <c r="D809" s="28">
        <v>44240</v>
      </c>
      <c r="E809" s="27" t="s">
        <v>40</v>
      </c>
      <c r="F809" s="27" t="s">
        <v>56</v>
      </c>
      <c r="G809" s="27" t="s">
        <v>57</v>
      </c>
      <c r="H809" s="27" t="s">
        <v>29</v>
      </c>
      <c r="I809" s="29">
        <v>0.35</v>
      </c>
      <c r="J809" s="30">
        <v>2250</v>
      </c>
      <c r="K809" s="31">
        <f t="shared" si="6"/>
        <v>787.5</v>
      </c>
      <c r="L809" s="31">
        <f t="shared" si="7"/>
        <v>354.375</v>
      </c>
      <c r="M809" s="32">
        <v>0.45</v>
      </c>
      <c r="O809" s="37"/>
      <c r="P809" s="38"/>
      <c r="Q809" s="33"/>
      <c r="R809" s="34"/>
    </row>
    <row r="810" spans="1:18" ht="15.75" customHeight="1">
      <c r="A810" s="22"/>
      <c r="B810" s="27" t="s">
        <v>21</v>
      </c>
      <c r="C810" s="27">
        <v>1185732</v>
      </c>
      <c r="D810" s="28">
        <v>44267</v>
      </c>
      <c r="E810" s="27" t="s">
        <v>40</v>
      </c>
      <c r="F810" s="27" t="s">
        <v>56</v>
      </c>
      <c r="G810" s="27" t="s">
        <v>57</v>
      </c>
      <c r="H810" s="27" t="s">
        <v>24</v>
      </c>
      <c r="I810" s="29">
        <v>0.4</v>
      </c>
      <c r="J810" s="30">
        <v>4450</v>
      </c>
      <c r="K810" s="31">
        <f t="shared" si="6"/>
        <v>1780</v>
      </c>
      <c r="L810" s="31">
        <f t="shared" si="7"/>
        <v>623.00000000000011</v>
      </c>
      <c r="M810" s="32">
        <v>0.35000000000000003</v>
      </c>
      <c r="O810" s="37"/>
      <c r="P810" s="38"/>
      <c r="Q810" s="33"/>
      <c r="R810" s="34"/>
    </row>
    <row r="811" spans="1:18" ht="15.75" customHeight="1">
      <c r="A811" s="22"/>
      <c r="B811" s="27" t="s">
        <v>21</v>
      </c>
      <c r="C811" s="27">
        <v>1185732</v>
      </c>
      <c r="D811" s="28">
        <v>44267</v>
      </c>
      <c r="E811" s="27" t="s">
        <v>40</v>
      </c>
      <c r="F811" s="27" t="s">
        <v>56</v>
      </c>
      <c r="G811" s="27" t="s">
        <v>57</v>
      </c>
      <c r="H811" s="27" t="s">
        <v>25</v>
      </c>
      <c r="I811" s="29">
        <v>0.4</v>
      </c>
      <c r="J811" s="30">
        <v>1250</v>
      </c>
      <c r="K811" s="31">
        <f t="shared" si="6"/>
        <v>500</v>
      </c>
      <c r="L811" s="31">
        <f t="shared" si="7"/>
        <v>150</v>
      </c>
      <c r="M811" s="32">
        <v>0.3</v>
      </c>
      <c r="O811" s="37"/>
      <c r="P811" s="38"/>
      <c r="Q811" s="33"/>
      <c r="R811" s="34"/>
    </row>
    <row r="812" spans="1:18" ht="15.75" customHeight="1">
      <c r="A812" s="22"/>
      <c r="B812" s="27" t="s">
        <v>21</v>
      </c>
      <c r="C812" s="27">
        <v>1185732</v>
      </c>
      <c r="D812" s="28">
        <v>44267</v>
      </c>
      <c r="E812" s="27" t="s">
        <v>40</v>
      </c>
      <c r="F812" s="27" t="s">
        <v>56</v>
      </c>
      <c r="G812" s="27" t="s">
        <v>57</v>
      </c>
      <c r="H812" s="27" t="s">
        <v>26</v>
      </c>
      <c r="I812" s="29">
        <v>0.30000000000000004</v>
      </c>
      <c r="J812" s="30">
        <v>1750</v>
      </c>
      <c r="K812" s="31">
        <f t="shared" si="6"/>
        <v>525.00000000000011</v>
      </c>
      <c r="L812" s="31">
        <f t="shared" si="7"/>
        <v>157.50000000000003</v>
      </c>
      <c r="M812" s="32">
        <v>0.3</v>
      </c>
      <c r="O812" s="37"/>
      <c r="P812" s="38"/>
      <c r="Q812" s="33"/>
      <c r="R812" s="34"/>
    </row>
    <row r="813" spans="1:18" ht="15.75" customHeight="1">
      <c r="A813" s="22"/>
      <c r="B813" s="27" t="s">
        <v>21</v>
      </c>
      <c r="C813" s="27">
        <v>1185732</v>
      </c>
      <c r="D813" s="28">
        <v>44267</v>
      </c>
      <c r="E813" s="27" t="s">
        <v>40</v>
      </c>
      <c r="F813" s="27" t="s">
        <v>56</v>
      </c>
      <c r="G813" s="27" t="s">
        <v>57</v>
      </c>
      <c r="H813" s="27" t="s">
        <v>27</v>
      </c>
      <c r="I813" s="29">
        <v>0.35</v>
      </c>
      <c r="J813" s="30">
        <v>250</v>
      </c>
      <c r="K813" s="31">
        <f t="shared" si="6"/>
        <v>87.5</v>
      </c>
      <c r="L813" s="31">
        <f t="shared" si="7"/>
        <v>30.625000000000004</v>
      </c>
      <c r="M813" s="32">
        <v>0.35000000000000003</v>
      </c>
      <c r="O813" s="37"/>
      <c r="P813" s="38"/>
      <c r="Q813" s="33"/>
      <c r="R813" s="34"/>
    </row>
    <row r="814" spans="1:18" ht="15.75" customHeight="1">
      <c r="A814" s="22"/>
      <c r="B814" s="27" t="s">
        <v>21</v>
      </c>
      <c r="C814" s="27">
        <v>1185732</v>
      </c>
      <c r="D814" s="28">
        <v>44267</v>
      </c>
      <c r="E814" s="27" t="s">
        <v>40</v>
      </c>
      <c r="F814" s="27" t="s">
        <v>56</v>
      </c>
      <c r="G814" s="27" t="s">
        <v>57</v>
      </c>
      <c r="H814" s="27" t="s">
        <v>28</v>
      </c>
      <c r="I814" s="29">
        <v>0.5</v>
      </c>
      <c r="J814" s="30">
        <v>750</v>
      </c>
      <c r="K814" s="31">
        <f t="shared" si="6"/>
        <v>375</v>
      </c>
      <c r="L814" s="31">
        <f t="shared" si="7"/>
        <v>112.5</v>
      </c>
      <c r="M814" s="32">
        <v>0.3</v>
      </c>
      <c r="O814" s="37"/>
      <c r="P814" s="38"/>
      <c r="Q814" s="33"/>
      <c r="R814" s="34"/>
    </row>
    <row r="815" spans="1:18" ht="15.75" customHeight="1">
      <c r="A815" s="22"/>
      <c r="B815" s="27" t="s">
        <v>21</v>
      </c>
      <c r="C815" s="27">
        <v>1185732</v>
      </c>
      <c r="D815" s="28">
        <v>44267</v>
      </c>
      <c r="E815" s="27" t="s">
        <v>40</v>
      </c>
      <c r="F815" s="27" t="s">
        <v>56</v>
      </c>
      <c r="G815" s="27" t="s">
        <v>57</v>
      </c>
      <c r="H815" s="27" t="s">
        <v>29</v>
      </c>
      <c r="I815" s="29">
        <v>0.4</v>
      </c>
      <c r="J815" s="30">
        <v>1750</v>
      </c>
      <c r="K815" s="31">
        <f t="shared" si="6"/>
        <v>700</v>
      </c>
      <c r="L815" s="31">
        <f t="shared" si="7"/>
        <v>315</v>
      </c>
      <c r="M815" s="32">
        <v>0.45</v>
      </c>
      <c r="O815" s="37"/>
      <c r="P815" s="38"/>
      <c r="Q815" s="33"/>
      <c r="R815" s="34"/>
    </row>
    <row r="816" spans="1:18" ht="15.75" customHeight="1">
      <c r="A816" s="22"/>
      <c r="B816" s="27" t="s">
        <v>21</v>
      </c>
      <c r="C816" s="27">
        <v>1185732</v>
      </c>
      <c r="D816" s="28">
        <v>44299</v>
      </c>
      <c r="E816" s="27" t="s">
        <v>40</v>
      </c>
      <c r="F816" s="27" t="s">
        <v>56</v>
      </c>
      <c r="G816" s="27" t="s">
        <v>57</v>
      </c>
      <c r="H816" s="27" t="s">
        <v>24</v>
      </c>
      <c r="I816" s="29">
        <v>0.4</v>
      </c>
      <c r="J816" s="30">
        <v>4000</v>
      </c>
      <c r="K816" s="31">
        <f t="shared" si="6"/>
        <v>1600</v>
      </c>
      <c r="L816" s="31">
        <f t="shared" si="7"/>
        <v>560</v>
      </c>
      <c r="M816" s="32">
        <v>0.35000000000000003</v>
      </c>
      <c r="O816" s="37"/>
      <c r="P816" s="38"/>
      <c r="Q816" s="33"/>
      <c r="R816" s="34"/>
    </row>
    <row r="817" spans="1:18" ht="15.75" customHeight="1">
      <c r="A817" s="22"/>
      <c r="B817" s="27" t="s">
        <v>21</v>
      </c>
      <c r="C817" s="27">
        <v>1185732</v>
      </c>
      <c r="D817" s="28">
        <v>44299</v>
      </c>
      <c r="E817" s="27" t="s">
        <v>40</v>
      </c>
      <c r="F817" s="27" t="s">
        <v>56</v>
      </c>
      <c r="G817" s="27" t="s">
        <v>57</v>
      </c>
      <c r="H817" s="27" t="s">
        <v>25</v>
      </c>
      <c r="I817" s="29">
        <v>0.4</v>
      </c>
      <c r="J817" s="30">
        <v>1000</v>
      </c>
      <c r="K817" s="31">
        <f t="shared" si="6"/>
        <v>400</v>
      </c>
      <c r="L817" s="31">
        <f t="shared" si="7"/>
        <v>120</v>
      </c>
      <c r="M817" s="32">
        <v>0.3</v>
      </c>
      <c r="O817" s="37"/>
      <c r="P817" s="38"/>
      <c r="Q817" s="33"/>
      <c r="R817" s="34"/>
    </row>
    <row r="818" spans="1:18" ht="15.75" customHeight="1">
      <c r="A818" s="22"/>
      <c r="B818" s="27" t="s">
        <v>21</v>
      </c>
      <c r="C818" s="27">
        <v>1185732</v>
      </c>
      <c r="D818" s="28">
        <v>44299</v>
      </c>
      <c r="E818" s="27" t="s">
        <v>40</v>
      </c>
      <c r="F818" s="27" t="s">
        <v>56</v>
      </c>
      <c r="G818" s="27" t="s">
        <v>57</v>
      </c>
      <c r="H818" s="27" t="s">
        <v>26</v>
      </c>
      <c r="I818" s="29">
        <v>0.30000000000000004</v>
      </c>
      <c r="J818" s="30">
        <v>1000</v>
      </c>
      <c r="K818" s="31">
        <f t="shared" si="6"/>
        <v>300.00000000000006</v>
      </c>
      <c r="L818" s="31">
        <f t="shared" si="7"/>
        <v>90.000000000000014</v>
      </c>
      <c r="M818" s="32">
        <v>0.3</v>
      </c>
      <c r="O818" s="37"/>
      <c r="P818" s="38"/>
      <c r="Q818" s="33"/>
      <c r="R818" s="34"/>
    </row>
    <row r="819" spans="1:18" ht="15.75" customHeight="1">
      <c r="A819" s="22"/>
      <c r="B819" s="27" t="s">
        <v>21</v>
      </c>
      <c r="C819" s="27">
        <v>1185732</v>
      </c>
      <c r="D819" s="28">
        <v>44299</v>
      </c>
      <c r="E819" s="27" t="s">
        <v>40</v>
      </c>
      <c r="F819" s="27" t="s">
        <v>56</v>
      </c>
      <c r="G819" s="27" t="s">
        <v>57</v>
      </c>
      <c r="H819" s="27" t="s">
        <v>27</v>
      </c>
      <c r="I819" s="29">
        <v>0.35</v>
      </c>
      <c r="J819" s="30">
        <v>250</v>
      </c>
      <c r="K819" s="31">
        <f t="shared" si="6"/>
        <v>87.5</v>
      </c>
      <c r="L819" s="31">
        <f t="shared" si="7"/>
        <v>30.625000000000004</v>
      </c>
      <c r="M819" s="32">
        <v>0.35000000000000003</v>
      </c>
      <c r="O819" s="37"/>
      <c r="P819" s="38"/>
      <c r="Q819" s="33"/>
      <c r="R819" s="34"/>
    </row>
    <row r="820" spans="1:18" ht="15.75" customHeight="1">
      <c r="A820" s="22"/>
      <c r="B820" s="27" t="s">
        <v>21</v>
      </c>
      <c r="C820" s="27">
        <v>1185732</v>
      </c>
      <c r="D820" s="28">
        <v>44299</v>
      </c>
      <c r="E820" s="27" t="s">
        <v>40</v>
      </c>
      <c r="F820" s="27" t="s">
        <v>56</v>
      </c>
      <c r="G820" s="27" t="s">
        <v>57</v>
      </c>
      <c r="H820" s="27" t="s">
        <v>28</v>
      </c>
      <c r="I820" s="29">
        <v>0.5</v>
      </c>
      <c r="J820" s="30">
        <v>500</v>
      </c>
      <c r="K820" s="31">
        <f t="shared" si="6"/>
        <v>250</v>
      </c>
      <c r="L820" s="31">
        <f t="shared" si="7"/>
        <v>75</v>
      </c>
      <c r="M820" s="32">
        <v>0.3</v>
      </c>
      <c r="O820" s="37"/>
      <c r="P820" s="38"/>
      <c r="Q820" s="33"/>
      <c r="R820" s="34"/>
    </row>
    <row r="821" spans="1:18" ht="15.75" customHeight="1">
      <c r="A821" s="22"/>
      <c r="B821" s="27" t="s">
        <v>21</v>
      </c>
      <c r="C821" s="27">
        <v>1185732</v>
      </c>
      <c r="D821" s="28">
        <v>44299</v>
      </c>
      <c r="E821" s="27" t="s">
        <v>40</v>
      </c>
      <c r="F821" s="27" t="s">
        <v>56</v>
      </c>
      <c r="G821" s="27" t="s">
        <v>57</v>
      </c>
      <c r="H821" s="27" t="s">
        <v>29</v>
      </c>
      <c r="I821" s="29">
        <v>0.4</v>
      </c>
      <c r="J821" s="30">
        <v>1750</v>
      </c>
      <c r="K821" s="31">
        <f t="shared" si="6"/>
        <v>700</v>
      </c>
      <c r="L821" s="31">
        <f t="shared" si="7"/>
        <v>315</v>
      </c>
      <c r="M821" s="32">
        <v>0.45</v>
      </c>
      <c r="O821" s="37"/>
      <c r="P821" s="38"/>
      <c r="Q821" s="33"/>
      <c r="R821" s="34"/>
    </row>
    <row r="822" spans="1:18" ht="15.75" customHeight="1">
      <c r="A822" s="22"/>
      <c r="B822" s="27" t="s">
        <v>21</v>
      </c>
      <c r="C822" s="27">
        <v>1185732</v>
      </c>
      <c r="D822" s="28">
        <v>44330</v>
      </c>
      <c r="E822" s="27" t="s">
        <v>40</v>
      </c>
      <c r="F822" s="27" t="s">
        <v>56</v>
      </c>
      <c r="G822" s="27" t="s">
        <v>57</v>
      </c>
      <c r="H822" s="27" t="s">
        <v>24</v>
      </c>
      <c r="I822" s="29">
        <v>0.5</v>
      </c>
      <c r="J822" s="30">
        <v>4450</v>
      </c>
      <c r="K822" s="31">
        <f t="shared" si="6"/>
        <v>2225</v>
      </c>
      <c r="L822" s="31">
        <f t="shared" si="7"/>
        <v>778.75000000000011</v>
      </c>
      <c r="M822" s="32">
        <v>0.35000000000000003</v>
      </c>
      <c r="O822" s="37"/>
      <c r="P822" s="38"/>
      <c r="Q822" s="33"/>
      <c r="R822" s="34"/>
    </row>
    <row r="823" spans="1:18" ht="15.75" customHeight="1">
      <c r="A823" s="22"/>
      <c r="B823" s="27" t="s">
        <v>21</v>
      </c>
      <c r="C823" s="27">
        <v>1185732</v>
      </c>
      <c r="D823" s="28">
        <v>44330</v>
      </c>
      <c r="E823" s="27" t="s">
        <v>40</v>
      </c>
      <c r="F823" s="27" t="s">
        <v>56</v>
      </c>
      <c r="G823" s="27" t="s">
        <v>57</v>
      </c>
      <c r="H823" s="27" t="s">
        <v>25</v>
      </c>
      <c r="I823" s="29">
        <v>0.45000000000000007</v>
      </c>
      <c r="J823" s="30">
        <v>1500</v>
      </c>
      <c r="K823" s="31">
        <f t="shared" si="6"/>
        <v>675.00000000000011</v>
      </c>
      <c r="L823" s="31">
        <f t="shared" si="7"/>
        <v>202.50000000000003</v>
      </c>
      <c r="M823" s="32">
        <v>0.3</v>
      </c>
      <c r="O823" s="37"/>
      <c r="P823" s="38"/>
      <c r="Q823" s="33"/>
      <c r="R823" s="34"/>
    </row>
    <row r="824" spans="1:18" ht="15.75" customHeight="1">
      <c r="A824" s="22"/>
      <c r="B824" s="27" t="s">
        <v>21</v>
      </c>
      <c r="C824" s="27">
        <v>1185732</v>
      </c>
      <c r="D824" s="28">
        <v>44330</v>
      </c>
      <c r="E824" s="27" t="s">
        <v>40</v>
      </c>
      <c r="F824" s="27" t="s">
        <v>56</v>
      </c>
      <c r="G824" s="27" t="s">
        <v>57</v>
      </c>
      <c r="H824" s="27" t="s">
        <v>26</v>
      </c>
      <c r="I824" s="29">
        <v>0.4</v>
      </c>
      <c r="J824" s="30">
        <v>1250</v>
      </c>
      <c r="K824" s="31">
        <f t="shared" si="6"/>
        <v>500</v>
      </c>
      <c r="L824" s="31">
        <f t="shared" si="7"/>
        <v>150</v>
      </c>
      <c r="M824" s="32">
        <v>0.3</v>
      </c>
      <c r="O824" s="37"/>
      <c r="P824" s="38"/>
      <c r="Q824" s="33"/>
      <c r="R824" s="34"/>
    </row>
    <row r="825" spans="1:18" ht="15.75" customHeight="1">
      <c r="A825" s="22"/>
      <c r="B825" s="27" t="s">
        <v>21</v>
      </c>
      <c r="C825" s="27">
        <v>1185732</v>
      </c>
      <c r="D825" s="28">
        <v>44330</v>
      </c>
      <c r="E825" s="27" t="s">
        <v>40</v>
      </c>
      <c r="F825" s="27" t="s">
        <v>56</v>
      </c>
      <c r="G825" s="27" t="s">
        <v>57</v>
      </c>
      <c r="H825" s="27" t="s">
        <v>27</v>
      </c>
      <c r="I825" s="29">
        <v>0.4</v>
      </c>
      <c r="J825" s="30">
        <v>500</v>
      </c>
      <c r="K825" s="31">
        <f t="shared" si="6"/>
        <v>200</v>
      </c>
      <c r="L825" s="31">
        <f t="shared" si="7"/>
        <v>70</v>
      </c>
      <c r="M825" s="32">
        <v>0.35000000000000003</v>
      </c>
      <c r="O825" s="37"/>
      <c r="P825" s="38"/>
      <c r="Q825" s="33"/>
      <c r="R825" s="34"/>
    </row>
    <row r="826" spans="1:18" ht="15.75" customHeight="1">
      <c r="A826" s="22"/>
      <c r="B826" s="27" t="s">
        <v>21</v>
      </c>
      <c r="C826" s="27">
        <v>1185732</v>
      </c>
      <c r="D826" s="28">
        <v>44330</v>
      </c>
      <c r="E826" s="27" t="s">
        <v>40</v>
      </c>
      <c r="F826" s="27" t="s">
        <v>56</v>
      </c>
      <c r="G826" s="27" t="s">
        <v>57</v>
      </c>
      <c r="H826" s="27" t="s">
        <v>28</v>
      </c>
      <c r="I826" s="29">
        <v>0.54999999999999993</v>
      </c>
      <c r="J826" s="30">
        <v>750</v>
      </c>
      <c r="K826" s="31">
        <f t="shared" si="6"/>
        <v>412.49999999999994</v>
      </c>
      <c r="L826" s="31">
        <f t="shared" si="7"/>
        <v>123.74999999999997</v>
      </c>
      <c r="M826" s="32">
        <v>0.3</v>
      </c>
      <c r="O826" s="37"/>
      <c r="P826" s="38"/>
      <c r="Q826" s="33"/>
      <c r="R826" s="34"/>
    </row>
    <row r="827" spans="1:18" ht="15.75" customHeight="1">
      <c r="A827" s="22"/>
      <c r="B827" s="27" t="s">
        <v>21</v>
      </c>
      <c r="C827" s="27">
        <v>1185732</v>
      </c>
      <c r="D827" s="28">
        <v>44330</v>
      </c>
      <c r="E827" s="27" t="s">
        <v>40</v>
      </c>
      <c r="F827" s="27" t="s">
        <v>56</v>
      </c>
      <c r="G827" s="27" t="s">
        <v>57</v>
      </c>
      <c r="H827" s="27" t="s">
        <v>29</v>
      </c>
      <c r="I827" s="29">
        <v>0.6</v>
      </c>
      <c r="J827" s="30">
        <v>1750</v>
      </c>
      <c r="K827" s="31">
        <f t="shared" si="6"/>
        <v>1050</v>
      </c>
      <c r="L827" s="31">
        <f t="shared" si="7"/>
        <v>472.5</v>
      </c>
      <c r="M827" s="32">
        <v>0.45</v>
      </c>
      <c r="O827" s="37"/>
      <c r="P827" s="38"/>
      <c r="Q827" s="33"/>
      <c r="R827" s="34"/>
    </row>
    <row r="828" spans="1:18" ht="15.75" customHeight="1">
      <c r="A828" s="22"/>
      <c r="B828" s="27" t="s">
        <v>21</v>
      </c>
      <c r="C828" s="27">
        <v>1185732</v>
      </c>
      <c r="D828" s="28">
        <v>44360</v>
      </c>
      <c r="E828" s="27" t="s">
        <v>40</v>
      </c>
      <c r="F828" s="27" t="s">
        <v>56</v>
      </c>
      <c r="G828" s="27" t="s">
        <v>57</v>
      </c>
      <c r="H828" s="27" t="s">
        <v>24</v>
      </c>
      <c r="I828" s="29">
        <v>0.45</v>
      </c>
      <c r="J828" s="30">
        <v>4250</v>
      </c>
      <c r="K828" s="31">
        <f t="shared" si="6"/>
        <v>1912.5</v>
      </c>
      <c r="L828" s="31">
        <f t="shared" si="7"/>
        <v>669.37500000000011</v>
      </c>
      <c r="M828" s="32">
        <v>0.35000000000000003</v>
      </c>
      <c r="O828" s="37"/>
      <c r="P828" s="38"/>
      <c r="Q828" s="33"/>
      <c r="R828" s="34"/>
    </row>
    <row r="829" spans="1:18" ht="15.75" customHeight="1">
      <c r="A829" s="22"/>
      <c r="B829" s="27" t="s">
        <v>21</v>
      </c>
      <c r="C829" s="27">
        <v>1185732</v>
      </c>
      <c r="D829" s="28">
        <v>44360</v>
      </c>
      <c r="E829" s="27" t="s">
        <v>40</v>
      </c>
      <c r="F829" s="27" t="s">
        <v>56</v>
      </c>
      <c r="G829" s="27" t="s">
        <v>57</v>
      </c>
      <c r="H829" s="27" t="s">
        <v>25</v>
      </c>
      <c r="I829" s="29">
        <v>0.40000000000000008</v>
      </c>
      <c r="J829" s="30">
        <v>1750</v>
      </c>
      <c r="K829" s="31">
        <f t="shared" si="6"/>
        <v>700.00000000000011</v>
      </c>
      <c r="L829" s="31">
        <f t="shared" si="7"/>
        <v>210.00000000000003</v>
      </c>
      <c r="M829" s="32">
        <v>0.3</v>
      </c>
      <c r="O829" s="37"/>
      <c r="P829" s="38"/>
      <c r="Q829" s="33"/>
      <c r="R829" s="34"/>
    </row>
    <row r="830" spans="1:18" ht="15.75" customHeight="1">
      <c r="A830" s="22"/>
      <c r="B830" s="27" t="s">
        <v>21</v>
      </c>
      <c r="C830" s="27">
        <v>1185732</v>
      </c>
      <c r="D830" s="28">
        <v>44360</v>
      </c>
      <c r="E830" s="27" t="s">
        <v>40</v>
      </c>
      <c r="F830" s="27" t="s">
        <v>56</v>
      </c>
      <c r="G830" s="27" t="s">
        <v>57</v>
      </c>
      <c r="H830" s="27" t="s">
        <v>26</v>
      </c>
      <c r="I830" s="29">
        <v>0.35000000000000003</v>
      </c>
      <c r="J830" s="30">
        <v>1750</v>
      </c>
      <c r="K830" s="31">
        <f t="shared" si="6"/>
        <v>612.50000000000011</v>
      </c>
      <c r="L830" s="31">
        <f t="shared" si="7"/>
        <v>183.75000000000003</v>
      </c>
      <c r="M830" s="32">
        <v>0.3</v>
      </c>
      <c r="O830" s="37"/>
      <c r="P830" s="38"/>
      <c r="Q830" s="33"/>
      <c r="R830" s="34"/>
    </row>
    <row r="831" spans="1:18" ht="15.75" customHeight="1">
      <c r="A831" s="22"/>
      <c r="B831" s="27" t="s">
        <v>21</v>
      </c>
      <c r="C831" s="27">
        <v>1185732</v>
      </c>
      <c r="D831" s="28">
        <v>44360</v>
      </c>
      <c r="E831" s="27" t="s">
        <v>40</v>
      </c>
      <c r="F831" s="27" t="s">
        <v>56</v>
      </c>
      <c r="G831" s="27" t="s">
        <v>57</v>
      </c>
      <c r="H831" s="27" t="s">
        <v>27</v>
      </c>
      <c r="I831" s="29">
        <v>0.35000000000000003</v>
      </c>
      <c r="J831" s="30">
        <v>1500</v>
      </c>
      <c r="K831" s="31">
        <f t="shared" si="6"/>
        <v>525</v>
      </c>
      <c r="L831" s="31">
        <f t="shared" si="7"/>
        <v>183.75000000000003</v>
      </c>
      <c r="M831" s="32">
        <v>0.35000000000000003</v>
      </c>
      <c r="O831" s="37"/>
      <c r="P831" s="38"/>
      <c r="Q831" s="33"/>
      <c r="R831" s="34"/>
    </row>
    <row r="832" spans="1:18" ht="15.75" customHeight="1">
      <c r="A832" s="22"/>
      <c r="B832" s="27" t="s">
        <v>21</v>
      </c>
      <c r="C832" s="27">
        <v>1185732</v>
      </c>
      <c r="D832" s="28">
        <v>44360</v>
      </c>
      <c r="E832" s="27" t="s">
        <v>40</v>
      </c>
      <c r="F832" s="27" t="s">
        <v>56</v>
      </c>
      <c r="G832" s="27" t="s">
        <v>57</v>
      </c>
      <c r="H832" s="27" t="s">
        <v>28</v>
      </c>
      <c r="I832" s="29">
        <v>0.5</v>
      </c>
      <c r="J832" s="30">
        <v>1500</v>
      </c>
      <c r="K832" s="31">
        <f t="shared" si="6"/>
        <v>750</v>
      </c>
      <c r="L832" s="31">
        <f t="shared" si="7"/>
        <v>225</v>
      </c>
      <c r="M832" s="32">
        <v>0.3</v>
      </c>
      <c r="O832" s="37"/>
      <c r="P832" s="38"/>
      <c r="Q832" s="33"/>
      <c r="R832" s="34"/>
    </row>
    <row r="833" spans="1:18" ht="15.75" customHeight="1">
      <c r="A833" s="22"/>
      <c r="B833" s="27" t="s">
        <v>21</v>
      </c>
      <c r="C833" s="27">
        <v>1185732</v>
      </c>
      <c r="D833" s="28">
        <v>44360</v>
      </c>
      <c r="E833" s="27" t="s">
        <v>40</v>
      </c>
      <c r="F833" s="27" t="s">
        <v>56</v>
      </c>
      <c r="G833" s="27" t="s">
        <v>57</v>
      </c>
      <c r="H833" s="27" t="s">
        <v>29</v>
      </c>
      <c r="I833" s="29">
        <v>0.55000000000000004</v>
      </c>
      <c r="J833" s="30">
        <v>3250</v>
      </c>
      <c r="K833" s="31">
        <f t="shared" si="6"/>
        <v>1787.5000000000002</v>
      </c>
      <c r="L833" s="31">
        <f t="shared" si="7"/>
        <v>804.37500000000011</v>
      </c>
      <c r="M833" s="32">
        <v>0.45</v>
      </c>
      <c r="O833" s="37"/>
      <c r="P833" s="38"/>
      <c r="Q833" s="33"/>
      <c r="R833" s="34"/>
    </row>
    <row r="834" spans="1:18" ht="15.75" customHeight="1">
      <c r="A834" s="22"/>
      <c r="B834" s="27" t="s">
        <v>21</v>
      </c>
      <c r="C834" s="27">
        <v>1185732</v>
      </c>
      <c r="D834" s="28">
        <v>44389</v>
      </c>
      <c r="E834" s="27" t="s">
        <v>40</v>
      </c>
      <c r="F834" s="27" t="s">
        <v>56</v>
      </c>
      <c r="G834" s="27" t="s">
        <v>57</v>
      </c>
      <c r="H834" s="27" t="s">
        <v>24</v>
      </c>
      <c r="I834" s="29">
        <v>0.5</v>
      </c>
      <c r="J834" s="30">
        <v>5500</v>
      </c>
      <c r="K834" s="31">
        <f t="shared" si="6"/>
        <v>2750</v>
      </c>
      <c r="L834" s="31">
        <f t="shared" si="7"/>
        <v>962.50000000000011</v>
      </c>
      <c r="M834" s="32">
        <v>0.35000000000000003</v>
      </c>
      <c r="O834" s="37"/>
      <c r="P834" s="38"/>
      <c r="Q834" s="33"/>
      <c r="R834" s="34"/>
    </row>
    <row r="835" spans="1:18" ht="15.75" customHeight="1">
      <c r="A835" s="22"/>
      <c r="B835" s="27" t="s">
        <v>21</v>
      </c>
      <c r="C835" s="27">
        <v>1185732</v>
      </c>
      <c r="D835" s="28">
        <v>44389</v>
      </c>
      <c r="E835" s="27" t="s">
        <v>40</v>
      </c>
      <c r="F835" s="27" t="s">
        <v>56</v>
      </c>
      <c r="G835" s="27" t="s">
        <v>57</v>
      </c>
      <c r="H835" s="27" t="s">
        <v>25</v>
      </c>
      <c r="I835" s="29">
        <v>0.45000000000000007</v>
      </c>
      <c r="J835" s="30">
        <v>3000</v>
      </c>
      <c r="K835" s="31">
        <f t="shared" si="6"/>
        <v>1350.0000000000002</v>
      </c>
      <c r="L835" s="31">
        <f t="shared" si="7"/>
        <v>405.00000000000006</v>
      </c>
      <c r="M835" s="32">
        <v>0.3</v>
      </c>
      <c r="O835" s="37"/>
      <c r="P835" s="38"/>
      <c r="Q835" s="33"/>
      <c r="R835" s="34"/>
    </row>
    <row r="836" spans="1:18" ht="15.75" customHeight="1">
      <c r="A836" s="22"/>
      <c r="B836" s="27" t="s">
        <v>21</v>
      </c>
      <c r="C836" s="27">
        <v>1185732</v>
      </c>
      <c r="D836" s="28">
        <v>44389</v>
      </c>
      <c r="E836" s="27" t="s">
        <v>40</v>
      </c>
      <c r="F836" s="27" t="s">
        <v>56</v>
      </c>
      <c r="G836" s="27" t="s">
        <v>57</v>
      </c>
      <c r="H836" s="27" t="s">
        <v>26</v>
      </c>
      <c r="I836" s="29">
        <v>0.4</v>
      </c>
      <c r="J836" s="30">
        <v>2250</v>
      </c>
      <c r="K836" s="31">
        <f t="shared" si="6"/>
        <v>900</v>
      </c>
      <c r="L836" s="31">
        <f t="shared" si="7"/>
        <v>270</v>
      </c>
      <c r="M836" s="32">
        <v>0.3</v>
      </c>
      <c r="O836" s="37"/>
      <c r="P836" s="38"/>
      <c r="Q836" s="33"/>
      <c r="R836" s="34"/>
    </row>
    <row r="837" spans="1:18" ht="15.75" customHeight="1">
      <c r="A837" s="22"/>
      <c r="B837" s="27" t="s">
        <v>21</v>
      </c>
      <c r="C837" s="27">
        <v>1185732</v>
      </c>
      <c r="D837" s="28">
        <v>44389</v>
      </c>
      <c r="E837" s="27" t="s">
        <v>40</v>
      </c>
      <c r="F837" s="27" t="s">
        <v>56</v>
      </c>
      <c r="G837" s="27" t="s">
        <v>57</v>
      </c>
      <c r="H837" s="27" t="s">
        <v>27</v>
      </c>
      <c r="I837" s="29">
        <v>0.4</v>
      </c>
      <c r="J837" s="30">
        <v>1750</v>
      </c>
      <c r="K837" s="31">
        <f t="shared" si="6"/>
        <v>700</v>
      </c>
      <c r="L837" s="31">
        <f t="shared" si="7"/>
        <v>245.00000000000003</v>
      </c>
      <c r="M837" s="32">
        <v>0.35000000000000003</v>
      </c>
      <c r="O837" s="37"/>
      <c r="P837" s="38"/>
      <c r="Q837" s="33"/>
      <c r="R837" s="34"/>
    </row>
    <row r="838" spans="1:18" ht="15.75" customHeight="1">
      <c r="A838" s="22"/>
      <c r="B838" s="27" t="s">
        <v>21</v>
      </c>
      <c r="C838" s="27">
        <v>1185732</v>
      </c>
      <c r="D838" s="28">
        <v>44389</v>
      </c>
      <c r="E838" s="27" t="s">
        <v>40</v>
      </c>
      <c r="F838" s="27" t="s">
        <v>56</v>
      </c>
      <c r="G838" s="27" t="s">
        <v>57</v>
      </c>
      <c r="H838" s="27" t="s">
        <v>28</v>
      </c>
      <c r="I838" s="29">
        <v>0.5</v>
      </c>
      <c r="J838" s="30">
        <v>2000</v>
      </c>
      <c r="K838" s="31">
        <f t="shared" si="6"/>
        <v>1000</v>
      </c>
      <c r="L838" s="31">
        <f t="shared" si="7"/>
        <v>300</v>
      </c>
      <c r="M838" s="32">
        <v>0.3</v>
      </c>
      <c r="O838" s="37"/>
      <c r="P838" s="38"/>
      <c r="Q838" s="33"/>
      <c r="R838" s="34"/>
    </row>
    <row r="839" spans="1:18" ht="15.75" customHeight="1">
      <c r="A839" s="22"/>
      <c r="B839" s="27" t="s">
        <v>21</v>
      </c>
      <c r="C839" s="27">
        <v>1185732</v>
      </c>
      <c r="D839" s="28">
        <v>44389</v>
      </c>
      <c r="E839" s="27" t="s">
        <v>40</v>
      </c>
      <c r="F839" s="27" t="s">
        <v>56</v>
      </c>
      <c r="G839" s="27" t="s">
        <v>57</v>
      </c>
      <c r="H839" s="27" t="s">
        <v>29</v>
      </c>
      <c r="I839" s="29">
        <v>0.55000000000000004</v>
      </c>
      <c r="J839" s="30">
        <v>3750</v>
      </c>
      <c r="K839" s="31">
        <f t="shared" si="6"/>
        <v>2062.5</v>
      </c>
      <c r="L839" s="31">
        <f t="shared" si="7"/>
        <v>928.125</v>
      </c>
      <c r="M839" s="32">
        <v>0.45</v>
      </c>
      <c r="O839" s="37"/>
      <c r="P839" s="38"/>
      <c r="Q839" s="33"/>
      <c r="R839" s="34"/>
    </row>
    <row r="840" spans="1:18" ht="15.75" customHeight="1">
      <c r="A840" s="22"/>
      <c r="B840" s="27" t="s">
        <v>21</v>
      </c>
      <c r="C840" s="27">
        <v>1185732</v>
      </c>
      <c r="D840" s="28">
        <v>44421</v>
      </c>
      <c r="E840" s="27" t="s">
        <v>40</v>
      </c>
      <c r="F840" s="27" t="s">
        <v>56</v>
      </c>
      <c r="G840" s="27" t="s">
        <v>57</v>
      </c>
      <c r="H840" s="27" t="s">
        <v>24</v>
      </c>
      <c r="I840" s="29">
        <v>0.5</v>
      </c>
      <c r="J840" s="30">
        <v>5250</v>
      </c>
      <c r="K840" s="31">
        <f t="shared" si="6"/>
        <v>2625</v>
      </c>
      <c r="L840" s="31">
        <f t="shared" si="7"/>
        <v>918.75000000000011</v>
      </c>
      <c r="M840" s="32">
        <v>0.35000000000000003</v>
      </c>
      <c r="O840" s="37"/>
      <c r="P840" s="38"/>
      <c r="Q840" s="33"/>
      <c r="R840" s="34"/>
    </row>
    <row r="841" spans="1:18" ht="15.75" customHeight="1">
      <c r="A841" s="22"/>
      <c r="B841" s="27" t="s">
        <v>21</v>
      </c>
      <c r="C841" s="27">
        <v>1185732</v>
      </c>
      <c r="D841" s="28">
        <v>44421</v>
      </c>
      <c r="E841" s="27" t="s">
        <v>40</v>
      </c>
      <c r="F841" s="27" t="s">
        <v>56</v>
      </c>
      <c r="G841" s="27" t="s">
        <v>57</v>
      </c>
      <c r="H841" s="27" t="s">
        <v>25</v>
      </c>
      <c r="I841" s="29">
        <v>0.45000000000000007</v>
      </c>
      <c r="J841" s="30">
        <v>3000</v>
      </c>
      <c r="K841" s="31">
        <f t="shared" si="6"/>
        <v>1350.0000000000002</v>
      </c>
      <c r="L841" s="31">
        <f t="shared" si="7"/>
        <v>405.00000000000006</v>
      </c>
      <c r="M841" s="32">
        <v>0.3</v>
      </c>
      <c r="O841" s="37"/>
      <c r="P841" s="38"/>
      <c r="Q841" s="33"/>
      <c r="R841" s="34"/>
    </row>
    <row r="842" spans="1:18" ht="15.75" customHeight="1">
      <c r="A842" s="22"/>
      <c r="B842" s="27" t="s">
        <v>21</v>
      </c>
      <c r="C842" s="27">
        <v>1185732</v>
      </c>
      <c r="D842" s="28">
        <v>44421</v>
      </c>
      <c r="E842" s="27" t="s">
        <v>40</v>
      </c>
      <c r="F842" s="27" t="s">
        <v>56</v>
      </c>
      <c r="G842" s="27" t="s">
        <v>57</v>
      </c>
      <c r="H842" s="27" t="s">
        <v>26</v>
      </c>
      <c r="I842" s="29">
        <v>0.4</v>
      </c>
      <c r="J842" s="30">
        <v>2250</v>
      </c>
      <c r="K842" s="31">
        <f t="shared" si="6"/>
        <v>900</v>
      </c>
      <c r="L842" s="31">
        <f t="shared" si="7"/>
        <v>270</v>
      </c>
      <c r="M842" s="32">
        <v>0.3</v>
      </c>
      <c r="O842" s="37"/>
      <c r="P842" s="38"/>
      <c r="Q842" s="33"/>
      <c r="R842" s="34"/>
    </row>
    <row r="843" spans="1:18" ht="15.75" customHeight="1">
      <c r="A843" s="22"/>
      <c r="B843" s="27" t="s">
        <v>21</v>
      </c>
      <c r="C843" s="27">
        <v>1185732</v>
      </c>
      <c r="D843" s="28">
        <v>44421</v>
      </c>
      <c r="E843" s="27" t="s">
        <v>40</v>
      </c>
      <c r="F843" s="27" t="s">
        <v>56</v>
      </c>
      <c r="G843" s="27" t="s">
        <v>57</v>
      </c>
      <c r="H843" s="27" t="s">
        <v>27</v>
      </c>
      <c r="I843" s="29">
        <v>0.35000000000000003</v>
      </c>
      <c r="J843" s="30">
        <v>1750</v>
      </c>
      <c r="K843" s="31">
        <f t="shared" si="6"/>
        <v>612.50000000000011</v>
      </c>
      <c r="L843" s="31">
        <f t="shared" si="7"/>
        <v>214.37500000000006</v>
      </c>
      <c r="M843" s="32">
        <v>0.35000000000000003</v>
      </c>
      <c r="O843" s="37"/>
      <c r="P843" s="38"/>
      <c r="Q843" s="33"/>
      <c r="R843" s="34"/>
    </row>
    <row r="844" spans="1:18" ht="15.75" customHeight="1">
      <c r="A844" s="22"/>
      <c r="B844" s="27" t="s">
        <v>21</v>
      </c>
      <c r="C844" s="27">
        <v>1185732</v>
      </c>
      <c r="D844" s="28">
        <v>44421</v>
      </c>
      <c r="E844" s="27" t="s">
        <v>40</v>
      </c>
      <c r="F844" s="27" t="s">
        <v>56</v>
      </c>
      <c r="G844" s="27" t="s">
        <v>57</v>
      </c>
      <c r="H844" s="27" t="s">
        <v>28</v>
      </c>
      <c r="I844" s="29">
        <v>0.45</v>
      </c>
      <c r="J844" s="30">
        <v>1500</v>
      </c>
      <c r="K844" s="31">
        <f t="shared" si="6"/>
        <v>675</v>
      </c>
      <c r="L844" s="31">
        <f t="shared" si="7"/>
        <v>202.5</v>
      </c>
      <c r="M844" s="32">
        <v>0.3</v>
      </c>
      <c r="O844" s="37"/>
      <c r="P844" s="38"/>
      <c r="Q844" s="33"/>
      <c r="R844" s="34"/>
    </row>
    <row r="845" spans="1:18" ht="15.75" customHeight="1">
      <c r="A845" s="22"/>
      <c r="B845" s="27" t="s">
        <v>21</v>
      </c>
      <c r="C845" s="27">
        <v>1185732</v>
      </c>
      <c r="D845" s="28">
        <v>44421</v>
      </c>
      <c r="E845" s="27" t="s">
        <v>40</v>
      </c>
      <c r="F845" s="27" t="s">
        <v>56</v>
      </c>
      <c r="G845" s="27" t="s">
        <v>57</v>
      </c>
      <c r="H845" s="27" t="s">
        <v>29</v>
      </c>
      <c r="I845" s="29">
        <v>0.5</v>
      </c>
      <c r="J845" s="30">
        <v>3250</v>
      </c>
      <c r="K845" s="31">
        <f t="shared" si="6"/>
        <v>1625</v>
      </c>
      <c r="L845" s="31">
        <f t="shared" si="7"/>
        <v>731.25</v>
      </c>
      <c r="M845" s="32">
        <v>0.45</v>
      </c>
      <c r="O845" s="37"/>
      <c r="P845" s="38"/>
      <c r="Q845" s="33"/>
      <c r="R845" s="34"/>
    </row>
    <row r="846" spans="1:18" ht="15.75" customHeight="1">
      <c r="A846" s="22"/>
      <c r="B846" s="27" t="s">
        <v>21</v>
      </c>
      <c r="C846" s="27">
        <v>1185732</v>
      </c>
      <c r="D846" s="28">
        <v>44453</v>
      </c>
      <c r="E846" s="27" t="s">
        <v>40</v>
      </c>
      <c r="F846" s="27" t="s">
        <v>56</v>
      </c>
      <c r="G846" s="27" t="s">
        <v>57</v>
      </c>
      <c r="H846" s="27" t="s">
        <v>24</v>
      </c>
      <c r="I846" s="29">
        <v>0.45</v>
      </c>
      <c r="J846" s="30">
        <v>4500</v>
      </c>
      <c r="K846" s="31">
        <f t="shared" si="6"/>
        <v>2025</v>
      </c>
      <c r="L846" s="31">
        <f t="shared" si="7"/>
        <v>708.75000000000011</v>
      </c>
      <c r="M846" s="32">
        <v>0.35000000000000003</v>
      </c>
      <c r="O846" s="37"/>
      <c r="P846" s="38"/>
      <c r="Q846" s="33"/>
      <c r="R846" s="34"/>
    </row>
    <row r="847" spans="1:18" ht="15.75" customHeight="1">
      <c r="A847" s="22"/>
      <c r="B847" s="27" t="s">
        <v>21</v>
      </c>
      <c r="C847" s="27">
        <v>1185732</v>
      </c>
      <c r="D847" s="28">
        <v>44453</v>
      </c>
      <c r="E847" s="27" t="s">
        <v>40</v>
      </c>
      <c r="F847" s="27" t="s">
        <v>56</v>
      </c>
      <c r="G847" s="27" t="s">
        <v>57</v>
      </c>
      <c r="H847" s="27" t="s">
        <v>25</v>
      </c>
      <c r="I847" s="29">
        <v>0.40000000000000008</v>
      </c>
      <c r="J847" s="30">
        <v>2500</v>
      </c>
      <c r="K847" s="31">
        <f t="shared" si="6"/>
        <v>1000.0000000000002</v>
      </c>
      <c r="L847" s="31">
        <f t="shared" si="7"/>
        <v>300.00000000000006</v>
      </c>
      <c r="M847" s="32">
        <v>0.3</v>
      </c>
      <c r="O847" s="37"/>
      <c r="P847" s="38"/>
      <c r="Q847" s="33"/>
      <c r="R847" s="34"/>
    </row>
    <row r="848" spans="1:18" ht="15.75" customHeight="1">
      <c r="A848" s="22"/>
      <c r="B848" s="27" t="s">
        <v>21</v>
      </c>
      <c r="C848" s="27">
        <v>1185732</v>
      </c>
      <c r="D848" s="28">
        <v>44453</v>
      </c>
      <c r="E848" s="27" t="s">
        <v>40</v>
      </c>
      <c r="F848" s="27" t="s">
        <v>56</v>
      </c>
      <c r="G848" s="27" t="s">
        <v>57</v>
      </c>
      <c r="H848" s="27" t="s">
        <v>26</v>
      </c>
      <c r="I848" s="29">
        <v>0.25</v>
      </c>
      <c r="J848" s="30">
        <v>1500</v>
      </c>
      <c r="K848" s="31">
        <f t="shared" si="6"/>
        <v>375</v>
      </c>
      <c r="L848" s="31">
        <f t="shared" si="7"/>
        <v>112.5</v>
      </c>
      <c r="M848" s="32">
        <v>0.3</v>
      </c>
      <c r="O848" s="37"/>
      <c r="P848" s="38"/>
      <c r="Q848" s="33"/>
      <c r="R848" s="34"/>
    </row>
    <row r="849" spans="1:18" ht="15.75" customHeight="1">
      <c r="A849" s="22"/>
      <c r="B849" s="27" t="s">
        <v>21</v>
      </c>
      <c r="C849" s="27">
        <v>1185732</v>
      </c>
      <c r="D849" s="28">
        <v>44453</v>
      </c>
      <c r="E849" s="27" t="s">
        <v>40</v>
      </c>
      <c r="F849" s="27" t="s">
        <v>56</v>
      </c>
      <c r="G849" s="27" t="s">
        <v>57</v>
      </c>
      <c r="H849" s="27" t="s">
        <v>27</v>
      </c>
      <c r="I849" s="29">
        <v>0.25</v>
      </c>
      <c r="J849" s="30">
        <v>1250</v>
      </c>
      <c r="K849" s="31">
        <f t="shared" si="6"/>
        <v>312.5</v>
      </c>
      <c r="L849" s="31">
        <f t="shared" si="7"/>
        <v>109.37500000000001</v>
      </c>
      <c r="M849" s="32">
        <v>0.35000000000000003</v>
      </c>
      <c r="O849" s="37"/>
      <c r="P849" s="38"/>
      <c r="Q849" s="33"/>
      <c r="R849" s="34"/>
    </row>
    <row r="850" spans="1:18" ht="15.75" customHeight="1">
      <c r="A850" s="22"/>
      <c r="B850" s="27" t="s">
        <v>21</v>
      </c>
      <c r="C850" s="27">
        <v>1185732</v>
      </c>
      <c r="D850" s="28">
        <v>44453</v>
      </c>
      <c r="E850" s="27" t="s">
        <v>40</v>
      </c>
      <c r="F850" s="27" t="s">
        <v>56</v>
      </c>
      <c r="G850" s="27" t="s">
        <v>57</v>
      </c>
      <c r="H850" s="27" t="s">
        <v>28</v>
      </c>
      <c r="I850" s="29">
        <v>0.35</v>
      </c>
      <c r="J850" s="30">
        <v>1250</v>
      </c>
      <c r="K850" s="31">
        <f t="shared" si="6"/>
        <v>437.5</v>
      </c>
      <c r="L850" s="31">
        <f t="shared" si="7"/>
        <v>131.25</v>
      </c>
      <c r="M850" s="32">
        <v>0.3</v>
      </c>
      <c r="O850" s="37"/>
      <c r="P850" s="38"/>
      <c r="Q850" s="33"/>
      <c r="R850" s="34"/>
    </row>
    <row r="851" spans="1:18" ht="15.75" customHeight="1">
      <c r="A851" s="22"/>
      <c r="B851" s="27" t="s">
        <v>21</v>
      </c>
      <c r="C851" s="27">
        <v>1185732</v>
      </c>
      <c r="D851" s="28">
        <v>44453</v>
      </c>
      <c r="E851" s="27" t="s">
        <v>40</v>
      </c>
      <c r="F851" s="27" t="s">
        <v>56</v>
      </c>
      <c r="G851" s="27" t="s">
        <v>57</v>
      </c>
      <c r="H851" s="27" t="s">
        <v>29</v>
      </c>
      <c r="I851" s="29">
        <v>0.4</v>
      </c>
      <c r="J851" s="30">
        <v>2000</v>
      </c>
      <c r="K851" s="31">
        <f t="shared" si="6"/>
        <v>800</v>
      </c>
      <c r="L851" s="31">
        <f t="shared" si="7"/>
        <v>360</v>
      </c>
      <c r="M851" s="32">
        <v>0.45</v>
      </c>
      <c r="O851" s="37"/>
      <c r="P851" s="38"/>
      <c r="Q851" s="33"/>
      <c r="R851" s="34"/>
    </row>
    <row r="852" spans="1:18" ht="15.75" customHeight="1">
      <c r="A852" s="22"/>
      <c r="B852" s="27" t="s">
        <v>21</v>
      </c>
      <c r="C852" s="27">
        <v>1185732</v>
      </c>
      <c r="D852" s="28">
        <v>44482</v>
      </c>
      <c r="E852" s="27" t="s">
        <v>40</v>
      </c>
      <c r="F852" s="27" t="s">
        <v>56</v>
      </c>
      <c r="G852" s="27" t="s">
        <v>57</v>
      </c>
      <c r="H852" s="27" t="s">
        <v>24</v>
      </c>
      <c r="I852" s="29">
        <v>0.44999999999999996</v>
      </c>
      <c r="J852" s="30">
        <v>3750</v>
      </c>
      <c r="K852" s="31">
        <f t="shared" si="6"/>
        <v>1687.4999999999998</v>
      </c>
      <c r="L852" s="31">
        <f t="shared" si="7"/>
        <v>590.625</v>
      </c>
      <c r="M852" s="32">
        <v>0.35000000000000003</v>
      </c>
      <c r="O852" s="37"/>
      <c r="P852" s="38"/>
      <c r="Q852" s="33"/>
      <c r="R852" s="34"/>
    </row>
    <row r="853" spans="1:18" ht="15.75" customHeight="1">
      <c r="A853" s="22"/>
      <c r="B853" s="27" t="s">
        <v>21</v>
      </c>
      <c r="C853" s="27">
        <v>1185732</v>
      </c>
      <c r="D853" s="28">
        <v>44482</v>
      </c>
      <c r="E853" s="27" t="s">
        <v>40</v>
      </c>
      <c r="F853" s="27" t="s">
        <v>56</v>
      </c>
      <c r="G853" s="27" t="s">
        <v>57</v>
      </c>
      <c r="H853" s="27" t="s">
        <v>25</v>
      </c>
      <c r="I853" s="29">
        <v>0.35</v>
      </c>
      <c r="J853" s="30">
        <v>2000</v>
      </c>
      <c r="K853" s="31">
        <f t="shared" si="6"/>
        <v>700</v>
      </c>
      <c r="L853" s="31">
        <f t="shared" si="7"/>
        <v>210</v>
      </c>
      <c r="M853" s="32">
        <v>0.3</v>
      </c>
      <c r="O853" s="37"/>
      <c r="P853" s="38"/>
      <c r="Q853" s="33"/>
      <c r="R853" s="34"/>
    </row>
    <row r="854" spans="1:18" ht="15.75" customHeight="1">
      <c r="A854" s="22"/>
      <c r="B854" s="27" t="s">
        <v>21</v>
      </c>
      <c r="C854" s="27">
        <v>1185732</v>
      </c>
      <c r="D854" s="28">
        <v>44482</v>
      </c>
      <c r="E854" s="27" t="s">
        <v>40</v>
      </c>
      <c r="F854" s="27" t="s">
        <v>56</v>
      </c>
      <c r="G854" s="27" t="s">
        <v>57</v>
      </c>
      <c r="H854" s="27" t="s">
        <v>26</v>
      </c>
      <c r="I854" s="29">
        <v>0.35</v>
      </c>
      <c r="J854" s="30">
        <v>1000</v>
      </c>
      <c r="K854" s="31">
        <f t="shared" si="6"/>
        <v>350</v>
      </c>
      <c r="L854" s="31">
        <f t="shared" si="7"/>
        <v>105</v>
      </c>
      <c r="M854" s="32">
        <v>0.3</v>
      </c>
      <c r="O854" s="37"/>
      <c r="P854" s="38"/>
      <c r="Q854" s="33"/>
      <c r="R854" s="34"/>
    </row>
    <row r="855" spans="1:18" ht="15.75" customHeight="1">
      <c r="A855" s="22"/>
      <c r="B855" s="27" t="s">
        <v>21</v>
      </c>
      <c r="C855" s="27">
        <v>1185732</v>
      </c>
      <c r="D855" s="28">
        <v>44482</v>
      </c>
      <c r="E855" s="27" t="s">
        <v>40</v>
      </c>
      <c r="F855" s="27" t="s">
        <v>56</v>
      </c>
      <c r="G855" s="27" t="s">
        <v>57</v>
      </c>
      <c r="H855" s="27" t="s">
        <v>27</v>
      </c>
      <c r="I855" s="29">
        <v>0.35</v>
      </c>
      <c r="J855" s="30">
        <v>750</v>
      </c>
      <c r="K855" s="31">
        <f t="shared" si="6"/>
        <v>262.5</v>
      </c>
      <c r="L855" s="31">
        <f t="shared" si="7"/>
        <v>91.875000000000014</v>
      </c>
      <c r="M855" s="32">
        <v>0.35000000000000003</v>
      </c>
      <c r="O855" s="37"/>
      <c r="P855" s="38"/>
      <c r="Q855" s="33"/>
      <c r="R855" s="34"/>
    </row>
    <row r="856" spans="1:18" ht="15.75" customHeight="1">
      <c r="A856" s="22"/>
      <c r="B856" s="27" t="s">
        <v>21</v>
      </c>
      <c r="C856" s="27">
        <v>1185732</v>
      </c>
      <c r="D856" s="28">
        <v>44482</v>
      </c>
      <c r="E856" s="27" t="s">
        <v>40</v>
      </c>
      <c r="F856" s="27" t="s">
        <v>56</v>
      </c>
      <c r="G856" s="27" t="s">
        <v>57</v>
      </c>
      <c r="H856" s="27" t="s">
        <v>28</v>
      </c>
      <c r="I856" s="29">
        <v>0.44999999999999996</v>
      </c>
      <c r="J856" s="30">
        <v>750</v>
      </c>
      <c r="K856" s="31">
        <f t="shared" si="6"/>
        <v>337.49999999999994</v>
      </c>
      <c r="L856" s="31">
        <f t="shared" si="7"/>
        <v>101.24999999999999</v>
      </c>
      <c r="M856" s="32">
        <v>0.3</v>
      </c>
      <c r="O856" s="37"/>
      <c r="P856" s="38"/>
      <c r="Q856" s="33"/>
      <c r="R856" s="34"/>
    </row>
    <row r="857" spans="1:18" ht="15.75" customHeight="1">
      <c r="A857" s="22"/>
      <c r="B857" s="27" t="s">
        <v>21</v>
      </c>
      <c r="C857" s="27">
        <v>1185732</v>
      </c>
      <c r="D857" s="28">
        <v>44482</v>
      </c>
      <c r="E857" s="27" t="s">
        <v>40</v>
      </c>
      <c r="F857" s="27" t="s">
        <v>56</v>
      </c>
      <c r="G857" s="27" t="s">
        <v>57</v>
      </c>
      <c r="H857" s="27" t="s">
        <v>29</v>
      </c>
      <c r="I857" s="29">
        <v>0.49999999999999989</v>
      </c>
      <c r="J857" s="30">
        <v>2000</v>
      </c>
      <c r="K857" s="31">
        <f t="shared" si="6"/>
        <v>999.99999999999977</v>
      </c>
      <c r="L857" s="31">
        <f t="shared" si="7"/>
        <v>449.99999999999989</v>
      </c>
      <c r="M857" s="32">
        <v>0.45</v>
      </c>
      <c r="O857" s="37"/>
      <c r="P857" s="38"/>
      <c r="Q857" s="33"/>
      <c r="R857" s="34"/>
    </row>
    <row r="858" spans="1:18" ht="15.75" customHeight="1">
      <c r="A858" s="22"/>
      <c r="B858" s="27" t="s">
        <v>21</v>
      </c>
      <c r="C858" s="27">
        <v>1185732</v>
      </c>
      <c r="D858" s="28">
        <v>44513</v>
      </c>
      <c r="E858" s="27" t="s">
        <v>40</v>
      </c>
      <c r="F858" s="27" t="s">
        <v>56</v>
      </c>
      <c r="G858" s="27" t="s">
        <v>57</v>
      </c>
      <c r="H858" s="27" t="s">
        <v>24</v>
      </c>
      <c r="I858" s="29">
        <v>0.5</v>
      </c>
      <c r="J858" s="30">
        <v>3500</v>
      </c>
      <c r="K858" s="31">
        <f t="shared" si="6"/>
        <v>1750</v>
      </c>
      <c r="L858" s="31">
        <f t="shared" si="7"/>
        <v>612.50000000000011</v>
      </c>
      <c r="M858" s="32">
        <v>0.35000000000000003</v>
      </c>
      <c r="O858" s="37"/>
      <c r="P858" s="38"/>
      <c r="Q858" s="33"/>
      <c r="R858" s="34"/>
    </row>
    <row r="859" spans="1:18" ht="15.75" customHeight="1">
      <c r="A859" s="22"/>
      <c r="B859" s="27" t="s">
        <v>21</v>
      </c>
      <c r="C859" s="27">
        <v>1185732</v>
      </c>
      <c r="D859" s="28">
        <v>44513</v>
      </c>
      <c r="E859" s="27" t="s">
        <v>40</v>
      </c>
      <c r="F859" s="27" t="s">
        <v>56</v>
      </c>
      <c r="G859" s="27" t="s">
        <v>57</v>
      </c>
      <c r="H859" s="27" t="s">
        <v>25</v>
      </c>
      <c r="I859" s="29">
        <v>0.4</v>
      </c>
      <c r="J859" s="30">
        <v>2000</v>
      </c>
      <c r="K859" s="31">
        <f t="shared" si="6"/>
        <v>800</v>
      </c>
      <c r="L859" s="31">
        <f t="shared" si="7"/>
        <v>240</v>
      </c>
      <c r="M859" s="32">
        <v>0.3</v>
      </c>
      <c r="O859" s="37"/>
      <c r="P859" s="38"/>
      <c r="Q859" s="33"/>
      <c r="R859" s="34"/>
    </row>
    <row r="860" spans="1:18" ht="15.75" customHeight="1">
      <c r="A860" s="22"/>
      <c r="B860" s="27" t="s">
        <v>21</v>
      </c>
      <c r="C860" s="27">
        <v>1185732</v>
      </c>
      <c r="D860" s="28">
        <v>44513</v>
      </c>
      <c r="E860" s="27" t="s">
        <v>40</v>
      </c>
      <c r="F860" s="27" t="s">
        <v>56</v>
      </c>
      <c r="G860" s="27" t="s">
        <v>57</v>
      </c>
      <c r="H860" s="27" t="s">
        <v>26</v>
      </c>
      <c r="I860" s="29">
        <v>0.4</v>
      </c>
      <c r="J860" s="30">
        <v>1450</v>
      </c>
      <c r="K860" s="31">
        <f t="shared" si="6"/>
        <v>580</v>
      </c>
      <c r="L860" s="31">
        <f t="shared" si="7"/>
        <v>174</v>
      </c>
      <c r="M860" s="32">
        <v>0.3</v>
      </c>
      <c r="O860" s="37"/>
      <c r="P860" s="38"/>
      <c r="Q860" s="33"/>
      <c r="R860" s="34"/>
    </row>
    <row r="861" spans="1:18" ht="15.75" customHeight="1">
      <c r="A861" s="22"/>
      <c r="B861" s="27" t="s">
        <v>21</v>
      </c>
      <c r="C861" s="27">
        <v>1185732</v>
      </c>
      <c r="D861" s="28">
        <v>44513</v>
      </c>
      <c r="E861" s="27" t="s">
        <v>40</v>
      </c>
      <c r="F861" s="27" t="s">
        <v>56</v>
      </c>
      <c r="G861" s="27" t="s">
        <v>57</v>
      </c>
      <c r="H861" s="27" t="s">
        <v>27</v>
      </c>
      <c r="I861" s="29">
        <v>0.4</v>
      </c>
      <c r="J861" s="30">
        <v>1500</v>
      </c>
      <c r="K861" s="31">
        <f t="shared" si="6"/>
        <v>600</v>
      </c>
      <c r="L861" s="31">
        <f t="shared" si="7"/>
        <v>210.00000000000003</v>
      </c>
      <c r="M861" s="32">
        <v>0.35000000000000003</v>
      </c>
      <c r="O861" s="37"/>
      <c r="P861" s="38"/>
      <c r="Q861" s="33"/>
      <c r="R861" s="34"/>
    </row>
    <row r="862" spans="1:18" ht="15.75" customHeight="1">
      <c r="A862" s="22"/>
      <c r="B862" s="27" t="s">
        <v>21</v>
      </c>
      <c r="C862" s="27">
        <v>1185732</v>
      </c>
      <c r="D862" s="28">
        <v>44513</v>
      </c>
      <c r="E862" s="27" t="s">
        <v>40</v>
      </c>
      <c r="F862" s="27" t="s">
        <v>56</v>
      </c>
      <c r="G862" s="27" t="s">
        <v>57</v>
      </c>
      <c r="H862" s="27" t="s">
        <v>28</v>
      </c>
      <c r="I862" s="29">
        <v>0.54999999999999993</v>
      </c>
      <c r="J862" s="30">
        <v>1250</v>
      </c>
      <c r="K862" s="31">
        <f t="shared" si="6"/>
        <v>687.49999999999989</v>
      </c>
      <c r="L862" s="31">
        <f t="shared" si="7"/>
        <v>206.24999999999997</v>
      </c>
      <c r="M862" s="32">
        <v>0.3</v>
      </c>
      <c r="O862" s="37"/>
      <c r="P862" s="38"/>
      <c r="Q862" s="33"/>
      <c r="R862" s="34"/>
    </row>
    <row r="863" spans="1:18" ht="15.75" customHeight="1">
      <c r="A863" s="22"/>
      <c r="B863" s="27" t="s">
        <v>21</v>
      </c>
      <c r="C863" s="27">
        <v>1185732</v>
      </c>
      <c r="D863" s="28">
        <v>44513</v>
      </c>
      <c r="E863" s="27" t="s">
        <v>40</v>
      </c>
      <c r="F863" s="27" t="s">
        <v>56</v>
      </c>
      <c r="G863" s="27" t="s">
        <v>57</v>
      </c>
      <c r="H863" s="27" t="s">
        <v>29</v>
      </c>
      <c r="I863" s="29">
        <v>0.59999999999999987</v>
      </c>
      <c r="J863" s="30">
        <v>2250</v>
      </c>
      <c r="K863" s="31">
        <f t="shared" si="6"/>
        <v>1349.9999999999998</v>
      </c>
      <c r="L863" s="31">
        <f t="shared" si="7"/>
        <v>607.49999999999989</v>
      </c>
      <c r="M863" s="32">
        <v>0.45</v>
      </c>
      <c r="O863" s="37"/>
      <c r="P863" s="38"/>
      <c r="Q863" s="33"/>
      <c r="R863" s="34"/>
    </row>
    <row r="864" spans="1:18" ht="15.75" customHeight="1">
      <c r="A864" s="22"/>
      <c r="B864" s="27" t="s">
        <v>21</v>
      </c>
      <c r="C864" s="27">
        <v>1185732</v>
      </c>
      <c r="D864" s="28">
        <v>44542</v>
      </c>
      <c r="E864" s="27" t="s">
        <v>40</v>
      </c>
      <c r="F864" s="27" t="s">
        <v>56</v>
      </c>
      <c r="G864" s="27" t="s">
        <v>57</v>
      </c>
      <c r="H864" s="27" t="s">
        <v>24</v>
      </c>
      <c r="I864" s="29">
        <v>0.54999999999999993</v>
      </c>
      <c r="J864" s="30">
        <v>4750</v>
      </c>
      <c r="K864" s="31">
        <f t="shared" si="6"/>
        <v>2612.4999999999995</v>
      </c>
      <c r="L864" s="31">
        <f t="shared" si="7"/>
        <v>914.37499999999989</v>
      </c>
      <c r="M864" s="32">
        <v>0.35000000000000003</v>
      </c>
      <c r="O864" s="37"/>
      <c r="P864" s="38"/>
      <c r="Q864" s="33"/>
      <c r="R864" s="34"/>
    </row>
    <row r="865" spans="1:18" ht="15.75" customHeight="1">
      <c r="A865" s="22"/>
      <c r="B865" s="27" t="s">
        <v>21</v>
      </c>
      <c r="C865" s="27">
        <v>1185732</v>
      </c>
      <c r="D865" s="28">
        <v>44542</v>
      </c>
      <c r="E865" s="27" t="s">
        <v>40</v>
      </c>
      <c r="F865" s="27" t="s">
        <v>56</v>
      </c>
      <c r="G865" s="27" t="s">
        <v>57</v>
      </c>
      <c r="H865" s="27" t="s">
        <v>25</v>
      </c>
      <c r="I865" s="29">
        <v>0.45</v>
      </c>
      <c r="J865" s="30">
        <v>2750</v>
      </c>
      <c r="K865" s="31">
        <f t="shared" si="6"/>
        <v>1237.5</v>
      </c>
      <c r="L865" s="31">
        <f t="shared" si="7"/>
        <v>371.25</v>
      </c>
      <c r="M865" s="32">
        <v>0.3</v>
      </c>
      <c r="O865" s="37"/>
      <c r="P865" s="38"/>
      <c r="Q865" s="33"/>
      <c r="R865" s="34"/>
    </row>
    <row r="866" spans="1:18" ht="15.75" customHeight="1">
      <c r="A866" s="22"/>
      <c r="B866" s="27" t="s">
        <v>21</v>
      </c>
      <c r="C866" s="27">
        <v>1185732</v>
      </c>
      <c r="D866" s="28">
        <v>44542</v>
      </c>
      <c r="E866" s="27" t="s">
        <v>40</v>
      </c>
      <c r="F866" s="27" t="s">
        <v>56</v>
      </c>
      <c r="G866" s="27" t="s">
        <v>57</v>
      </c>
      <c r="H866" s="27" t="s">
        <v>26</v>
      </c>
      <c r="I866" s="29">
        <v>0.45</v>
      </c>
      <c r="J866" s="30">
        <v>2250</v>
      </c>
      <c r="K866" s="31">
        <f t="shared" si="6"/>
        <v>1012.5</v>
      </c>
      <c r="L866" s="31">
        <f t="shared" si="7"/>
        <v>303.75</v>
      </c>
      <c r="M866" s="32">
        <v>0.3</v>
      </c>
      <c r="O866" s="37"/>
      <c r="P866" s="38"/>
      <c r="Q866" s="33"/>
      <c r="R866" s="34"/>
    </row>
    <row r="867" spans="1:18" ht="15.75" customHeight="1">
      <c r="A867" s="22"/>
      <c r="B867" s="27" t="s">
        <v>21</v>
      </c>
      <c r="C867" s="27">
        <v>1185732</v>
      </c>
      <c r="D867" s="28">
        <v>44542</v>
      </c>
      <c r="E867" s="27" t="s">
        <v>40</v>
      </c>
      <c r="F867" s="27" t="s">
        <v>56</v>
      </c>
      <c r="G867" s="27" t="s">
        <v>57</v>
      </c>
      <c r="H867" s="27" t="s">
        <v>27</v>
      </c>
      <c r="I867" s="29">
        <v>0.45</v>
      </c>
      <c r="J867" s="30">
        <v>1750</v>
      </c>
      <c r="K867" s="31">
        <f t="shared" si="6"/>
        <v>787.5</v>
      </c>
      <c r="L867" s="31">
        <f t="shared" si="7"/>
        <v>275.625</v>
      </c>
      <c r="M867" s="32">
        <v>0.35000000000000003</v>
      </c>
      <c r="O867" s="37"/>
      <c r="P867" s="38"/>
      <c r="Q867" s="33"/>
      <c r="R867" s="34"/>
    </row>
    <row r="868" spans="1:18" ht="15.75" customHeight="1">
      <c r="A868" s="22"/>
      <c r="B868" s="27" t="s">
        <v>21</v>
      </c>
      <c r="C868" s="27">
        <v>1185732</v>
      </c>
      <c r="D868" s="28">
        <v>44542</v>
      </c>
      <c r="E868" s="27" t="s">
        <v>40</v>
      </c>
      <c r="F868" s="27" t="s">
        <v>56</v>
      </c>
      <c r="G868" s="27" t="s">
        <v>57</v>
      </c>
      <c r="H868" s="27" t="s">
        <v>28</v>
      </c>
      <c r="I868" s="29">
        <v>0.54999999999999993</v>
      </c>
      <c r="J868" s="30">
        <v>1750</v>
      </c>
      <c r="K868" s="31">
        <f t="shared" si="6"/>
        <v>962.49999999999989</v>
      </c>
      <c r="L868" s="31">
        <f t="shared" si="7"/>
        <v>288.74999999999994</v>
      </c>
      <c r="M868" s="32">
        <v>0.3</v>
      </c>
      <c r="O868" s="37"/>
      <c r="P868" s="38"/>
      <c r="Q868" s="33"/>
      <c r="R868" s="34"/>
    </row>
    <row r="869" spans="1:18" ht="15.75" customHeight="1">
      <c r="A869" s="22"/>
      <c r="B869" s="27" t="s">
        <v>21</v>
      </c>
      <c r="C869" s="27">
        <v>1185732</v>
      </c>
      <c r="D869" s="28">
        <v>44542</v>
      </c>
      <c r="E869" s="27" t="s">
        <v>40</v>
      </c>
      <c r="F869" s="27" t="s">
        <v>56</v>
      </c>
      <c r="G869" s="27" t="s">
        <v>57</v>
      </c>
      <c r="H869" s="27" t="s">
        <v>29</v>
      </c>
      <c r="I869" s="29">
        <v>0.59999999999999987</v>
      </c>
      <c r="J869" s="30">
        <v>2750</v>
      </c>
      <c r="K869" s="31">
        <f t="shared" si="6"/>
        <v>1649.9999999999995</v>
      </c>
      <c r="L869" s="31">
        <f t="shared" si="7"/>
        <v>742.49999999999977</v>
      </c>
      <c r="M869" s="32">
        <v>0.45</v>
      </c>
      <c r="O869" s="37"/>
      <c r="P869" s="38"/>
      <c r="Q869" s="33"/>
      <c r="R869" s="34"/>
    </row>
    <row r="870" spans="1:18" ht="15.75" customHeight="1">
      <c r="A870" s="22" t="s">
        <v>46</v>
      </c>
      <c r="B870" s="27" t="s">
        <v>38</v>
      </c>
      <c r="C870" s="27">
        <v>1189833</v>
      </c>
      <c r="D870" s="28">
        <v>44213</v>
      </c>
      <c r="E870" s="27" t="s">
        <v>40</v>
      </c>
      <c r="F870" s="27" t="s">
        <v>58</v>
      </c>
      <c r="G870" s="27" t="s">
        <v>59</v>
      </c>
      <c r="H870" s="27" t="s">
        <v>24</v>
      </c>
      <c r="I870" s="29">
        <v>0.35</v>
      </c>
      <c r="J870" s="30">
        <v>4750</v>
      </c>
      <c r="K870" s="31">
        <f t="shared" si="6"/>
        <v>1662.5</v>
      </c>
      <c r="L870" s="31">
        <f t="shared" si="7"/>
        <v>748.125</v>
      </c>
      <c r="M870" s="32">
        <v>0.45</v>
      </c>
      <c r="O870" s="37"/>
      <c r="P870" s="38"/>
      <c r="Q870" s="33"/>
      <c r="R870" s="34"/>
    </row>
    <row r="871" spans="1:18" ht="15.75" customHeight="1">
      <c r="A871" s="22"/>
      <c r="B871" s="27" t="s">
        <v>38</v>
      </c>
      <c r="C871" s="27">
        <v>1189833</v>
      </c>
      <c r="D871" s="28">
        <v>44213</v>
      </c>
      <c r="E871" s="27" t="s">
        <v>40</v>
      </c>
      <c r="F871" s="27" t="s">
        <v>58</v>
      </c>
      <c r="G871" s="27" t="s">
        <v>59</v>
      </c>
      <c r="H871" s="27" t="s">
        <v>25</v>
      </c>
      <c r="I871" s="29">
        <v>0.45</v>
      </c>
      <c r="J871" s="30">
        <v>4750</v>
      </c>
      <c r="K871" s="31">
        <f t="shared" si="6"/>
        <v>2137.5</v>
      </c>
      <c r="L871" s="31">
        <f t="shared" si="7"/>
        <v>641.25</v>
      </c>
      <c r="M871" s="32">
        <v>0.3</v>
      </c>
      <c r="O871" s="37"/>
      <c r="P871" s="38"/>
      <c r="Q871" s="33"/>
      <c r="R871" s="34"/>
    </row>
    <row r="872" spans="1:18" ht="15.75" customHeight="1">
      <c r="A872" s="22"/>
      <c r="B872" s="27" t="s">
        <v>38</v>
      </c>
      <c r="C872" s="27">
        <v>1189833</v>
      </c>
      <c r="D872" s="28">
        <v>44213</v>
      </c>
      <c r="E872" s="27" t="s">
        <v>40</v>
      </c>
      <c r="F872" s="27" t="s">
        <v>58</v>
      </c>
      <c r="G872" s="27" t="s">
        <v>59</v>
      </c>
      <c r="H872" s="27" t="s">
        <v>26</v>
      </c>
      <c r="I872" s="29">
        <v>0.45</v>
      </c>
      <c r="J872" s="30">
        <v>4750</v>
      </c>
      <c r="K872" s="31">
        <f t="shared" si="6"/>
        <v>2137.5</v>
      </c>
      <c r="L872" s="31">
        <f t="shared" si="7"/>
        <v>961.875</v>
      </c>
      <c r="M872" s="32">
        <v>0.45</v>
      </c>
      <c r="O872" s="37"/>
      <c r="P872" s="38"/>
      <c r="Q872" s="33"/>
      <c r="R872" s="34"/>
    </row>
    <row r="873" spans="1:18" ht="15.75" customHeight="1">
      <c r="A873" s="22"/>
      <c r="B873" s="27" t="s">
        <v>38</v>
      </c>
      <c r="C873" s="27">
        <v>1189833</v>
      </c>
      <c r="D873" s="28">
        <v>44213</v>
      </c>
      <c r="E873" s="27" t="s">
        <v>40</v>
      </c>
      <c r="F873" s="27" t="s">
        <v>58</v>
      </c>
      <c r="G873" s="27" t="s">
        <v>59</v>
      </c>
      <c r="H873" s="27" t="s">
        <v>27</v>
      </c>
      <c r="I873" s="29">
        <v>0.45</v>
      </c>
      <c r="J873" s="30">
        <v>3250</v>
      </c>
      <c r="K873" s="31">
        <f t="shared" si="6"/>
        <v>1462.5</v>
      </c>
      <c r="L873" s="31">
        <f t="shared" si="7"/>
        <v>585</v>
      </c>
      <c r="M873" s="32">
        <v>0.39999999999999997</v>
      </c>
      <c r="O873" s="37"/>
      <c r="P873" s="38"/>
      <c r="Q873" s="33"/>
      <c r="R873" s="34"/>
    </row>
    <row r="874" spans="1:18" ht="15.75" customHeight="1">
      <c r="A874" s="22"/>
      <c r="B874" s="27" t="s">
        <v>38</v>
      </c>
      <c r="C874" s="27">
        <v>1189833</v>
      </c>
      <c r="D874" s="28">
        <v>44213</v>
      </c>
      <c r="E874" s="27" t="s">
        <v>40</v>
      </c>
      <c r="F874" s="27" t="s">
        <v>58</v>
      </c>
      <c r="G874" s="27" t="s">
        <v>59</v>
      </c>
      <c r="H874" s="27" t="s">
        <v>28</v>
      </c>
      <c r="I874" s="29">
        <v>0.5</v>
      </c>
      <c r="J874" s="30">
        <v>2750</v>
      </c>
      <c r="K874" s="31">
        <f t="shared" si="6"/>
        <v>1375</v>
      </c>
      <c r="L874" s="31">
        <f t="shared" si="7"/>
        <v>825.00000000000011</v>
      </c>
      <c r="M874" s="32">
        <v>0.60000000000000009</v>
      </c>
      <c r="O874" s="37"/>
      <c r="P874" s="38"/>
      <c r="Q874" s="33"/>
      <c r="R874" s="34"/>
    </row>
    <row r="875" spans="1:18" ht="15.75" customHeight="1">
      <c r="A875" s="22"/>
      <c r="B875" s="27" t="s">
        <v>38</v>
      </c>
      <c r="C875" s="27">
        <v>1189833</v>
      </c>
      <c r="D875" s="28">
        <v>44213</v>
      </c>
      <c r="E875" s="27" t="s">
        <v>40</v>
      </c>
      <c r="F875" s="27" t="s">
        <v>58</v>
      </c>
      <c r="G875" s="27" t="s">
        <v>59</v>
      </c>
      <c r="H875" s="27" t="s">
        <v>29</v>
      </c>
      <c r="I875" s="29">
        <v>0.45</v>
      </c>
      <c r="J875" s="30">
        <v>4750</v>
      </c>
      <c r="K875" s="31">
        <f t="shared" si="6"/>
        <v>2137.5</v>
      </c>
      <c r="L875" s="31">
        <f t="shared" si="7"/>
        <v>534.375</v>
      </c>
      <c r="M875" s="32">
        <v>0.25</v>
      </c>
      <c r="O875" s="37"/>
      <c r="P875" s="38"/>
      <c r="Q875" s="33"/>
      <c r="R875" s="34"/>
    </row>
    <row r="876" spans="1:18" ht="15.75" customHeight="1">
      <c r="A876" s="22"/>
      <c r="B876" s="27" t="s">
        <v>38</v>
      </c>
      <c r="C876" s="27">
        <v>1189833</v>
      </c>
      <c r="D876" s="28">
        <v>44244</v>
      </c>
      <c r="E876" s="27" t="s">
        <v>40</v>
      </c>
      <c r="F876" s="27" t="s">
        <v>58</v>
      </c>
      <c r="G876" s="27" t="s">
        <v>59</v>
      </c>
      <c r="H876" s="27" t="s">
        <v>24</v>
      </c>
      <c r="I876" s="29">
        <v>0.35</v>
      </c>
      <c r="J876" s="30">
        <v>5250</v>
      </c>
      <c r="K876" s="31">
        <f t="shared" si="6"/>
        <v>1837.4999999999998</v>
      </c>
      <c r="L876" s="31">
        <f t="shared" si="7"/>
        <v>826.87499999999989</v>
      </c>
      <c r="M876" s="32">
        <v>0.45</v>
      </c>
      <c r="O876" s="37"/>
      <c r="P876" s="38"/>
      <c r="Q876" s="33"/>
      <c r="R876" s="34"/>
    </row>
    <row r="877" spans="1:18" ht="15.75" customHeight="1">
      <c r="A877" s="22"/>
      <c r="B877" s="27" t="s">
        <v>38</v>
      </c>
      <c r="C877" s="27">
        <v>1189833</v>
      </c>
      <c r="D877" s="28">
        <v>44244</v>
      </c>
      <c r="E877" s="27" t="s">
        <v>40</v>
      </c>
      <c r="F877" s="27" t="s">
        <v>58</v>
      </c>
      <c r="G877" s="27" t="s">
        <v>59</v>
      </c>
      <c r="H877" s="27" t="s">
        <v>25</v>
      </c>
      <c r="I877" s="29">
        <v>0.45</v>
      </c>
      <c r="J877" s="30">
        <v>4250</v>
      </c>
      <c r="K877" s="31">
        <f t="shared" si="6"/>
        <v>1912.5</v>
      </c>
      <c r="L877" s="31">
        <f t="shared" si="7"/>
        <v>573.75</v>
      </c>
      <c r="M877" s="32">
        <v>0.3</v>
      </c>
      <c r="O877" s="37"/>
      <c r="P877" s="38"/>
      <c r="Q877" s="33"/>
      <c r="R877" s="34"/>
    </row>
    <row r="878" spans="1:18" ht="15.75" customHeight="1">
      <c r="A878" s="22"/>
      <c r="B878" s="27" t="s">
        <v>38</v>
      </c>
      <c r="C878" s="27">
        <v>1189833</v>
      </c>
      <c r="D878" s="28">
        <v>44244</v>
      </c>
      <c r="E878" s="27" t="s">
        <v>40</v>
      </c>
      <c r="F878" s="27" t="s">
        <v>58</v>
      </c>
      <c r="G878" s="27" t="s">
        <v>59</v>
      </c>
      <c r="H878" s="27" t="s">
        <v>26</v>
      </c>
      <c r="I878" s="29">
        <v>0.45</v>
      </c>
      <c r="J878" s="30">
        <v>4500</v>
      </c>
      <c r="K878" s="31">
        <f t="shared" si="6"/>
        <v>2025</v>
      </c>
      <c r="L878" s="31">
        <f t="shared" si="7"/>
        <v>911.25</v>
      </c>
      <c r="M878" s="32">
        <v>0.45</v>
      </c>
      <c r="O878" s="37"/>
      <c r="P878" s="38"/>
      <c r="Q878" s="33"/>
      <c r="R878" s="34"/>
    </row>
    <row r="879" spans="1:18" ht="15.75" customHeight="1">
      <c r="A879" s="22"/>
      <c r="B879" s="27" t="s">
        <v>38</v>
      </c>
      <c r="C879" s="27">
        <v>1189833</v>
      </c>
      <c r="D879" s="28">
        <v>44244</v>
      </c>
      <c r="E879" s="27" t="s">
        <v>40</v>
      </c>
      <c r="F879" s="27" t="s">
        <v>58</v>
      </c>
      <c r="G879" s="27" t="s">
        <v>59</v>
      </c>
      <c r="H879" s="27" t="s">
        <v>27</v>
      </c>
      <c r="I879" s="29">
        <v>0.45</v>
      </c>
      <c r="J879" s="30">
        <v>3000</v>
      </c>
      <c r="K879" s="31">
        <f t="shared" si="6"/>
        <v>1350</v>
      </c>
      <c r="L879" s="31">
        <f t="shared" si="7"/>
        <v>540</v>
      </c>
      <c r="M879" s="32">
        <v>0.39999999999999997</v>
      </c>
      <c r="O879" s="37"/>
      <c r="P879" s="38"/>
      <c r="Q879" s="33"/>
      <c r="R879" s="34"/>
    </row>
    <row r="880" spans="1:18" ht="15.75" customHeight="1">
      <c r="A880" s="22"/>
      <c r="B880" s="27" t="s">
        <v>38</v>
      </c>
      <c r="C880" s="27">
        <v>1189833</v>
      </c>
      <c r="D880" s="28">
        <v>44244</v>
      </c>
      <c r="E880" s="27" t="s">
        <v>40</v>
      </c>
      <c r="F880" s="27" t="s">
        <v>58</v>
      </c>
      <c r="G880" s="27" t="s">
        <v>59</v>
      </c>
      <c r="H880" s="27" t="s">
        <v>28</v>
      </c>
      <c r="I880" s="29">
        <v>0.5</v>
      </c>
      <c r="J880" s="30">
        <v>2250</v>
      </c>
      <c r="K880" s="31">
        <f t="shared" si="6"/>
        <v>1125</v>
      </c>
      <c r="L880" s="31">
        <f t="shared" si="7"/>
        <v>675.00000000000011</v>
      </c>
      <c r="M880" s="32">
        <v>0.60000000000000009</v>
      </c>
      <c r="O880" s="37"/>
      <c r="P880" s="38"/>
      <c r="Q880" s="33"/>
      <c r="R880" s="34"/>
    </row>
    <row r="881" spans="1:18" ht="15.75" customHeight="1">
      <c r="A881" s="22"/>
      <c r="B881" s="27" t="s">
        <v>38</v>
      </c>
      <c r="C881" s="27">
        <v>1189833</v>
      </c>
      <c r="D881" s="28">
        <v>44244</v>
      </c>
      <c r="E881" s="27" t="s">
        <v>40</v>
      </c>
      <c r="F881" s="27" t="s">
        <v>58</v>
      </c>
      <c r="G881" s="27" t="s">
        <v>59</v>
      </c>
      <c r="H881" s="27" t="s">
        <v>29</v>
      </c>
      <c r="I881" s="29">
        <v>0.45</v>
      </c>
      <c r="J881" s="30">
        <v>4250</v>
      </c>
      <c r="K881" s="31">
        <f t="shared" si="6"/>
        <v>1912.5</v>
      </c>
      <c r="L881" s="31">
        <f t="shared" si="7"/>
        <v>478.125</v>
      </c>
      <c r="M881" s="32">
        <v>0.25</v>
      </c>
      <c r="O881" s="37"/>
      <c r="P881" s="38"/>
      <c r="Q881" s="33"/>
      <c r="R881" s="34"/>
    </row>
    <row r="882" spans="1:18" ht="15.75" customHeight="1">
      <c r="A882" s="22"/>
      <c r="B882" s="27" t="s">
        <v>38</v>
      </c>
      <c r="C882" s="27">
        <v>1189833</v>
      </c>
      <c r="D882" s="28">
        <v>44271</v>
      </c>
      <c r="E882" s="27" t="s">
        <v>40</v>
      </c>
      <c r="F882" s="27" t="s">
        <v>58</v>
      </c>
      <c r="G882" s="27" t="s">
        <v>59</v>
      </c>
      <c r="H882" s="27" t="s">
        <v>24</v>
      </c>
      <c r="I882" s="29">
        <v>0.35</v>
      </c>
      <c r="J882" s="30">
        <v>5750</v>
      </c>
      <c r="K882" s="31">
        <f t="shared" si="6"/>
        <v>2012.4999999999998</v>
      </c>
      <c r="L882" s="31">
        <f t="shared" si="7"/>
        <v>905.62499999999989</v>
      </c>
      <c r="M882" s="32">
        <v>0.45</v>
      </c>
      <c r="O882" s="37"/>
      <c r="P882" s="38"/>
      <c r="Q882" s="33"/>
      <c r="R882" s="34"/>
    </row>
    <row r="883" spans="1:18" ht="15.75" customHeight="1">
      <c r="A883" s="22"/>
      <c r="B883" s="27" t="s">
        <v>38</v>
      </c>
      <c r="C883" s="27">
        <v>1189833</v>
      </c>
      <c r="D883" s="28">
        <v>44271</v>
      </c>
      <c r="E883" s="27" t="s">
        <v>40</v>
      </c>
      <c r="F883" s="27" t="s">
        <v>58</v>
      </c>
      <c r="G883" s="27" t="s">
        <v>59</v>
      </c>
      <c r="H883" s="27" t="s">
        <v>25</v>
      </c>
      <c r="I883" s="29">
        <v>0.45</v>
      </c>
      <c r="J883" s="30">
        <v>4250</v>
      </c>
      <c r="K883" s="31">
        <f t="shared" si="6"/>
        <v>1912.5</v>
      </c>
      <c r="L883" s="31">
        <f t="shared" si="7"/>
        <v>573.75</v>
      </c>
      <c r="M883" s="32">
        <v>0.3</v>
      </c>
      <c r="O883" s="37"/>
      <c r="P883" s="38"/>
      <c r="Q883" s="33"/>
      <c r="R883" s="34"/>
    </row>
    <row r="884" spans="1:18" ht="15.75" customHeight="1">
      <c r="A884" s="22"/>
      <c r="B884" s="27" t="s">
        <v>38</v>
      </c>
      <c r="C884" s="27">
        <v>1189833</v>
      </c>
      <c r="D884" s="28">
        <v>44271</v>
      </c>
      <c r="E884" s="27" t="s">
        <v>40</v>
      </c>
      <c r="F884" s="27" t="s">
        <v>58</v>
      </c>
      <c r="G884" s="27" t="s">
        <v>59</v>
      </c>
      <c r="H884" s="27" t="s">
        <v>26</v>
      </c>
      <c r="I884" s="29">
        <v>0.45</v>
      </c>
      <c r="J884" s="30">
        <v>4250</v>
      </c>
      <c r="K884" s="31">
        <f t="shared" si="6"/>
        <v>1912.5</v>
      </c>
      <c r="L884" s="31">
        <f t="shared" si="7"/>
        <v>860.625</v>
      </c>
      <c r="M884" s="32">
        <v>0.45</v>
      </c>
      <c r="O884" s="37"/>
      <c r="P884" s="38"/>
      <c r="Q884" s="33"/>
      <c r="R884" s="34"/>
    </row>
    <row r="885" spans="1:18" ht="15.75" customHeight="1">
      <c r="A885" s="22"/>
      <c r="B885" s="27" t="s">
        <v>38</v>
      </c>
      <c r="C885" s="27">
        <v>1189833</v>
      </c>
      <c r="D885" s="28">
        <v>44271</v>
      </c>
      <c r="E885" s="27" t="s">
        <v>40</v>
      </c>
      <c r="F885" s="27" t="s">
        <v>58</v>
      </c>
      <c r="G885" s="27" t="s">
        <v>59</v>
      </c>
      <c r="H885" s="27" t="s">
        <v>27</v>
      </c>
      <c r="I885" s="29">
        <v>0.45</v>
      </c>
      <c r="J885" s="30">
        <v>3250</v>
      </c>
      <c r="K885" s="31">
        <f t="shared" si="6"/>
        <v>1462.5</v>
      </c>
      <c r="L885" s="31">
        <f t="shared" si="7"/>
        <v>585</v>
      </c>
      <c r="M885" s="32">
        <v>0.39999999999999997</v>
      </c>
      <c r="O885" s="37"/>
      <c r="P885" s="38"/>
      <c r="Q885" s="33"/>
      <c r="R885" s="34"/>
    </row>
    <row r="886" spans="1:18" ht="15.75" customHeight="1">
      <c r="A886" s="22"/>
      <c r="B886" s="27" t="s">
        <v>38</v>
      </c>
      <c r="C886" s="27">
        <v>1189833</v>
      </c>
      <c r="D886" s="28">
        <v>44271</v>
      </c>
      <c r="E886" s="27" t="s">
        <v>40</v>
      </c>
      <c r="F886" s="27" t="s">
        <v>58</v>
      </c>
      <c r="G886" s="27" t="s">
        <v>59</v>
      </c>
      <c r="H886" s="27" t="s">
        <v>28</v>
      </c>
      <c r="I886" s="29">
        <v>0.5</v>
      </c>
      <c r="J886" s="30">
        <v>2000</v>
      </c>
      <c r="K886" s="31">
        <f t="shared" si="6"/>
        <v>1000</v>
      </c>
      <c r="L886" s="31">
        <f t="shared" si="7"/>
        <v>600.00000000000011</v>
      </c>
      <c r="M886" s="32">
        <v>0.60000000000000009</v>
      </c>
      <c r="O886" s="37"/>
      <c r="P886" s="38"/>
      <c r="Q886" s="33"/>
      <c r="R886" s="34"/>
    </row>
    <row r="887" spans="1:18" ht="15.75" customHeight="1">
      <c r="A887" s="22"/>
      <c r="B887" s="27" t="s">
        <v>38</v>
      </c>
      <c r="C887" s="27">
        <v>1189833</v>
      </c>
      <c r="D887" s="28">
        <v>44271</v>
      </c>
      <c r="E887" s="27" t="s">
        <v>40</v>
      </c>
      <c r="F887" s="27" t="s">
        <v>58</v>
      </c>
      <c r="G887" s="27" t="s">
        <v>59</v>
      </c>
      <c r="H887" s="27" t="s">
        <v>29</v>
      </c>
      <c r="I887" s="29">
        <v>0.45</v>
      </c>
      <c r="J887" s="30">
        <v>4000</v>
      </c>
      <c r="K887" s="31">
        <f t="shared" si="6"/>
        <v>1800</v>
      </c>
      <c r="L887" s="31">
        <f t="shared" si="7"/>
        <v>450</v>
      </c>
      <c r="M887" s="32">
        <v>0.25</v>
      </c>
      <c r="O887" s="37"/>
      <c r="P887" s="38"/>
      <c r="Q887" s="33"/>
      <c r="R887" s="34"/>
    </row>
    <row r="888" spans="1:18" ht="15.75" customHeight="1">
      <c r="A888" s="22"/>
      <c r="B888" s="27" t="s">
        <v>38</v>
      </c>
      <c r="C888" s="27">
        <v>1189833</v>
      </c>
      <c r="D888" s="28">
        <v>44303</v>
      </c>
      <c r="E888" s="27" t="s">
        <v>40</v>
      </c>
      <c r="F888" s="27" t="s">
        <v>58</v>
      </c>
      <c r="G888" s="27" t="s">
        <v>59</v>
      </c>
      <c r="H888" s="27" t="s">
        <v>24</v>
      </c>
      <c r="I888" s="29">
        <v>0.45</v>
      </c>
      <c r="J888" s="30">
        <v>5750</v>
      </c>
      <c r="K888" s="31">
        <f t="shared" si="6"/>
        <v>2587.5</v>
      </c>
      <c r="L888" s="31">
        <f t="shared" si="7"/>
        <v>1164.375</v>
      </c>
      <c r="M888" s="32">
        <v>0.45</v>
      </c>
      <c r="O888" s="37"/>
      <c r="P888" s="38"/>
      <c r="Q888" s="33"/>
      <c r="R888" s="34"/>
    </row>
    <row r="889" spans="1:18" ht="15.75" customHeight="1">
      <c r="A889" s="22"/>
      <c r="B889" s="27" t="s">
        <v>38</v>
      </c>
      <c r="C889" s="27">
        <v>1189833</v>
      </c>
      <c r="D889" s="28">
        <v>44303</v>
      </c>
      <c r="E889" s="27" t="s">
        <v>40</v>
      </c>
      <c r="F889" s="27" t="s">
        <v>58</v>
      </c>
      <c r="G889" s="27" t="s">
        <v>59</v>
      </c>
      <c r="H889" s="27" t="s">
        <v>25</v>
      </c>
      <c r="I889" s="29">
        <v>0.45</v>
      </c>
      <c r="J889" s="30">
        <v>3750</v>
      </c>
      <c r="K889" s="31">
        <f t="shared" si="6"/>
        <v>1687.5</v>
      </c>
      <c r="L889" s="31">
        <f t="shared" si="7"/>
        <v>506.25</v>
      </c>
      <c r="M889" s="32">
        <v>0.3</v>
      </c>
      <c r="O889" s="37"/>
      <c r="P889" s="38"/>
      <c r="Q889" s="33"/>
      <c r="R889" s="34"/>
    </row>
    <row r="890" spans="1:18" ht="15.75" customHeight="1">
      <c r="A890" s="22"/>
      <c r="B890" s="27" t="s">
        <v>38</v>
      </c>
      <c r="C890" s="27">
        <v>1189833</v>
      </c>
      <c r="D890" s="28">
        <v>44303</v>
      </c>
      <c r="E890" s="27" t="s">
        <v>40</v>
      </c>
      <c r="F890" s="27" t="s">
        <v>58</v>
      </c>
      <c r="G890" s="27" t="s">
        <v>59</v>
      </c>
      <c r="H890" s="27" t="s">
        <v>26</v>
      </c>
      <c r="I890" s="29">
        <v>0.45</v>
      </c>
      <c r="J890" s="30">
        <v>4000</v>
      </c>
      <c r="K890" s="31">
        <f t="shared" si="6"/>
        <v>1800</v>
      </c>
      <c r="L890" s="31">
        <f t="shared" si="7"/>
        <v>810</v>
      </c>
      <c r="M890" s="32">
        <v>0.45</v>
      </c>
      <c r="O890" s="37"/>
      <c r="P890" s="38"/>
      <c r="Q890" s="33"/>
      <c r="R890" s="34"/>
    </row>
    <row r="891" spans="1:18" ht="15.75" customHeight="1">
      <c r="A891" s="22"/>
      <c r="B891" s="27" t="s">
        <v>38</v>
      </c>
      <c r="C891" s="27">
        <v>1189833</v>
      </c>
      <c r="D891" s="28">
        <v>44303</v>
      </c>
      <c r="E891" s="27" t="s">
        <v>40</v>
      </c>
      <c r="F891" s="27" t="s">
        <v>58</v>
      </c>
      <c r="G891" s="27" t="s">
        <v>59</v>
      </c>
      <c r="H891" s="27" t="s">
        <v>27</v>
      </c>
      <c r="I891" s="29">
        <v>0.4</v>
      </c>
      <c r="J891" s="30">
        <v>3000</v>
      </c>
      <c r="K891" s="31">
        <f t="shared" si="6"/>
        <v>1200</v>
      </c>
      <c r="L891" s="31">
        <f t="shared" si="7"/>
        <v>479.99999999999994</v>
      </c>
      <c r="M891" s="32">
        <v>0.39999999999999997</v>
      </c>
      <c r="O891" s="37"/>
      <c r="P891" s="38"/>
      <c r="Q891" s="33"/>
      <c r="R891" s="34"/>
    </row>
    <row r="892" spans="1:18" ht="15.75" customHeight="1">
      <c r="A892" s="22"/>
      <c r="B892" s="27" t="s">
        <v>38</v>
      </c>
      <c r="C892" s="27">
        <v>1189833</v>
      </c>
      <c r="D892" s="28">
        <v>44303</v>
      </c>
      <c r="E892" s="27" t="s">
        <v>40</v>
      </c>
      <c r="F892" s="27" t="s">
        <v>58</v>
      </c>
      <c r="G892" s="27" t="s">
        <v>59</v>
      </c>
      <c r="H892" s="27" t="s">
        <v>28</v>
      </c>
      <c r="I892" s="29">
        <v>0.45</v>
      </c>
      <c r="J892" s="30">
        <v>2000</v>
      </c>
      <c r="K892" s="31">
        <f t="shared" si="6"/>
        <v>900</v>
      </c>
      <c r="L892" s="31">
        <f t="shared" si="7"/>
        <v>540.00000000000011</v>
      </c>
      <c r="M892" s="32">
        <v>0.60000000000000009</v>
      </c>
      <c r="O892" s="37"/>
      <c r="P892" s="38"/>
      <c r="Q892" s="33"/>
      <c r="R892" s="34"/>
    </row>
    <row r="893" spans="1:18" ht="15.75" customHeight="1">
      <c r="A893" s="22"/>
      <c r="B893" s="27" t="s">
        <v>38</v>
      </c>
      <c r="C893" s="27">
        <v>1189833</v>
      </c>
      <c r="D893" s="28">
        <v>44303</v>
      </c>
      <c r="E893" s="27" t="s">
        <v>40</v>
      </c>
      <c r="F893" s="27" t="s">
        <v>58</v>
      </c>
      <c r="G893" s="27" t="s">
        <v>59</v>
      </c>
      <c r="H893" s="27" t="s">
        <v>29</v>
      </c>
      <c r="I893" s="29">
        <v>0.6</v>
      </c>
      <c r="J893" s="30">
        <v>3750</v>
      </c>
      <c r="K893" s="31">
        <f t="shared" si="6"/>
        <v>2250</v>
      </c>
      <c r="L893" s="31">
        <f t="shared" si="7"/>
        <v>562.5</v>
      </c>
      <c r="M893" s="32">
        <v>0.25</v>
      </c>
      <c r="O893" s="37"/>
      <c r="P893" s="38"/>
      <c r="Q893" s="33"/>
      <c r="R893" s="34"/>
    </row>
    <row r="894" spans="1:18" ht="15.75" customHeight="1">
      <c r="A894" s="22"/>
      <c r="B894" s="27" t="s">
        <v>38</v>
      </c>
      <c r="C894" s="27">
        <v>1189833</v>
      </c>
      <c r="D894" s="28">
        <v>44334</v>
      </c>
      <c r="E894" s="27" t="s">
        <v>40</v>
      </c>
      <c r="F894" s="27" t="s">
        <v>58</v>
      </c>
      <c r="G894" s="27" t="s">
        <v>59</v>
      </c>
      <c r="H894" s="27" t="s">
        <v>24</v>
      </c>
      <c r="I894" s="29">
        <v>0.4</v>
      </c>
      <c r="J894" s="30">
        <v>5750</v>
      </c>
      <c r="K894" s="31">
        <f t="shared" si="6"/>
        <v>2300</v>
      </c>
      <c r="L894" s="31">
        <f t="shared" si="7"/>
        <v>1035</v>
      </c>
      <c r="M894" s="32">
        <v>0.45</v>
      </c>
      <c r="O894" s="37"/>
      <c r="P894" s="38"/>
      <c r="Q894" s="33"/>
      <c r="R894" s="34"/>
    </row>
    <row r="895" spans="1:18" ht="15.75" customHeight="1">
      <c r="A895" s="22"/>
      <c r="B895" s="27" t="s">
        <v>38</v>
      </c>
      <c r="C895" s="27">
        <v>1189833</v>
      </c>
      <c r="D895" s="28">
        <v>44334</v>
      </c>
      <c r="E895" s="27" t="s">
        <v>40</v>
      </c>
      <c r="F895" s="27" t="s">
        <v>58</v>
      </c>
      <c r="G895" s="27" t="s">
        <v>59</v>
      </c>
      <c r="H895" s="27" t="s">
        <v>25</v>
      </c>
      <c r="I895" s="29">
        <v>0.45</v>
      </c>
      <c r="J895" s="30">
        <v>4250</v>
      </c>
      <c r="K895" s="31">
        <f t="shared" si="6"/>
        <v>1912.5</v>
      </c>
      <c r="L895" s="31">
        <f t="shared" si="7"/>
        <v>573.75</v>
      </c>
      <c r="M895" s="32">
        <v>0.3</v>
      </c>
      <c r="O895" s="37"/>
      <c r="P895" s="38"/>
      <c r="Q895" s="33"/>
      <c r="R895" s="34"/>
    </row>
    <row r="896" spans="1:18" ht="15.75" customHeight="1">
      <c r="A896" s="22"/>
      <c r="B896" s="27" t="s">
        <v>38</v>
      </c>
      <c r="C896" s="27">
        <v>1189833</v>
      </c>
      <c r="D896" s="28">
        <v>44334</v>
      </c>
      <c r="E896" s="27" t="s">
        <v>40</v>
      </c>
      <c r="F896" s="27" t="s">
        <v>58</v>
      </c>
      <c r="G896" s="27" t="s">
        <v>59</v>
      </c>
      <c r="H896" s="27" t="s">
        <v>26</v>
      </c>
      <c r="I896" s="29">
        <v>0.45</v>
      </c>
      <c r="J896" s="30">
        <v>4250</v>
      </c>
      <c r="K896" s="31">
        <f t="shared" si="6"/>
        <v>1912.5</v>
      </c>
      <c r="L896" s="31">
        <f t="shared" si="7"/>
        <v>860.625</v>
      </c>
      <c r="M896" s="32">
        <v>0.45</v>
      </c>
      <c r="O896" s="37"/>
      <c r="P896" s="38"/>
      <c r="Q896" s="33"/>
      <c r="R896" s="34"/>
    </row>
    <row r="897" spans="1:18" ht="15.75" customHeight="1">
      <c r="A897" s="22"/>
      <c r="B897" s="27" t="s">
        <v>38</v>
      </c>
      <c r="C897" s="27">
        <v>1189833</v>
      </c>
      <c r="D897" s="28">
        <v>44334</v>
      </c>
      <c r="E897" s="27" t="s">
        <v>40</v>
      </c>
      <c r="F897" s="27" t="s">
        <v>58</v>
      </c>
      <c r="G897" s="27" t="s">
        <v>59</v>
      </c>
      <c r="H897" s="27" t="s">
        <v>27</v>
      </c>
      <c r="I897" s="29">
        <v>0.4</v>
      </c>
      <c r="J897" s="30">
        <v>3250</v>
      </c>
      <c r="K897" s="31">
        <f t="shared" si="6"/>
        <v>1300</v>
      </c>
      <c r="L897" s="31">
        <f t="shared" si="7"/>
        <v>520</v>
      </c>
      <c r="M897" s="32">
        <v>0.39999999999999997</v>
      </c>
      <c r="O897" s="37"/>
      <c r="P897" s="38"/>
      <c r="Q897" s="33"/>
      <c r="R897" s="34"/>
    </row>
    <row r="898" spans="1:18" ht="15.75" customHeight="1">
      <c r="A898" s="22"/>
      <c r="B898" s="27" t="s">
        <v>38</v>
      </c>
      <c r="C898" s="27">
        <v>1189833</v>
      </c>
      <c r="D898" s="28">
        <v>44334</v>
      </c>
      <c r="E898" s="27" t="s">
        <v>40</v>
      </c>
      <c r="F898" s="27" t="s">
        <v>58</v>
      </c>
      <c r="G898" s="27" t="s">
        <v>59</v>
      </c>
      <c r="H898" s="27" t="s">
        <v>28</v>
      </c>
      <c r="I898" s="29">
        <v>0.45</v>
      </c>
      <c r="J898" s="30">
        <v>2250</v>
      </c>
      <c r="K898" s="31">
        <f t="shared" si="6"/>
        <v>1012.5</v>
      </c>
      <c r="L898" s="31">
        <f t="shared" si="7"/>
        <v>607.50000000000011</v>
      </c>
      <c r="M898" s="32">
        <v>0.60000000000000009</v>
      </c>
      <c r="O898" s="37"/>
      <c r="P898" s="38"/>
      <c r="Q898" s="33"/>
      <c r="R898" s="34"/>
    </row>
    <row r="899" spans="1:18" ht="15.75" customHeight="1">
      <c r="A899" s="22"/>
      <c r="B899" s="27" t="s">
        <v>38</v>
      </c>
      <c r="C899" s="27">
        <v>1189833</v>
      </c>
      <c r="D899" s="28">
        <v>44334</v>
      </c>
      <c r="E899" s="27" t="s">
        <v>40</v>
      </c>
      <c r="F899" s="27" t="s">
        <v>58</v>
      </c>
      <c r="G899" s="27" t="s">
        <v>59</v>
      </c>
      <c r="H899" s="27" t="s">
        <v>29</v>
      </c>
      <c r="I899" s="29">
        <v>0.6</v>
      </c>
      <c r="J899" s="30">
        <v>4000</v>
      </c>
      <c r="K899" s="31">
        <f t="shared" si="6"/>
        <v>2400</v>
      </c>
      <c r="L899" s="31">
        <f t="shared" si="7"/>
        <v>600</v>
      </c>
      <c r="M899" s="32">
        <v>0.25</v>
      </c>
      <c r="O899" s="37"/>
      <c r="P899" s="38"/>
      <c r="Q899" s="33"/>
      <c r="R899" s="34"/>
    </row>
    <row r="900" spans="1:18" ht="15.75" customHeight="1">
      <c r="A900" s="22"/>
      <c r="B900" s="27" t="s">
        <v>38</v>
      </c>
      <c r="C900" s="27">
        <v>1189833</v>
      </c>
      <c r="D900" s="28">
        <v>44364</v>
      </c>
      <c r="E900" s="27" t="s">
        <v>40</v>
      </c>
      <c r="F900" s="27" t="s">
        <v>58</v>
      </c>
      <c r="G900" s="27" t="s">
        <v>59</v>
      </c>
      <c r="H900" s="27" t="s">
        <v>24</v>
      </c>
      <c r="I900" s="29">
        <v>0.4</v>
      </c>
      <c r="J900" s="30">
        <v>6750</v>
      </c>
      <c r="K900" s="31">
        <f t="shared" si="6"/>
        <v>2700</v>
      </c>
      <c r="L900" s="31">
        <f t="shared" si="7"/>
        <v>1215</v>
      </c>
      <c r="M900" s="32">
        <v>0.45</v>
      </c>
      <c r="O900" s="37"/>
      <c r="P900" s="38"/>
      <c r="Q900" s="33"/>
      <c r="R900" s="34"/>
    </row>
    <row r="901" spans="1:18" ht="15.75" customHeight="1">
      <c r="A901" s="22"/>
      <c r="B901" s="27" t="s">
        <v>38</v>
      </c>
      <c r="C901" s="27">
        <v>1189833</v>
      </c>
      <c r="D901" s="28">
        <v>44364</v>
      </c>
      <c r="E901" s="27" t="s">
        <v>40</v>
      </c>
      <c r="F901" s="27" t="s">
        <v>58</v>
      </c>
      <c r="G901" s="27" t="s">
        <v>59</v>
      </c>
      <c r="H901" s="27" t="s">
        <v>25</v>
      </c>
      <c r="I901" s="29">
        <v>0.45</v>
      </c>
      <c r="J901" s="30">
        <v>5250</v>
      </c>
      <c r="K901" s="31">
        <f t="shared" si="6"/>
        <v>2362.5</v>
      </c>
      <c r="L901" s="31">
        <f t="shared" si="7"/>
        <v>708.75</v>
      </c>
      <c r="M901" s="32">
        <v>0.3</v>
      </c>
      <c r="O901" s="37"/>
      <c r="P901" s="38"/>
      <c r="Q901" s="33"/>
      <c r="R901" s="34"/>
    </row>
    <row r="902" spans="1:18" ht="15.75" customHeight="1">
      <c r="A902" s="22"/>
      <c r="B902" s="27" t="s">
        <v>38</v>
      </c>
      <c r="C902" s="27">
        <v>1189833</v>
      </c>
      <c r="D902" s="28">
        <v>44364</v>
      </c>
      <c r="E902" s="27" t="s">
        <v>40</v>
      </c>
      <c r="F902" s="27" t="s">
        <v>58</v>
      </c>
      <c r="G902" s="27" t="s">
        <v>59</v>
      </c>
      <c r="H902" s="27" t="s">
        <v>26</v>
      </c>
      <c r="I902" s="29">
        <v>0.45</v>
      </c>
      <c r="J902" s="30">
        <v>5500</v>
      </c>
      <c r="K902" s="31">
        <f t="shared" si="6"/>
        <v>2475</v>
      </c>
      <c r="L902" s="31">
        <f t="shared" si="7"/>
        <v>1113.75</v>
      </c>
      <c r="M902" s="32">
        <v>0.45</v>
      </c>
      <c r="O902" s="37"/>
      <c r="P902" s="38"/>
      <c r="Q902" s="33"/>
      <c r="R902" s="34"/>
    </row>
    <row r="903" spans="1:18" ht="15.75" customHeight="1">
      <c r="A903" s="22"/>
      <c r="B903" s="27" t="s">
        <v>38</v>
      </c>
      <c r="C903" s="27">
        <v>1189833</v>
      </c>
      <c r="D903" s="28">
        <v>44364</v>
      </c>
      <c r="E903" s="27" t="s">
        <v>40</v>
      </c>
      <c r="F903" s="27" t="s">
        <v>58</v>
      </c>
      <c r="G903" s="27" t="s">
        <v>59</v>
      </c>
      <c r="H903" s="27" t="s">
        <v>27</v>
      </c>
      <c r="I903" s="29">
        <v>0.4</v>
      </c>
      <c r="J903" s="30">
        <v>4250</v>
      </c>
      <c r="K903" s="31">
        <f t="shared" si="6"/>
        <v>1700</v>
      </c>
      <c r="L903" s="31">
        <f t="shared" si="7"/>
        <v>680</v>
      </c>
      <c r="M903" s="32">
        <v>0.39999999999999997</v>
      </c>
      <c r="O903" s="37"/>
      <c r="P903" s="38"/>
      <c r="Q903" s="33"/>
      <c r="R903" s="34"/>
    </row>
    <row r="904" spans="1:18" ht="15.75" customHeight="1">
      <c r="A904" s="22"/>
      <c r="B904" s="27" t="s">
        <v>38</v>
      </c>
      <c r="C904" s="27">
        <v>1189833</v>
      </c>
      <c r="D904" s="28">
        <v>44364</v>
      </c>
      <c r="E904" s="27" t="s">
        <v>40</v>
      </c>
      <c r="F904" s="27" t="s">
        <v>58</v>
      </c>
      <c r="G904" s="27" t="s">
        <v>59</v>
      </c>
      <c r="H904" s="27" t="s">
        <v>28</v>
      </c>
      <c r="I904" s="29">
        <v>0.45</v>
      </c>
      <c r="J904" s="30">
        <v>3000</v>
      </c>
      <c r="K904" s="31">
        <f t="shared" si="6"/>
        <v>1350</v>
      </c>
      <c r="L904" s="31">
        <f t="shared" si="7"/>
        <v>810.00000000000011</v>
      </c>
      <c r="M904" s="32">
        <v>0.60000000000000009</v>
      </c>
      <c r="O904" s="37"/>
      <c r="P904" s="38"/>
      <c r="Q904" s="33"/>
      <c r="R904" s="34"/>
    </row>
    <row r="905" spans="1:18" ht="15.75" customHeight="1">
      <c r="A905" s="22"/>
      <c r="B905" s="27" t="s">
        <v>38</v>
      </c>
      <c r="C905" s="27">
        <v>1189833</v>
      </c>
      <c r="D905" s="28">
        <v>44364</v>
      </c>
      <c r="E905" s="27" t="s">
        <v>40</v>
      </c>
      <c r="F905" s="27" t="s">
        <v>58</v>
      </c>
      <c r="G905" s="27" t="s">
        <v>59</v>
      </c>
      <c r="H905" s="27" t="s">
        <v>29</v>
      </c>
      <c r="I905" s="29">
        <v>0.6</v>
      </c>
      <c r="J905" s="30">
        <v>6000</v>
      </c>
      <c r="K905" s="31">
        <f t="shared" si="6"/>
        <v>3600</v>
      </c>
      <c r="L905" s="31">
        <f t="shared" si="7"/>
        <v>900</v>
      </c>
      <c r="M905" s="32">
        <v>0.25</v>
      </c>
      <c r="O905" s="37"/>
      <c r="P905" s="38"/>
      <c r="Q905" s="33"/>
      <c r="R905" s="34"/>
    </row>
    <row r="906" spans="1:18" ht="15.75" customHeight="1">
      <c r="A906" s="22"/>
      <c r="B906" s="27" t="s">
        <v>38</v>
      </c>
      <c r="C906" s="27">
        <v>1189833</v>
      </c>
      <c r="D906" s="28">
        <v>44393</v>
      </c>
      <c r="E906" s="27" t="s">
        <v>40</v>
      </c>
      <c r="F906" s="27" t="s">
        <v>58</v>
      </c>
      <c r="G906" s="27" t="s">
        <v>59</v>
      </c>
      <c r="H906" s="27" t="s">
        <v>24</v>
      </c>
      <c r="I906" s="29">
        <v>0.4</v>
      </c>
      <c r="J906" s="30">
        <v>7500</v>
      </c>
      <c r="K906" s="31">
        <f t="shared" si="6"/>
        <v>3000</v>
      </c>
      <c r="L906" s="31">
        <f t="shared" si="7"/>
        <v>1350</v>
      </c>
      <c r="M906" s="32">
        <v>0.45</v>
      </c>
      <c r="O906" s="37"/>
      <c r="P906" s="38"/>
      <c r="Q906" s="33"/>
      <c r="R906" s="34"/>
    </row>
    <row r="907" spans="1:18" ht="15.75" customHeight="1">
      <c r="A907" s="22"/>
      <c r="B907" s="27" t="s">
        <v>38</v>
      </c>
      <c r="C907" s="27">
        <v>1189833</v>
      </c>
      <c r="D907" s="28">
        <v>44393</v>
      </c>
      <c r="E907" s="27" t="s">
        <v>40</v>
      </c>
      <c r="F907" s="27" t="s">
        <v>58</v>
      </c>
      <c r="G907" s="27" t="s">
        <v>59</v>
      </c>
      <c r="H907" s="27" t="s">
        <v>25</v>
      </c>
      <c r="I907" s="29">
        <v>0.45</v>
      </c>
      <c r="J907" s="30">
        <v>6000</v>
      </c>
      <c r="K907" s="31">
        <f t="shared" si="6"/>
        <v>2700</v>
      </c>
      <c r="L907" s="31">
        <f t="shared" si="7"/>
        <v>810</v>
      </c>
      <c r="M907" s="32">
        <v>0.3</v>
      </c>
      <c r="O907" s="37"/>
      <c r="P907" s="38"/>
      <c r="Q907" s="33"/>
      <c r="R907" s="34"/>
    </row>
    <row r="908" spans="1:18" ht="15.75" customHeight="1">
      <c r="A908" s="22"/>
      <c r="B908" s="27" t="s">
        <v>38</v>
      </c>
      <c r="C908" s="27">
        <v>1189833</v>
      </c>
      <c r="D908" s="28">
        <v>44393</v>
      </c>
      <c r="E908" s="27" t="s">
        <v>40</v>
      </c>
      <c r="F908" s="27" t="s">
        <v>58</v>
      </c>
      <c r="G908" s="27" t="s">
        <v>59</v>
      </c>
      <c r="H908" s="27" t="s">
        <v>26</v>
      </c>
      <c r="I908" s="29">
        <v>0.45</v>
      </c>
      <c r="J908" s="30">
        <v>5500</v>
      </c>
      <c r="K908" s="31">
        <f t="shared" si="6"/>
        <v>2475</v>
      </c>
      <c r="L908" s="31">
        <f t="shared" si="7"/>
        <v>1113.75</v>
      </c>
      <c r="M908" s="32">
        <v>0.45</v>
      </c>
      <c r="O908" s="37"/>
      <c r="P908" s="38"/>
      <c r="Q908" s="33"/>
      <c r="R908" s="34"/>
    </row>
    <row r="909" spans="1:18" ht="15.75" customHeight="1">
      <c r="A909" s="22"/>
      <c r="B909" s="27" t="s">
        <v>38</v>
      </c>
      <c r="C909" s="27">
        <v>1189833</v>
      </c>
      <c r="D909" s="28">
        <v>44393</v>
      </c>
      <c r="E909" s="27" t="s">
        <v>40</v>
      </c>
      <c r="F909" s="27" t="s">
        <v>58</v>
      </c>
      <c r="G909" s="27" t="s">
        <v>59</v>
      </c>
      <c r="H909" s="27" t="s">
        <v>27</v>
      </c>
      <c r="I909" s="29">
        <v>0.4</v>
      </c>
      <c r="J909" s="30">
        <v>4500</v>
      </c>
      <c r="K909" s="31">
        <f t="shared" si="6"/>
        <v>1800</v>
      </c>
      <c r="L909" s="31">
        <f t="shared" si="7"/>
        <v>719.99999999999989</v>
      </c>
      <c r="M909" s="32">
        <v>0.39999999999999997</v>
      </c>
      <c r="O909" s="37"/>
      <c r="P909" s="38"/>
      <c r="Q909" s="33"/>
      <c r="R909" s="34"/>
    </row>
    <row r="910" spans="1:18" ht="15.75" customHeight="1">
      <c r="A910" s="22"/>
      <c r="B910" s="27" t="s">
        <v>38</v>
      </c>
      <c r="C910" s="27">
        <v>1189833</v>
      </c>
      <c r="D910" s="28">
        <v>44393</v>
      </c>
      <c r="E910" s="27" t="s">
        <v>40</v>
      </c>
      <c r="F910" s="27" t="s">
        <v>58</v>
      </c>
      <c r="G910" s="27" t="s">
        <v>59</v>
      </c>
      <c r="H910" s="27" t="s">
        <v>28</v>
      </c>
      <c r="I910" s="29">
        <v>0.45</v>
      </c>
      <c r="J910" s="30">
        <v>4750</v>
      </c>
      <c r="K910" s="31">
        <f t="shared" si="6"/>
        <v>2137.5</v>
      </c>
      <c r="L910" s="31">
        <f t="shared" si="7"/>
        <v>1282.5000000000002</v>
      </c>
      <c r="M910" s="32">
        <v>0.60000000000000009</v>
      </c>
      <c r="O910" s="37"/>
      <c r="P910" s="38"/>
      <c r="Q910" s="33"/>
      <c r="R910" s="34"/>
    </row>
    <row r="911" spans="1:18" ht="15.75" customHeight="1">
      <c r="A911" s="22"/>
      <c r="B911" s="27" t="s">
        <v>38</v>
      </c>
      <c r="C911" s="27">
        <v>1189833</v>
      </c>
      <c r="D911" s="28">
        <v>44393</v>
      </c>
      <c r="E911" s="27" t="s">
        <v>40</v>
      </c>
      <c r="F911" s="27" t="s">
        <v>58</v>
      </c>
      <c r="G911" s="27" t="s">
        <v>59</v>
      </c>
      <c r="H911" s="27" t="s">
        <v>29</v>
      </c>
      <c r="I911" s="29">
        <v>0.6</v>
      </c>
      <c r="J911" s="30">
        <v>4750</v>
      </c>
      <c r="K911" s="31">
        <f t="shared" si="6"/>
        <v>2850</v>
      </c>
      <c r="L911" s="31">
        <f t="shared" si="7"/>
        <v>712.5</v>
      </c>
      <c r="M911" s="32">
        <v>0.25</v>
      </c>
      <c r="O911" s="37"/>
      <c r="P911" s="38"/>
      <c r="Q911" s="33"/>
      <c r="R911" s="34"/>
    </row>
    <row r="912" spans="1:18" ht="15.75" customHeight="1">
      <c r="A912" s="22"/>
      <c r="B912" s="27" t="s">
        <v>38</v>
      </c>
      <c r="C912" s="27">
        <v>1189833</v>
      </c>
      <c r="D912" s="28">
        <v>44425</v>
      </c>
      <c r="E912" s="27" t="s">
        <v>40</v>
      </c>
      <c r="F912" s="27" t="s">
        <v>58</v>
      </c>
      <c r="G912" s="27" t="s">
        <v>59</v>
      </c>
      <c r="H912" s="27" t="s">
        <v>24</v>
      </c>
      <c r="I912" s="29">
        <v>0.45</v>
      </c>
      <c r="J912" s="30">
        <v>6750</v>
      </c>
      <c r="K912" s="31">
        <f t="shared" si="6"/>
        <v>3037.5</v>
      </c>
      <c r="L912" s="31">
        <f t="shared" si="7"/>
        <v>1366.875</v>
      </c>
      <c r="M912" s="32">
        <v>0.45</v>
      </c>
      <c r="O912" s="37"/>
      <c r="P912" s="38"/>
      <c r="Q912" s="33"/>
      <c r="R912" s="34"/>
    </row>
    <row r="913" spans="1:18" ht="15.75" customHeight="1">
      <c r="A913" s="22"/>
      <c r="B913" s="27" t="s">
        <v>38</v>
      </c>
      <c r="C913" s="27">
        <v>1189833</v>
      </c>
      <c r="D913" s="28">
        <v>44425</v>
      </c>
      <c r="E913" s="27" t="s">
        <v>40</v>
      </c>
      <c r="F913" s="27" t="s">
        <v>58</v>
      </c>
      <c r="G913" s="27" t="s">
        <v>59</v>
      </c>
      <c r="H913" s="27" t="s">
        <v>25</v>
      </c>
      <c r="I913" s="29">
        <v>0.55000000000000004</v>
      </c>
      <c r="J913" s="30">
        <v>6250</v>
      </c>
      <c r="K913" s="31">
        <f t="shared" si="6"/>
        <v>3437.5000000000005</v>
      </c>
      <c r="L913" s="31">
        <f t="shared" si="7"/>
        <v>1031.25</v>
      </c>
      <c r="M913" s="32">
        <v>0.3</v>
      </c>
      <c r="O913" s="37"/>
      <c r="P913" s="38"/>
      <c r="Q913" s="33"/>
      <c r="R913" s="34"/>
    </row>
    <row r="914" spans="1:18" ht="15.75" customHeight="1">
      <c r="A914" s="22"/>
      <c r="B914" s="27" t="s">
        <v>38</v>
      </c>
      <c r="C914" s="27">
        <v>1189833</v>
      </c>
      <c r="D914" s="28">
        <v>44425</v>
      </c>
      <c r="E914" s="27" t="s">
        <v>40</v>
      </c>
      <c r="F914" s="27" t="s">
        <v>58</v>
      </c>
      <c r="G914" s="27" t="s">
        <v>59</v>
      </c>
      <c r="H914" s="27" t="s">
        <v>26</v>
      </c>
      <c r="I914" s="29">
        <v>0.5</v>
      </c>
      <c r="J914" s="30">
        <v>5000</v>
      </c>
      <c r="K914" s="31">
        <f t="shared" si="6"/>
        <v>2500</v>
      </c>
      <c r="L914" s="31">
        <f t="shared" si="7"/>
        <v>1125</v>
      </c>
      <c r="M914" s="32">
        <v>0.45</v>
      </c>
      <c r="O914" s="37"/>
      <c r="P914" s="38"/>
      <c r="Q914" s="33"/>
      <c r="R914" s="34"/>
    </row>
    <row r="915" spans="1:18" ht="15.75" customHeight="1">
      <c r="A915" s="22"/>
      <c r="B915" s="27" t="s">
        <v>38</v>
      </c>
      <c r="C915" s="27">
        <v>1189833</v>
      </c>
      <c r="D915" s="28">
        <v>44425</v>
      </c>
      <c r="E915" s="27" t="s">
        <v>40</v>
      </c>
      <c r="F915" s="27" t="s">
        <v>58</v>
      </c>
      <c r="G915" s="27" t="s">
        <v>59</v>
      </c>
      <c r="H915" s="27" t="s">
        <v>27</v>
      </c>
      <c r="I915" s="29">
        <v>0.45</v>
      </c>
      <c r="J915" s="30">
        <v>4250</v>
      </c>
      <c r="K915" s="31">
        <f t="shared" si="6"/>
        <v>1912.5</v>
      </c>
      <c r="L915" s="31">
        <f t="shared" si="7"/>
        <v>764.99999999999989</v>
      </c>
      <c r="M915" s="32">
        <v>0.39999999999999997</v>
      </c>
      <c r="O915" s="37"/>
      <c r="P915" s="38"/>
      <c r="Q915" s="33"/>
      <c r="R915" s="34"/>
    </row>
    <row r="916" spans="1:18" ht="15.75" customHeight="1">
      <c r="A916" s="22"/>
      <c r="B916" s="27" t="s">
        <v>38</v>
      </c>
      <c r="C916" s="27">
        <v>1189833</v>
      </c>
      <c r="D916" s="28">
        <v>44425</v>
      </c>
      <c r="E916" s="27" t="s">
        <v>40</v>
      </c>
      <c r="F916" s="27" t="s">
        <v>58</v>
      </c>
      <c r="G916" s="27" t="s">
        <v>59</v>
      </c>
      <c r="H916" s="27" t="s">
        <v>28</v>
      </c>
      <c r="I916" s="29">
        <v>0.54999999999999993</v>
      </c>
      <c r="J916" s="30">
        <v>4250</v>
      </c>
      <c r="K916" s="31">
        <f t="shared" si="6"/>
        <v>2337.4999999999995</v>
      </c>
      <c r="L916" s="31">
        <f t="shared" si="7"/>
        <v>1402.5</v>
      </c>
      <c r="M916" s="32">
        <v>0.60000000000000009</v>
      </c>
      <c r="O916" s="37"/>
      <c r="P916" s="38"/>
      <c r="Q916" s="33"/>
      <c r="R916" s="34"/>
    </row>
    <row r="917" spans="1:18" ht="15.75" customHeight="1">
      <c r="A917" s="22"/>
      <c r="B917" s="27" t="s">
        <v>38</v>
      </c>
      <c r="C917" s="27">
        <v>1189833</v>
      </c>
      <c r="D917" s="28">
        <v>44425</v>
      </c>
      <c r="E917" s="27" t="s">
        <v>40</v>
      </c>
      <c r="F917" s="27" t="s">
        <v>58</v>
      </c>
      <c r="G917" s="27" t="s">
        <v>59</v>
      </c>
      <c r="H917" s="27" t="s">
        <v>29</v>
      </c>
      <c r="I917" s="29">
        <v>0.6</v>
      </c>
      <c r="J917" s="30">
        <v>4000</v>
      </c>
      <c r="K917" s="31">
        <f t="shared" si="6"/>
        <v>2400</v>
      </c>
      <c r="L917" s="31">
        <f t="shared" si="7"/>
        <v>600</v>
      </c>
      <c r="M917" s="32">
        <v>0.25</v>
      </c>
      <c r="O917" s="37"/>
      <c r="P917" s="38"/>
      <c r="Q917" s="33"/>
      <c r="R917" s="34"/>
    </row>
    <row r="918" spans="1:18" ht="15.75" customHeight="1">
      <c r="A918" s="22"/>
      <c r="B918" s="27" t="s">
        <v>38</v>
      </c>
      <c r="C918" s="27">
        <v>1189833</v>
      </c>
      <c r="D918" s="28">
        <v>44457</v>
      </c>
      <c r="E918" s="27" t="s">
        <v>40</v>
      </c>
      <c r="F918" s="27" t="s">
        <v>58</v>
      </c>
      <c r="G918" s="27" t="s">
        <v>59</v>
      </c>
      <c r="H918" s="27" t="s">
        <v>24</v>
      </c>
      <c r="I918" s="29">
        <v>0.45</v>
      </c>
      <c r="J918" s="30">
        <v>6000</v>
      </c>
      <c r="K918" s="31">
        <f t="shared" si="6"/>
        <v>2700</v>
      </c>
      <c r="L918" s="31">
        <f t="shared" si="7"/>
        <v>1215</v>
      </c>
      <c r="M918" s="32">
        <v>0.45</v>
      </c>
      <c r="O918" s="37"/>
      <c r="P918" s="38"/>
      <c r="Q918" s="33"/>
      <c r="R918" s="34"/>
    </row>
    <row r="919" spans="1:18" ht="15.75" customHeight="1">
      <c r="A919" s="22"/>
      <c r="B919" s="27" t="s">
        <v>38</v>
      </c>
      <c r="C919" s="27">
        <v>1189833</v>
      </c>
      <c r="D919" s="28">
        <v>44457</v>
      </c>
      <c r="E919" s="27" t="s">
        <v>40</v>
      </c>
      <c r="F919" s="27" t="s">
        <v>58</v>
      </c>
      <c r="G919" s="27" t="s">
        <v>59</v>
      </c>
      <c r="H919" s="27" t="s">
        <v>25</v>
      </c>
      <c r="I919" s="29">
        <v>0.5</v>
      </c>
      <c r="J919" s="30">
        <v>6000</v>
      </c>
      <c r="K919" s="31">
        <f t="shared" si="6"/>
        <v>3000</v>
      </c>
      <c r="L919" s="31">
        <f t="shared" si="7"/>
        <v>900</v>
      </c>
      <c r="M919" s="32">
        <v>0.3</v>
      </c>
      <c r="O919" s="37"/>
      <c r="P919" s="38"/>
      <c r="Q919" s="33"/>
      <c r="R919" s="34"/>
    </row>
    <row r="920" spans="1:18" ht="15.75" customHeight="1">
      <c r="A920" s="22"/>
      <c r="B920" s="27" t="s">
        <v>38</v>
      </c>
      <c r="C920" s="27">
        <v>1189833</v>
      </c>
      <c r="D920" s="28">
        <v>44457</v>
      </c>
      <c r="E920" s="27" t="s">
        <v>40</v>
      </c>
      <c r="F920" s="27" t="s">
        <v>58</v>
      </c>
      <c r="G920" s="27" t="s">
        <v>59</v>
      </c>
      <c r="H920" s="27" t="s">
        <v>26</v>
      </c>
      <c r="I920" s="29">
        <v>0.45</v>
      </c>
      <c r="J920" s="30">
        <v>4500</v>
      </c>
      <c r="K920" s="31">
        <f t="shared" si="6"/>
        <v>2025</v>
      </c>
      <c r="L920" s="31">
        <f t="shared" si="7"/>
        <v>911.25</v>
      </c>
      <c r="M920" s="32">
        <v>0.45</v>
      </c>
      <c r="O920" s="37"/>
      <c r="P920" s="38"/>
      <c r="Q920" s="33"/>
      <c r="R920" s="34"/>
    </row>
    <row r="921" spans="1:18" ht="15.75" customHeight="1">
      <c r="A921" s="22"/>
      <c r="B921" s="27" t="s">
        <v>38</v>
      </c>
      <c r="C921" s="27">
        <v>1189833</v>
      </c>
      <c r="D921" s="28">
        <v>44457</v>
      </c>
      <c r="E921" s="27" t="s">
        <v>40</v>
      </c>
      <c r="F921" s="27" t="s">
        <v>58</v>
      </c>
      <c r="G921" s="27" t="s">
        <v>59</v>
      </c>
      <c r="H921" s="27" t="s">
        <v>27</v>
      </c>
      <c r="I921" s="29">
        <v>0.45</v>
      </c>
      <c r="J921" s="30">
        <v>4000</v>
      </c>
      <c r="K921" s="31">
        <f t="shared" si="6"/>
        <v>1800</v>
      </c>
      <c r="L921" s="31">
        <f t="shared" si="7"/>
        <v>719.99999999999989</v>
      </c>
      <c r="M921" s="32">
        <v>0.39999999999999997</v>
      </c>
      <c r="O921" s="37"/>
      <c r="P921" s="38"/>
      <c r="Q921" s="33"/>
      <c r="R921" s="34"/>
    </row>
    <row r="922" spans="1:18" ht="15.75" customHeight="1">
      <c r="A922" s="22"/>
      <c r="B922" s="27" t="s">
        <v>38</v>
      </c>
      <c r="C922" s="27">
        <v>1189833</v>
      </c>
      <c r="D922" s="28">
        <v>44457</v>
      </c>
      <c r="E922" s="27" t="s">
        <v>40</v>
      </c>
      <c r="F922" s="27" t="s">
        <v>58</v>
      </c>
      <c r="G922" s="27" t="s">
        <v>59</v>
      </c>
      <c r="H922" s="27" t="s">
        <v>28</v>
      </c>
      <c r="I922" s="29">
        <v>0.54999999999999993</v>
      </c>
      <c r="J922" s="30">
        <v>4000</v>
      </c>
      <c r="K922" s="31">
        <f t="shared" si="6"/>
        <v>2199.9999999999995</v>
      </c>
      <c r="L922" s="31">
        <f t="shared" si="7"/>
        <v>1320</v>
      </c>
      <c r="M922" s="32">
        <v>0.60000000000000009</v>
      </c>
      <c r="O922" s="37"/>
      <c r="P922" s="38"/>
      <c r="Q922" s="33"/>
      <c r="R922" s="34"/>
    </row>
    <row r="923" spans="1:18" ht="15.75" customHeight="1">
      <c r="A923" s="22"/>
      <c r="B923" s="27" t="s">
        <v>38</v>
      </c>
      <c r="C923" s="27">
        <v>1189833</v>
      </c>
      <c r="D923" s="28">
        <v>44457</v>
      </c>
      <c r="E923" s="27" t="s">
        <v>40</v>
      </c>
      <c r="F923" s="27" t="s">
        <v>58</v>
      </c>
      <c r="G923" s="27" t="s">
        <v>59</v>
      </c>
      <c r="H923" s="27" t="s">
        <v>29</v>
      </c>
      <c r="I923" s="29">
        <v>0.6</v>
      </c>
      <c r="J923" s="30">
        <v>4500</v>
      </c>
      <c r="K923" s="31">
        <f t="shared" si="6"/>
        <v>2700</v>
      </c>
      <c r="L923" s="31">
        <f t="shared" si="7"/>
        <v>675</v>
      </c>
      <c r="M923" s="32">
        <v>0.25</v>
      </c>
      <c r="O923" s="37"/>
      <c r="P923" s="38"/>
      <c r="Q923" s="33"/>
      <c r="R923" s="34"/>
    </row>
    <row r="924" spans="1:18" ht="15.75" customHeight="1">
      <c r="A924" s="22"/>
      <c r="B924" s="27" t="s">
        <v>38</v>
      </c>
      <c r="C924" s="27">
        <v>1189833</v>
      </c>
      <c r="D924" s="28">
        <v>44486</v>
      </c>
      <c r="E924" s="27" t="s">
        <v>40</v>
      </c>
      <c r="F924" s="27" t="s">
        <v>58</v>
      </c>
      <c r="G924" s="27" t="s">
        <v>59</v>
      </c>
      <c r="H924" s="27" t="s">
        <v>24</v>
      </c>
      <c r="I924" s="29">
        <v>0.45</v>
      </c>
      <c r="J924" s="30">
        <v>5500</v>
      </c>
      <c r="K924" s="31">
        <f t="shared" si="6"/>
        <v>2475</v>
      </c>
      <c r="L924" s="31">
        <f t="shared" si="7"/>
        <v>1113.75</v>
      </c>
      <c r="M924" s="32">
        <v>0.45</v>
      </c>
      <c r="O924" s="37"/>
      <c r="P924" s="38"/>
      <c r="Q924" s="33"/>
      <c r="R924" s="34"/>
    </row>
    <row r="925" spans="1:18" ht="15.75" customHeight="1">
      <c r="A925" s="22"/>
      <c r="B925" s="27" t="s">
        <v>38</v>
      </c>
      <c r="C925" s="27">
        <v>1189833</v>
      </c>
      <c r="D925" s="28">
        <v>44486</v>
      </c>
      <c r="E925" s="27" t="s">
        <v>40</v>
      </c>
      <c r="F925" s="27" t="s">
        <v>58</v>
      </c>
      <c r="G925" s="27" t="s">
        <v>59</v>
      </c>
      <c r="H925" s="27" t="s">
        <v>25</v>
      </c>
      <c r="I925" s="29">
        <v>0.5</v>
      </c>
      <c r="J925" s="30">
        <v>5500</v>
      </c>
      <c r="K925" s="31">
        <f t="shared" si="6"/>
        <v>2750</v>
      </c>
      <c r="L925" s="31">
        <f t="shared" si="7"/>
        <v>825</v>
      </c>
      <c r="M925" s="32">
        <v>0.3</v>
      </c>
      <c r="O925" s="37"/>
      <c r="P925" s="38"/>
      <c r="Q925" s="33"/>
      <c r="R925" s="34"/>
    </row>
    <row r="926" spans="1:18" ht="15.75" customHeight="1">
      <c r="A926" s="22"/>
      <c r="B926" s="27" t="s">
        <v>38</v>
      </c>
      <c r="C926" s="27">
        <v>1189833</v>
      </c>
      <c r="D926" s="28">
        <v>44486</v>
      </c>
      <c r="E926" s="27" t="s">
        <v>40</v>
      </c>
      <c r="F926" s="27" t="s">
        <v>58</v>
      </c>
      <c r="G926" s="27" t="s">
        <v>59</v>
      </c>
      <c r="H926" s="27" t="s">
        <v>26</v>
      </c>
      <c r="I926" s="29">
        <v>0.45</v>
      </c>
      <c r="J926" s="30">
        <v>4000</v>
      </c>
      <c r="K926" s="31">
        <f t="shared" si="6"/>
        <v>1800</v>
      </c>
      <c r="L926" s="31">
        <f t="shared" si="7"/>
        <v>810</v>
      </c>
      <c r="M926" s="32">
        <v>0.45</v>
      </c>
      <c r="O926" s="37"/>
      <c r="P926" s="38"/>
      <c r="Q926" s="33"/>
      <c r="R926" s="34"/>
    </row>
    <row r="927" spans="1:18" ht="15.75" customHeight="1">
      <c r="A927" s="22"/>
      <c r="B927" s="27" t="s">
        <v>38</v>
      </c>
      <c r="C927" s="27">
        <v>1189833</v>
      </c>
      <c r="D927" s="28">
        <v>44486</v>
      </c>
      <c r="E927" s="27" t="s">
        <v>40</v>
      </c>
      <c r="F927" s="27" t="s">
        <v>58</v>
      </c>
      <c r="G927" s="27" t="s">
        <v>59</v>
      </c>
      <c r="H927" s="27" t="s">
        <v>27</v>
      </c>
      <c r="I927" s="29">
        <v>0.45</v>
      </c>
      <c r="J927" s="30">
        <v>3750</v>
      </c>
      <c r="K927" s="31">
        <f t="shared" si="6"/>
        <v>1687.5</v>
      </c>
      <c r="L927" s="31">
        <f t="shared" si="7"/>
        <v>675</v>
      </c>
      <c r="M927" s="32">
        <v>0.39999999999999997</v>
      </c>
      <c r="O927" s="37"/>
      <c r="P927" s="38"/>
      <c r="Q927" s="33"/>
      <c r="R927" s="34"/>
    </row>
    <row r="928" spans="1:18" ht="15.75" customHeight="1">
      <c r="A928" s="22"/>
      <c r="B928" s="27" t="s">
        <v>38</v>
      </c>
      <c r="C928" s="27">
        <v>1189833</v>
      </c>
      <c r="D928" s="28">
        <v>44486</v>
      </c>
      <c r="E928" s="27" t="s">
        <v>40</v>
      </c>
      <c r="F928" s="27" t="s">
        <v>58</v>
      </c>
      <c r="G928" s="27" t="s">
        <v>59</v>
      </c>
      <c r="H928" s="27" t="s">
        <v>28</v>
      </c>
      <c r="I928" s="29">
        <v>0.54999999999999993</v>
      </c>
      <c r="J928" s="30">
        <v>3500</v>
      </c>
      <c r="K928" s="31">
        <f t="shared" si="6"/>
        <v>1924.9999999999998</v>
      </c>
      <c r="L928" s="31">
        <f t="shared" si="7"/>
        <v>1155</v>
      </c>
      <c r="M928" s="32">
        <v>0.60000000000000009</v>
      </c>
      <c r="O928" s="37"/>
      <c r="P928" s="38"/>
      <c r="Q928" s="33"/>
      <c r="R928" s="34"/>
    </row>
    <row r="929" spans="1:18" ht="15.75" customHeight="1">
      <c r="A929" s="22"/>
      <c r="B929" s="27" t="s">
        <v>38</v>
      </c>
      <c r="C929" s="27">
        <v>1189833</v>
      </c>
      <c r="D929" s="28">
        <v>44486</v>
      </c>
      <c r="E929" s="27" t="s">
        <v>40</v>
      </c>
      <c r="F929" s="27" t="s">
        <v>58</v>
      </c>
      <c r="G929" s="27" t="s">
        <v>59</v>
      </c>
      <c r="H929" s="27" t="s">
        <v>29</v>
      </c>
      <c r="I929" s="29">
        <v>0.6</v>
      </c>
      <c r="J929" s="30">
        <v>4000</v>
      </c>
      <c r="K929" s="31">
        <f t="shared" si="6"/>
        <v>2400</v>
      </c>
      <c r="L929" s="31">
        <f t="shared" si="7"/>
        <v>600</v>
      </c>
      <c r="M929" s="32">
        <v>0.25</v>
      </c>
      <c r="O929" s="37"/>
      <c r="P929" s="38"/>
      <c r="Q929" s="33"/>
      <c r="R929" s="34"/>
    </row>
    <row r="930" spans="1:18" ht="15.75" customHeight="1">
      <c r="A930" s="22"/>
      <c r="B930" s="27" t="s">
        <v>38</v>
      </c>
      <c r="C930" s="27">
        <v>1189833</v>
      </c>
      <c r="D930" s="28">
        <v>44517</v>
      </c>
      <c r="E930" s="27" t="s">
        <v>40</v>
      </c>
      <c r="F930" s="27" t="s">
        <v>58</v>
      </c>
      <c r="G930" s="27" t="s">
        <v>59</v>
      </c>
      <c r="H930" s="27" t="s">
        <v>24</v>
      </c>
      <c r="I930" s="29">
        <v>0.4</v>
      </c>
      <c r="J930" s="30">
        <v>5750</v>
      </c>
      <c r="K930" s="31">
        <f t="shared" si="6"/>
        <v>2300</v>
      </c>
      <c r="L930" s="31">
        <f t="shared" si="7"/>
        <v>1035</v>
      </c>
      <c r="M930" s="32">
        <v>0.45</v>
      </c>
      <c r="O930" s="37"/>
      <c r="P930" s="38"/>
      <c r="Q930" s="33"/>
      <c r="R930" s="34"/>
    </row>
    <row r="931" spans="1:18" ht="15.75" customHeight="1">
      <c r="A931" s="22"/>
      <c r="B931" s="27" t="s">
        <v>38</v>
      </c>
      <c r="C931" s="27">
        <v>1189833</v>
      </c>
      <c r="D931" s="28">
        <v>44517</v>
      </c>
      <c r="E931" s="27" t="s">
        <v>40</v>
      </c>
      <c r="F931" s="27" t="s">
        <v>58</v>
      </c>
      <c r="G931" s="27" t="s">
        <v>59</v>
      </c>
      <c r="H931" s="27" t="s">
        <v>25</v>
      </c>
      <c r="I931" s="29">
        <v>0.45000000000000007</v>
      </c>
      <c r="J931" s="30">
        <v>5750</v>
      </c>
      <c r="K931" s="31">
        <f t="shared" si="6"/>
        <v>2587.5000000000005</v>
      </c>
      <c r="L931" s="31">
        <f t="shared" si="7"/>
        <v>776.25000000000011</v>
      </c>
      <c r="M931" s="32">
        <v>0.3</v>
      </c>
      <c r="O931" s="37"/>
      <c r="P931" s="38"/>
      <c r="Q931" s="33"/>
      <c r="R931" s="34"/>
    </row>
    <row r="932" spans="1:18" ht="15.75" customHeight="1">
      <c r="A932" s="22"/>
      <c r="B932" s="27" t="s">
        <v>38</v>
      </c>
      <c r="C932" s="27">
        <v>1189833</v>
      </c>
      <c r="D932" s="28">
        <v>44517</v>
      </c>
      <c r="E932" s="27" t="s">
        <v>40</v>
      </c>
      <c r="F932" s="27" t="s">
        <v>58</v>
      </c>
      <c r="G932" s="27" t="s">
        <v>59</v>
      </c>
      <c r="H932" s="27" t="s">
        <v>26</v>
      </c>
      <c r="I932" s="29">
        <v>0.4</v>
      </c>
      <c r="J932" s="30">
        <v>4250</v>
      </c>
      <c r="K932" s="31">
        <f t="shared" si="6"/>
        <v>1700</v>
      </c>
      <c r="L932" s="31">
        <f t="shared" si="7"/>
        <v>765</v>
      </c>
      <c r="M932" s="32">
        <v>0.45</v>
      </c>
      <c r="O932" s="37"/>
      <c r="P932" s="38"/>
      <c r="Q932" s="33"/>
      <c r="R932" s="34"/>
    </row>
    <row r="933" spans="1:18" ht="15.75" customHeight="1">
      <c r="A933" s="22"/>
      <c r="B933" s="27" t="s">
        <v>38</v>
      </c>
      <c r="C933" s="27">
        <v>1189833</v>
      </c>
      <c r="D933" s="28">
        <v>44517</v>
      </c>
      <c r="E933" s="27" t="s">
        <v>40</v>
      </c>
      <c r="F933" s="27" t="s">
        <v>58</v>
      </c>
      <c r="G933" s="27" t="s">
        <v>59</v>
      </c>
      <c r="H933" s="27" t="s">
        <v>27</v>
      </c>
      <c r="I933" s="29">
        <v>0.4</v>
      </c>
      <c r="J933" s="30">
        <v>4250</v>
      </c>
      <c r="K933" s="31">
        <f t="shared" si="6"/>
        <v>1700</v>
      </c>
      <c r="L933" s="31">
        <f t="shared" si="7"/>
        <v>680</v>
      </c>
      <c r="M933" s="32">
        <v>0.39999999999999997</v>
      </c>
      <c r="O933" s="37"/>
      <c r="P933" s="38"/>
      <c r="Q933" s="33"/>
      <c r="R933" s="34"/>
    </row>
    <row r="934" spans="1:18" ht="15.75" customHeight="1">
      <c r="A934" s="22"/>
      <c r="B934" s="27" t="s">
        <v>38</v>
      </c>
      <c r="C934" s="27">
        <v>1189833</v>
      </c>
      <c r="D934" s="28">
        <v>44517</v>
      </c>
      <c r="E934" s="27" t="s">
        <v>40</v>
      </c>
      <c r="F934" s="27" t="s">
        <v>58</v>
      </c>
      <c r="G934" s="27" t="s">
        <v>59</v>
      </c>
      <c r="H934" s="27" t="s">
        <v>28</v>
      </c>
      <c r="I934" s="29">
        <v>0.54999999999999993</v>
      </c>
      <c r="J934" s="30">
        <v>3750</v>
      </c>
      <c r="K934" s="31">
        <f t="shared" si="6"/>
        <v>2062.4999999999995</v>
      </c>
      <c r="L934" s="31">
        <f t="shared" si="7"/>
        <v>1237.5</v>
      </c>
      <c r="M934" s="32">
        <v>0.60000000000000009</v>
      </c>
      <c r="O934" s="37"/>
      <c r="P934" s="38"/>
      <c r="Q934" s="33"/>
      <c r="R934" s="34"/>
    </row>
    <row r="935" spans="1:18" ht="15.75" customHeight="1">
      <c r="A935" s="22"/>
      <c r="B935" s="27" t="s">
        <v>38</v>
      </c>
      <c r="C935" s="27">
        <v>1189833</v>
      </c>
      <c r="D935" s="28">
        <v>44517</v>
      </c>
      <c r="E935" s="27" t="s">
        <v>40</v>
      </c>
      <c r="F935" s="27" t="s">
        <v>58</v>
      </c>
      <c r="G935" s="27" t="s">
        <v>59</v>
      </c>
      <c r="H935" s="27" t="s">
        <v>29</v>
      </c>
      <c r="I935" s="29">
        <v>0.6</v>
      </c>
      <c r="J935" s="30">
        <v>4750</v>
      </c>
      <c r="K935" s="31">
        <f t="shared" si="6"/>
        <v>2850</v>
      </c>
      <c r="L935" s="31">
        <f t="shared" si="7"/>
        <v>712.5</v>
      </c>
      <c r="M935" s="32">
        <v>0.25</v>
      </c>
      <c r="O935" s="37"/>
      <c r="P935" s="38"/>
      <c r="Q935" s="33"/>
      <c r="R935" s="34"/>
    </row>
    <row r="936" spans="1:18" ht="15.75" customHeight="1">
      <c r="A936" s="22"/>
      <c r="B936" s="27" t="s">
        <v>38</v>
      </c>
      <c r="C936" s="27">
        <v>1189833</v>
      </c>
      <c r="D936" s="28">
        <v>44546</v>
      </c>
      <c r="E936" s="27" t="s">
        <v>40</v>
      </c>
      <c r="F936" s="27" t="s">
        <v>58</v>
      </c>
      <c r="G936" s="27" t="s">
        <v>59</v>
      </c>
      <c r="H936" s="27" t="s">
        <v>24</v>
      </c>
      <c r="I936" s="29">
        <v>0.45</v>
      </c>
      <c r="J936" s="30">
        <v>6750</v>
      </c>
      <c r="K936" s="31">
        <f t="shared" si="6"/>
        <v>3037.5</v>
      </c>
      <c r="L936" s="31">
        <f t="shared" si="7"/>
        <v>1366.875</v>
      </c>
      <c r="M936" s="32">
        <v>0.45</v>
      </c>
      <c r="O936" s="37"/>
      <c r="P936" s="38"/>
      <c r="Q936" s="33"/>
      <c r="R936" s="34"/>
    </row>
    <row r="937" spans="1:18" ht="15.75" customHeight="1">
      <c r="A937" s="22"/>
      <c r="B937" s="27" t="s">
        <v>38</v>
      </c>
      <c r="C937" s="27">
        <v>1189833</v>
      </c>
      <c r="D937" s="28">
        <v>44546</v>
      </c>
      <c r="E937" s="27" t="s">
        <v>40</v>
      </c>
      <c r="F937" s="27" t="s">
        <v>58</v>
      </c>
      <c r="G937" s="27" t="s">
        <v>59</v>
      </c>
      <c r="H937" s="27" t="s">
        <v>25</v>
      </c>
      <c r="I937" s="29">
        <v>0.5</v>
      </c>
      <c r="J937" s="30">
        <v>6750</v>
      </c>
      <c r="K937" s="31">
        <f t="shared" si="6"/>
        <v>3375</v>
      </c>
      <c r="L937" s="31">
        <f t="shared" si="7"/>
        <v>1012.5</v>
      </c>
      <c r="M937" s="32">
        <v>0.3</v>
      </c>
      <c r="O937" s="37"/>
      <c r="P937" s="38"/>
      <c r="Q937" s="33"/>
      <c r="R937" s="34"/>
    </row>
    <row r="938" spans="1:18" ht="15.75" customHeight="1">
      <c r="A938" s="22"/>
      <c r="B938" s="27" t="s">
        <v>38</v>
      </c>
      <c r="C938" s="27">
        <v>1189833</v>
      </c>
      <c r="D938" s="28">
        <v>44546</v>
      </c>
      <c r="E938" s="27" t="s">
        <v>40</v>
      </c>
      <c r="F938" s="27" t="s">
        <v>58</v>
      </c>
      <c r="G938" s="27" t="s">
        <v>59</v>
      </c>
      <c r="H938" s="27" t="s">
        <v>26</v>
      </c>
      <c r="I938" s="29">
        <v>0.45</v>
      </c>
      <c r="J938" s="30">
        <v>4750</v>
      </c>
      <c r="K938" s="31">
        <f t="shared" si="6"/>
        <v>2137.5</v>
      </c>
      <c r="L938" s="31">
        <f t="shared" si="7"/>
        <v>961.875</v>
      </c>
      <c r="M938" s="32">
        <v>0.45</v>
      </c>
      <c r="O938" s="37"/>
      <c r="P938" s="38"/>
      <c r="Q938" s="33"/>
      <c r="R938" s="34"/>
    </row>
    <row r="939" spans="1:18" ht="15.75" customHeight="1">
      <c r="A939" s="22"/>
      <c r="B939" s="27" t="s">
        <v>38</v>
      </c>
      <c r="C939" s="27">
        <v>1189833</v>
      </c>
      <c r="D939" s="28">
        <v>44546</v>
      </c>
      <c r="E939" s="27" t="s">
        <v>40</v>
      </c>
      <c r="F939" s="27" t="s">
        <v>58</v>
      </c>
      <c r="G939" s="27" t="s">
        <v>59</v>
      </c>
      <c r="H939" s="27" t="s">
        <v>27</v>
      </c>
      <c r="I939" s="29">
        <v>0.45</v>
      </c>
      <c r="J939" s="30">
        <v>4750</v>
      </c>
      <c r="K939" s="31">
        <f t="shared" si="6"/>
        <v>2137.5</v>
      </c>
      <c r="L939" s="31">
        <f t="shared" si="7"/>
        <v>854.99999999999989</v>
      </c>
      <c r="M939" s="32">
        <v>0.39999999999999997</v>
      </c>
      <c r="O939" s="37"/>
      <c r="P939" s="38"/>
      <c r="Q939" s="33"/>
      <c r="R939" s="34"/>
    </row>
    <row r="940" spans="1:18" ht="15.75" customHeight="1">
      <c r="A940" s="22"/>
      <c r="B940" s="27" t="s">
        <v>38</v>
      </c>
      <c r="C940" s="27">
        <v>1189833</v>
      </c>
      <c r="D940" s="28">
        <v>44546</v>
      </c>
      <c r="E940" s="27" t="s">
        <v>40</v>
      </c>
      <c r="F940" s="27" t="s">
        <v>58</v>
      </c>
      <c r="G940" s="27" t="s">
        <v>59</v>
      </c>
      <c r="H940" s="27" t="s">
        <v>28</v>
      </c>
      <c r="I940" s="29">
        <v>0.54999999999999993</v>
      </c>
      <c r="J940" s="30">
        <v>4000</v>
      </c>
      <c r="K940" s="31">
        <f t="shared" si="6"/>
        <v>2199.9999999999995</v>
      </c>
      <c r="L940" s="31">
        <f t="shared" si="7"/>
        <v>1320</v>
      </c>
      <c r="M940" s="32">
        <v>0.60000000000000009</v>
      </c>
      <c r="O940" s="37"/>
      <c r="P940" s="38"/>
      <c r="Q940" s="33"/>
      <c r="R940" s="34"/>
    </row>
    <row r="941" spans="1:18" ht="15.75" customHeight="1">
      <c r="A941" s="22"/>
      <c r="B941" s="27" t="s">
        <v>38</v>
      </c>
      <c r="C941" s="27">
        <v>1189833</v>
      </c>
      <c r="D941" s="28">
        <v>44546</v>
      </c>
      <c r="E941" s="27" t="s">
        <v>40</v>
      </c>
      <c r="F941" s="27" t="s">
        <v>58</v>
      </c>
      <c r="G941" s="27" t="s">
        <v>59</v>
      </c>
      <c r="H941" s="27" t="s">
        <v>29</v>
      </c>
      <c r="I941" s="29">
        <v>0.6</v>
      </c>
      <c r="J941" s="30">
        <v>5000</v>
      </c>
      <c r="K941" s="31">
        <f t="shared" si="6"/>
        <v>3000</v>
      </c>
      <c r="L941" s="31">
        <f t="shared" si="7"/>
        <v>750</v>
      </c>
      <c r="M941" s="32">
        <v>0.25</v>
      </c>
      <c r="O941" s="37"/>
      <c r="P941" s="38"/>
      <c r="Q941" s="33"/>
      <c r="R941" s="34"/>
    </row>
    <row r="942" spans="1:18" ht="15.75" customHeight="1">
      <c r="A942" s="22" t="s">
        <v>46</v>
      </c>
      <c r="B942" s="27" t="s">
        <v>30</v>
      </c>
      <c r="C942" s="27">
        <v>1197831</v>
      </c>
      <c r="D942" s="28">
        <v>44200</v>
      </c>
      <c r="E942" s="27" t="s">
        <v>31</v>
      </c>
      <c r="F942" s="27" t="s">
        <v>60</v>
      </c>
      <c r="G942" s="27" t="s">
        <v>61</v>
      </c>
      <c r="H942" s="27" t="s">
        <v>24</v>
      </c>
      <c r="I942" s="29">
        <v>0.2</v>
      </c>
      <c r="J942" s="30">
        <v>7000</v>
      </c>
      <c r="K942" s="31">
        <f t="shared" si="6"/>
        <v>1400</v>
      </c>
      <c r="L942" s="31">
        <f t="shared" si="7"/>
        <v>489.99999999999994</v>
      </c>
      <c r="M942" s="32">
        <v>0.35</v>
      </c>
      <c r="O942" s="37"/>
      <c r="P942" s="38"/>
      <c r="Q942" s="33"/>
      <c r="R942" s="34"/>
    </row>
    <row r="943" spans="1:18" ht="15.75" customHeight="1">
      <c r="A943" s="22"/>
      <c r="B943" s="27" t="s">
        <v>30</v>
      </c>
      <c r="C943" s="27">
        <v>1197831</v>
      </c>
      <c r="D943" s="28">
        <v>44200</v>
      </c>
      <c r="E943" s="27" t="s">
        <v>31</v>
      </c>
      <c r="F943" s="27" t="s">
        <v>60</v>
      </c>
      <c r="G943" s="27" t="s">
        <v>61</v>
      </c>
      <c r="H943" s="27" t="s">
        <v>25</v>
      </c>
      <c r="I943" s="29">
        <v>0.3</v>
      </c>
      <c r="J943" s="30">
        <v>7000</v>
      </c>
      <c r="K943" s="31">
        <f t="shared" si="6"/>
        <v>2100</v>
      </c>
      <c r="L943" s="31">
        <f t="shared" si="7"/>
        <v>735</v>
      </c>
      <c r="M943" s="32">
        <v>0.35</v>
      </c>
      <c r="O943" s="37"/>
      <c r="P943" s="38"/>
      <c r="Q943" s="33"/>
      <c r="R943" s="34"/>
    </row>
    <row r="944" spans="1:18" ht="15.75" customHeight="1">
      <c r="A944" s="22"/>
      <c r="B944" s="27" t="s">
        <v>30</v>
      </c>
      <c r="C944" s="27">
        <v>1197831</v>
      </c>
      <c r="D944" s="28">
        <v>44200</v>
      </c>
      <c r="E944" s="27" t="s">
        <v>31</v>
      </c>
      <c r="F944" s="27" t="s">
        <v>60</v>
      </c>
      <c r="G944" s="27" t="s">
        <v>61</v>
      </c>
      <c r="H944" s="27" t="s">
        <v>26</v>
      </c>
      <c r="I944" s="29">
        <v>0.3</v>
      </c>
      <c r="J944" s="30">
        <v>5000</v>
      </c>
      <c r="K944" s="31">
        <f t="shared" si="6"/>
        <v>1500</v>
      </c>
      <c r="L944" s="31">
        <f t="shared" si="7"/>
        <v>525</v>
      </c>
      <c r="M944" s="32">
        <v>0.35</v>
      </c>
      <c r="O944" s="37"/>
      <c r="P944" s="38"/>
      <c r="Q944" s="33"/>
      <c r="R944" s="34"/>
    </row>
    <row r="945" spans="1:18" ht="15.75" customHeight="1">
      <c r="A945" s="22"/>
      <c r="B945" s="27" t="s">
        <v>30</v>
      </c>
      <c r="C945" s="27">
        <v>1197831</v>
      </c>
      <c r="D945" s="28">
        <v>44200</v>
      </c>
      <c r="E945" s="27" t="s">
        <v>31</v>
      </c>
      <c r="F945" s="27" t="s">
        <v>60</v>
      </c>
      <c r="G945" s="27" t="s">
        <v>61</v>
      </c>
      <c r="H945" s="27" t="s">
        <v>27</v>
      </c>
      <c r="I945" s="29">
        <v>0.35</v>
      </c>
      <c r="J945" s="30">
        <v>5000</v>
      </c>
      <c r="K945" s="31">
        <f t="shared" si="6"/>
        <v>1750</v>
      </c>
      <c r="L945" s="31">
        <f t="shared" si="7"/>
        <v>787.5</v>
      </c>
      <c r="M945" s="32">
        <v>0.45</v>
      </c>
      <c r="O945" s="37"/>
      <c r="P945" s="38"/>
      <c r="Q945" s="33"/>
      <c r="R945" s="34"/>
    </row>
    <row r="946" spans="1:18" ht="15.75" customHeight="1">
      <c r="A946" s="22"/>
      <c r="B946" s="27" t="s">
        <v>30</v>
      </c>
      <c r="C946" s="27">
        <v>1197831</v>
      </c>
      <c r="D946" s="28">
        <v>44200</v>
      </c>
      <c r="E946" s="27" t="s">
        <v>31</v>
      </c>
      <c r="F946" s="27" t="s">
        <v>60</v>
      </c>
      <c r="G946" s="27" t="s">
        <v>61</v>
      </c>
      <c r="H946" s="27" t="s">
        <v>28</v>
      </c>
      <c r="I946" s="29">
        <v>0.4</v>
      </c>
      <c r="J946" s="30">
        <v>3500</v>
      </c>
      <c r="K946" s="31">
        <f t="shared" si="6"/>
        <v>1400</v>
      </c>
      <c r="L946" s="31">
        <f t="shared" si="7"/>
        <v>420</v>
      </c>
      <c r="M946" s="32">
        <v>0.3</v>
      </c>
      <c r="O946" s="37"/>
      <c r="P946" s="38"/>
      <c r="Q946" s="33"/>
      <c r="R946" s="34"/>
    </row>
    <row r="947" spans="1:18" ht="15.75" customHeight="1">
      <c r="A947" s="22"/>
      <c r="B947" s="27" t="s">
        <v>30</v>
      </c>
      <c r="C947" s="27">
        <v>1197831</v>
      </c>
      <c r="D947" s="28">
        <v>44200</v>
      </c>
      <c r="E947" s="27" t="s">
        <v>31</v>
      </c>
      <c r="F947" s="27" t="s">
        <v>60</v>
      </c>
      <c r="G947" s="27" t="s">
        <v>61</v>
      </c>
      <c r="H947" s="27" t="s">
        <v>29</v>
      </c>
      <c r="I947" s="29">
        <v>0.35</v>
      </c>
      <c r="J947" s="30">
        <v>5000</v>
      </c>
      <c r="K947" s="31">
        <f t="shared" si="6"/>
        <v>1750</v>
      </c>
      <c r="L947" s="31">
        <f t="shared" si="7"/>
        <v>875</v>
      </c>
      <c r="M947" s="32">
        <v>0.5</v>
      </c>
      <c r="O947" s="37"/>
      <c r="P947" s="38"/>
      <c r="Q947" s="33"/>
      <c r="R947" s="34"/>
    </row>
    <row r="948" spans="1:18" ht="15.75" customHeight="1">
      <c r="A948" s="22"/>
      <c r="B948" s="27" t="s">
        <v>30</v>
      </c>
      <c r="C948" s="27">
        <v>1197831</v>
      </c>
      <c r="D948" s="28">
        <v>44230</v>
      </c>
      <c r="E948" s="27" t="s">
        <v>31</v>
      </c>
      <c r="F948" s="27" t="s">
        <v>60</v>
      </c>
      <c r="G948" s="27" t="s">
        <v>61</v>
      </c>
      <c r="H948" s="27" t="s">
        <v>24</v>
      </c>
      <c r="I948" s="29">
        <v>0.25</v>
      </c>
      <c r="J948" s="30">
        <v>6500</v>
      </c>
      <c r="K948" s="31">
        <f t="shared" si="6"/>
        <v>1625</v>
      </c>
      <c r="L948" s="31">
        <f t="shared" si="7"/>
        <v>568.75</v>
      </c>
      <c r="M948" s="32">
        <v>0.35</v>
      </c>
      <c r="O948" s="37"/>
      <c r="P948" s="38"/>
      <c r="Q948" s="33"/>
      <c r="R948" s="34"/>
    </row>
    <row r="949" spans="1:18" ht="15.75" customHeight="1">
      <c r="A949" s="22"/>
      <c r="B949" s="27" t="s">
        <v>30</v>
      </c>
      <c r="C949" s="27">
        <v>1197831</v>
      </c>
      <c r="D949" s="28">
        <v>44230</v>
      </c>
      <c r="E949" s="27" t="s">
        <v>31</v>
      </c>
      <c r="F949" s="27" t="s">
        <v>60</v>
      </c>
      <c r="G949" s="27" t="s">
        <v>61</v>
      </c>
      <c r="H949" s="27" t="s">
        <v>25</v>
      </c>
      <c r="I949" s="29">
        <v>0.35</v>
      </c>
      <c r="J949" s="30">
        <v>6250</v>
      </c>
      <c r="K949" s="31">
        <f t="shared" si="6"/>
        <v>2187.5</v>
      </c>
      <c r="L949" s="31">
        <f t="shared" si="7"/>
        <v>765.625</v>
      </c>
      <c r="M949" s="32">
        <v>0.35</v>
      </c>
      <c r="O949" s="37"/>
      <c r="P949" s="38"/>
      <c r="Q949" s="33"/>
      <c r="R949" s="34"/>
    </row>
    <row r="950" spans="1:18" ht="15.75" customHeight="1">
      <c r="A950" s="22"/>
      <c r="B950" s="27" t="s">
        <v>30</v>
      </c>
      <c r="C950" s="27">
        <v>1197831</v>
      </c>
      <c r="D950" s="28">
        <v>44230</v>
      </c>
      <c r="E950" s="27" t="s">
        <v>31</v>
      </c>
      <c r="F950" s="27" t="s">
        <v>60</v>
      </c>
      <c r="G950" s="27" t="s">
        <v>61</v>
      </c>
      <c r="H950" s="27" t="s">
        <v>26</v>
      </c>
      <c r="I950" s="29">
        <v>0.35</v>
      </c>
      <c r="J950" s="30">
        <v>4500</v>
      </c>
      <c r="K950" s="31">
        <f t="shared" si="6"/>
        <v>1575</v>
      </c>
      <c r="L950" s="31">
        <f t="shared" si="7"/>
        <v>551.25</v>
      </c>
      <c r="M950" s="32">
        <v>0.35</v>
      </c>
      <c r="O950" s="37"/>
      <c r="P950" s="38"/>
      <c r="Q950" s="33"/>
      <c r="R950" s="34"/>
    </row>
    <row r="951" spans="1:18" ht="15.75" customHeight="1">
      <c r="A951" s="22"/>
      <c r="B951" s="27" t="s">
        <v>30</v>
      </c>
      <c r="C951" s="27">
        <v>1197831</v>
      </c>
      <c r="D951" s="28">
        <v>44230</v>
      </c>
      <c r="E951" s="27" t="s">
        <v>31</v>
      </c>
      <c r="F951" s="27" t="s">
        <v>60</v>
      </c>
      <c r="G951" s="27" t="s">
        <v>61</v>
      </c>
      <c r="H951" s="27" t="s">
        <v>27</v>
      </c>
      <c r="I951" s="29">
        <v>0.35</v>
      </c>
      <c r="J951" s="30">
        <v>4000</v>
      </c>
      <c r="K951" s="31">
        <f t="shared" si="6"/>
        <v>1400</v>
      </c>
      <c r="L951" s="31">
        <f t="shared" si="7"/>
        <v>630</v>
      </c>
      <c r="M951" s="32">
        <v>0.45</v>
      </c>
      <c r="O951" s="37"/>
      <c r="P951" s="38"/>
      <c r="Q951" s="33"/>
      <c r="R951" s="34"/>
    </row>
    <row r="952" spans="1:18" ht="15.75" customHeight="1">
      <c r="A952" s="22"/>
      <c r="B952" s="27" t="s">
        <v>30</v>
      </c>
      <c r="C952" s="27">
        <v>1197831</v>
      </c>
      <c r="D952" s="28">
        <v>44230</v>
      </c>
      <c r="E952" s="27" t="s">
        <v>31</v>
      </c>
      <c r="F952" s="27" t="s">
        <v>60</v>
      </c>
      <c r="G952" s="27" t="s">
        <v>61</v>
      </c>
      <c r="H952" s="27" t="s">
        <v>28</v>
      </c>
      <c r="I952" s="29">
        <v>0.4</v>
      </c>
      <c r="J952" s="30">
        <v>2750</v>
      </c>
      <c r="K952" s="31">
        <f t="shared" si="6"/>
        <v>1100</v>
      </c>
      <c r="L952" s="31">
        <f t="shared" si="7"/>
        <v>330</v>
      </c>
      <c r="M952" s="32">
        <v>0.3</v>
      </c>
      <c r="O952" s="37"/>
      <c r="P952" s="38"/>
      <c r="Q952" s="33"/>
      <c r="R952" s="34"/>
    </row>
    <row r="953" spans="1:18" ht="15.75" customHeight="1">
      <c r="A953" s="22"/>
      <c r="B953" s="27" t="s">
        <v>30</v>
      </c>
      <c r="C953" s="27">
        <v>1197831</v>
      </c>
      <c r="D953" s="28">
        <v>44230</v>
      </c>
      <c r="E953" s="27" t="s">
        <v>31</v>
      </c>
      <c r="F953" s="27" t="s">
        <v>60</v>
      </c>
      <c r="G953" s="27" t="s">
        <v>61</v>
      </c>
      <c r="H953" s="27" t="s">
        <v>29</v>
      </c>
      <c r="I953" s="29">
        <v>0.35</v>
      </c>
      <c r="J953" s="30">
        <v>4750</v>
      </c>
      <c r="K953" s="31">
        <f t="shared" si="6"/>
        <v>1662.5</v>
      </c>
      <c r="L953" s="31">
        <f t="shared" si="7"/>
        <v>831.25</v>
      </c>
      <c r="M953" s="32">
        <v>0.5</v>
      </c>
      <c r="O953" s="37"/>
      <c r="P953" s="38"/>
      <c r="Q953" s="33"/>
      <c r="R953" s="34"/>
    </row>
    <row r="954" spans="1:18" ht="15.75" customHeight="1">
      <c r="A954" s="22"/>
      <c r="B954" s="27" t="s">
        <v>30</v>
      </c>
      <c r="C954" s="27">
        <v>1197831</v>
      </c>
      <c r="D954" s="28">
        <v>44260</v>
      </c>
      <c r="E954" s="27" t="s">
        <v>31</v>
      </c>
      <c r="F954" s="27" t="s">
        <v>60</v>
      </c>
      <c r="G954" s="27" t="s">
        <v>61</v>
      </c>
      <c r="H954" s="27" t="s">
        <v>24</v>
      </c>
      <c r="I954" s="29">
        <v>0.3</v>
      </c>
      <c r="J954" s="30">
        <v>6500</v>
      </c>
      <c r="K954" s="31">
        <f t="shared" si="6"/>
        <v>1950</v>
      </c>
      <c r="L954" s="31">
        <f t="shared" si="7"/>
        <v>779.99999999999989</v>
      </c>
      <c r="M954" s="32">
        <v>0.39999999999999997</v>
      </c>
      <c r="O954" s="37"/>
      <c r="P954" s="38"/>
      <c r="Q954" s="33"/>
      <c r="R954" s="34"/>
    </row>
    <row r="955" spans="1:18" ht="15.75" customHeight="1">
      <c r="A955" s="22"/>
      <c r="B955" s="27" t="s">
        <v>30</v>
      </c>
      <c r="C955" s="27">
        <v>1197831</v>
      </c>
      <c r="D955" s="28">
        <v>44260</v>
      </c>
      <c r="E955" s="27" t="s">
        <v>31</v>
      </c>
      <c r="F955" s="27" t="s">
        <v>60</v>
      </c>
      <c r="G955" s="27" t="s">
        <v>61</v>
      </c>
      <c r="H955" s="27" t="s">
        <v>25</v>
      </c>
      <c r="I955" s="29">
        <v>0.4</v>
      </c>
      <c r="J955" s="30">
        <v>6500</v>
      </c>
      <c r="K955" s="31">
        <f t="shared" si="6"/>
        <v>2600</v>
      </c>
      <c r="L955" s="31">
        <f t="shared" si="7"/>
        <v>1040</v>
      </c>
      <c r="M955" s="32">
        <v>0.39999999999999997</v>
      </c>
      <c r="O955" s="37"/>
      <c r="P955" s="38"/>
      <c r="Q955" s="33"/>
      <c r="R955" s="34"/>
    </row>
    <row r="956" spans="1:18" ht="15.75" customHeight="1">
      <c r="A956" s="22"/>
      <c r="B956" s="27" t="s">
        <v>30</v>
      </c>
      <c r="C956" s="27">
        <v>1197831</v>
      </c>
      <c r="D956" s="28">
        <v>44260</v>
      </c>
      <c r="E956" s="27" t="s">
        <v>31</v>
      </c>
      <c r="F956" s="27" t="s">
        <v>60</v>
      </c>
      <c r="G956" s="27" t="s">
        <v>61</v>
      </c>
      <c r="H956" s="27" t="s">
        <v>26</v>
      </c>
      <c r="I956" s="29">
        <v>0.3</v>
      </c>
      <c r="J956" s="30">
        <v>4750</v>
      </c>
      <c r="K956" s="31">
        <f t="shared" si="6"/>
        <v>1425</v>
      </c>
      <c r="L956" s="31">
        <f t="shared" si="7"/>
        <v>570</v>
      </c>
      <c r="M956" s="32">
        <v>0.39999999999999997</v>
      </c>
      <c r="O956" s="37"/>
      <c r="P956" s="38"/>
      <c r="Q956" s="33"/>
      <c r="R956" s="34"/>
    </row>
    <row r="957" spans="1:18" ht="15.75" customHeight="1">
      <c r="A957" s="22"/>
      <c r="B957" s="27" t="s">
        <v>30</v>
      </c>
      <c r="C957" s="27">
        <v>1197831</v>
      </c>
      <c r="D957" s="28">
        <v>44260</v>
      </c>
      <c r="E957" s="27" t="s">
        <v>31</v>
      </c>
      <c r="F957" s="27" t="s">
        <v>60</v>
      </c>
      <c r="G957" s="27" t="s">
        <v>61</v>
      </c>
      <c r="H957" s="27" t="s">
        <v>27</v>
      </c>
      <c r="I957" s="29">
        <v>0.35000000000000003</v>
      </c>
      <c r="J957" s="30">
        <v>3750</v>
      </c>
      <c r="K957" s="31">
        <f t="shared" si="6"/>
        <v>1312.5000000000002</v>
      </c>
      <c r="L957" s="31">
        <f t="shared" si="7"/>
        <v>656.25000000000011</v>
      </c>
      <c r="M957" s="32">
        <v>0.5</v>
      </c>
      <c r="O957" s="37"/>
      <c r="P957" s="38"/>
      <c r="Q957" s="33"/>
      <c r="R957" s="34"/>
    </row>
    <row r="958" spans="1:18" ht="15.75" customHeight="1">
      <c r="A958" s="22"/>
      <c r="B958" s="27" t="s">
        <v>30</v>
      </c>
      <c r="C958" s="27">
        <v>1197831</v>
      </c>
      <c r="D958" s="28">
        <v>44260</v>
      </c>
      <c r="E958" s="27" t="s">
        <v>31</v>
      </c>
      <c r="F958" s="27" t="s">
        <v>60</v>
      </c>
      <c r="G958" s="27" t="s">
        <v>61</v>
      </c>
      <c r="H958" s="27" t="s">
        <v>28</v>
      </c>
      <c r="I958" s="29">
        <v>0.4</v>
      </c>
      <c r="J958" s="30">
        <v>2750</v>
      </c>
      <c r="K958" s="31">
        <f t="shared" si="6"/>
        <v>1100</v>
      </c>
      <c r="L958" s="31">
        <f t="shared" si="7"/>
        <v>385</v>
      </c>
      <c r="M958" s="32">
        <v>0.35</v>
      </c>
      <c r="O958" s="37"/>
      <c r="P958" s="38"/>
      <c r="Q958" s="33"/>
      <c r="R958" s="34"/>
    </row>
    <row r="959" spans="1:18" ht="15.75" customHeight="1">
      <c r="A959" s="22"/>
      <c r="B959" s="27" t="s">
        <v>30</v>
      </c>
      <c r="C959" s="27">
        <v>1197831</v>
      </c>
      <c r="D959" s="28">
        <v>44260</v>
      </c>
      <c r="E959" s="27" t="s">
        <v>31</v>
      </c>
      <c r="F959" s="27" t="s">
        <v>60</v>
      </c>
      <c r="G959" s="27" t="s">
        <v>61</v>
      </c>
      <c r="H959" s="27" t="s">
        <v>29</v>
      </c>
      <c r="I959" s="29">
        <v>0.35000000000000003</v>
      </c>
      <c r="J959" s="30">
        <v>4250</v>
      </c>
      <c r="K959" s="31">
        <f t="shared" si="6"/>
        <v>1487.5000000000002</v>
      </c>
      <c r="L959" s="31">
        <f t="shared" si="7"/>
        <v>818.12500000000023</v>
      </c>
      <c r="M959" s="32">
        <v>0.55000000000000004</v>
      </c>
      <c r="O959" s="37"/>
      <c r="P959" s="38"/>
      <c r="Q959" s="33"/>
      <c r="R959" s="34"/>
    </row>
    <row r="960" spans="1:18" ht="15.75" customHeight="1">
      <c r="A960" s="22"/>
      <c r="B960" s="27" t="s">
        <v>30</v>
      </c>
      <c r="C960" s="27">
        <v>1197831</v>
      </c>
      <c r="D960" s="28">
        <v>44290</v>
      </c>
      <c r="E960" s="27" t="s">
        <v>31</v>
      </c>
      <c r="F960" s="27" t="s">
        <v>60</v>
      </c>
      <c r="G960" s="27" t="s">
        <v>61</v>
      </c>
      <c r="H960" s="27" t="s">
        <v>24</v>
      </c>
      <c r="I960" s="29">
        <v>0.19999999999999998</v>
      </c>
      <c r="J960" s="30">
        <v>6750</v>
      </c>
      <c r="K960" s="31">
        <f t="shared" si="6"/>
        <v>1350</v>
      </c>
      <c r="L960" s="31">
        <f t="shared" si="7"/>
        <v>540</v>
      </c>
      <c r="M960" s="32">
        <v>0.39999999999999997</v>
      </c>
      <c r="O960" s="37"/>
      <c r="P960" s="38"/>
      <c r="Q960" s="33"/>
      <c r="R960" s="34"/>
    </row>
    <row r="961" spans="1:18" ht="15.75" customHeight="1">
      <c r="A961" s="22"/>
      <c r="B961" s="27" t="s">
        <v>30</v>
      </c>
      <c r="C961" s="27">
        <v>1197831</v>
      </c>
      <c r="D961" s="28">
        <v>44290</v>
      </c>
      <c r="E961" s="27" t="s">
        <v>31</v>
      </c>
      <c r="F961" s="27" t="s">
        <v>60</v>
      </c>
      <c r="G961" s="27" t="s">
        <v>61</v>
      </c>
      <c r="H961" s="27" t="s">
        <v>25</v>
      </c>
      <c r="I961" s="29">
        <v>0.25000000000000006</v>
      </c>
      <c r="J961" s="30">
        <v>6750</v>
      </c>
      <c r="K961" s="31">
        <f t="shared" si="6"/>
        <v>1687.5000000000005</v>
      </c>
      <c r="L961" s="31">
        <f t="shared" si="7"/>
        <v>675.00000000000011</v>
      </c>
      <c r="M961" s="32">
        <v>0.39999999999999997</v>
      </c>
      <c r="O961" s="37"/>
      <c r="P961" s="38"/>
      <c r="Q961" s="33"/>
      <c r="R961" s="34"/>
    </row>
    <row r="962" spans="1:18" ht="15.75" customHeight="1">
      <c r="A962" s="22"/>
      <c r="B962" s="27" t="s">
        <v>30</v>
      </c>
      <c r="C962" s="27">
        <v>1197831</v>
      </c>
      <c r="D962" s="28">
        <v>44290</v>
      </c>
      <c r="E962" s="27" t="s">
        <v>31</v>
      </c>
      <c r="F962" s="27" t="s">
        <v>60</v>
      </c>
      <c r="G962" s="27" t="s">
        <v>61</v>
      </c>
      <c r="H962" s="27" t="s">
        <v>26</v>
      </c>
      <c r="I962" s="29">
        <v>0.19999999999999996</v>
      </c>
      <c r="J962" s="30">
        <v>5000</v>
      </c>
      <c r="K962" s="31">
        <f t="shared" si="6"/>
        <v>999.99999999999977</v>
      </c>
      <c r="L962" s="31">
        <f t="shared" si="7"/>
        <v>399.99999999999989</v>
      </c>
      <c r="M962" s="32">
        <v>0.39999999999999997</v>
      </c>
      <c r="O962" s="37"/>
      <c r="P962" s="38"/>
      <c r="Q962" s="33"/>
      <c r="R962" s="34"/>
    </row>
    <row r="963" spans="1:18" ht="15.75" customHeight="1">
      <c r="A963" s="22"/>
      <c r="B963" s="27" t="s">
        <v>30</v>
      </c>
      <c r="C963" s="27">
        <v>1197831</v>
      </c>
      <c r="D963" s="28">
        <v>44290</v>
      </c>
      <c r="E963" s="27" t="s">
        <v>31</v>
      </c>
      <c r="F963" s="27" t="s">
        <v>60</v>
      </c>
      <c r="G963" s="27" t="s">
        <v>61</v>
      </c>
      <c r="H963" s="27" t="s">
        <v>27</v>
      </c>
      <c r="I963" s="29">
        <v>0.25000000000000006</v>
      </c>
      <c r="J963" s="30">
        <v>4000</v>
      </c>
      <c r="K963" s="31">
        <f t="shared" si="6"/>
        <v>1000.0000000000002</v>
      </c>
      <c r="L963" s="31">
        <f t="shared" si="7"/>
        <v>500.00000000000011</v>
      </c>
      <c r="M963" s="32">
        <v>0.5</v>
      </c>
      <c r="O963" s="37"/>
      <c r="P963" s="38"/>
      <c r="Q963" s="33"/>
      <c r="R963" s="34"/>
    </row>
    <row r="964" spans="1:18" ht="15.75" customHeight="1">
      <c r="A964" s="22"/>
      <c r="B964" s="27" t="s">
        <v>30</v>
      </c>
      <c r="C964" s="27">
        <v>1197831</v>
      </c>
      <c r="D964" s="28">
        <v>44290</v>
      </c>
      <c r="E964" s="27" t="s">
        <v>31</v>
      </c>
      <c r="F964" s="27" t="s">
        <v>60</v>
      </c>
      <c r="G964" s="27" t="s">
        <v>61</v>
      </c>
      <c r="H964" s="27" t="s">
        <v>28</v>
      </c>
      <c r="I964" s="29">
        <v>0.3</v>
      </c>
      <c r="J964" s="30">
        <v>3000</v>
      </c>
      <c r="K964" s="31">
        <f t="shared" si="6"/>
        <v>900</v>
      </c>
      <c r="L964" s="31">
        <f t="shared" si="7"/>
        <v>315</v>
      </c>
      <c r="M964" s="32">
        <v>0.35</v>
      </c>
      <c r="O964" s="37"/>
      <c r="P964" s="38"/>
      <c r="Q964" s="33"/>
      <c r="R964" s="34"/>
    </row>
    <row r="965" spans="1:18" ht="15.75" customHeight="1">
      <c r="A965" s="22"/>
      <c r="B965" s="27" t="s">
        <v>30</v>
      </c>
      <c r="C965" s="27">
        <v>1197831</v>
      </c>
      <c r="D965" s="28">
        <v>44290</v>
      </c>
      <c r="E965" s="27" t="s">
        <v>31</v>
      </c>
      <c r="F965" s="27" t="s">
        <v>60</v>
      </c>
      <c r="G965" s="27" t="s">
        <v>61</v>
      </c>
      <c r="H965" s="27" t="s">
        <v>29</v>
      </c>
      <c r="I965" s="29">
        <v>0.25000000000000006</v>
      </c>
      <c r="J965" s="30">
        <v>5750</v>
      </c>
      <c r="K965" s="31">
        <f t="shared" si="6"/>
        <v>1437.5000000000002</v>
      </c>
      <c r="L965" s="31">
        <f t="shared" si="7"/>
        <v>790.62500000000023</v>
      </c>
      <c r="M965" s="32">
        <v>0.55000000000000004</v>
      </c>
      <c r="O965" s="37"/>
      <c r="P965" s="38"/>
      <c r="Q965" s="33"/>
      <c r="R965" s="34"/>
    </row>
    <row r="966" spans="1:18" ht="15.75" customHeight="1">
      <c r="A966" s="22"/>
      <c r="B966" s="27" t="s">
        <v>30</v>
      </c>
      <c r="C966" s="27">
        <v>1197831</v>
      </c>
      <c r="D966" s="28">
        <v>44320</v>
      </c>
      <c r="E966" s="27" t="s">
        <v>31</v>
      </c>
      <c r="F966" s="27" t="s">
        <v>60</v>
      </c>
      <c r="G966" s="27" t="s">
        <v>61</v>
      </c>
      <c r="H966" s="27" t="s">
        <v>24</v>
      </c>
      <c r="I966" s="29">
        <v>0.14999999999999997</v>
      </c>
      <c r="J966" s="30">
        <v>7250</v>
      </c>
      <c r="K966" s="31">
        <f t="shared" si="6"/>
        <v>1087.4999999999998</v>
      </c>
      <c r="L966" s="31">
        <f t="shared" si="7"/>
        <v>434.99999999999989</v>
      </c>
      <c r="M966" s="32">
        <v>0.39999999999999997</v>
      </c>
      <c r="O966" s="37"/>
      <c r="P966" s="38"/>
      <c r="Q966" s="33"/>
      <c r="R966" s="34"/>
    </row>
    <row r="967" spans="1:18" ht="15.75" customHeight="1">
      <c r="A967" s="22"/>
      <c r="B967" s="27" t="s">
        <v>30</v>
      </c>
      <c r="C967" s="27">
        <v>1197831</v>
      </c>
      <c r="D967" s="28">
        <v>44320</v>
      </c>
      <c r="E967" s="27" t="s">
        <v>31</v>
      </c>
      <c r="F967" s="27" t="s">
        <v>60</v>
      </c>
      <c r="G967" s="27" t="s">
        <v>61</v>
      </c>
      <c r="H967" s="27" t="s">
        <v>25</v>
      </c>
      <c r="I967" s="29">
        <v>0.25000000000000006</v>
      </c>
      <c r="J967" s="30">
        <v>7500</v>
      </c>
      <c r="K967" s="31">
        <f t="shared" si="6"/>
        <v>1875.0000000000005</v>
      </c>
      <c r="L967" s="31">
        <f t="shared" si="7"/>
        <v>750.00000000000011</v>
      </c>
      <c r="M967" s="32">
        <v>0.39999999999999997</v>
      </c>
      <c r="O967" s="37"/>
      <c r="P967" s="38"/>
      <c r="Q967" s="33"/>
      <c r="R967" s="34"/>
    </row>
    <row r="968" spans="1:18" ht="15.75" customHeight="1">
      <c r="A968" s="22"/>
      <c r="B968" s="27" t="s">
        <v>30</v>
      </c>
      <c r="C968" s="27">
        <v>1197831</v>
      </c>
      <c r="D968" s="28">
        <v>44320</v>
      </c>
      <c r="E968" s="27" t="s">
        <v>31</v>
      </c>
      <c r="F968" s="27" t="s">
        <v>60</v>
      </c>
      <c r="G968" s="27" t="s">
        <v>61</v>
      </c>
      <c r="H968" s="27" t="s">
        <v>26</v>
      </c>
      <c r="I968" s="29">
        <v>0.19999999999999996</v>
      </c>
      <c r="J968" s="30">
        <v>6000</v>
      </c>
      <c r="K968" s="31">
        <f t="shared" si="6"/>
        <v>1199.9999999999998</v>
      </c>
      <c r="L968" s="31">
        <f t="shared" si="7"/>
        <v>479.99999999999989</v>
      </c>
      <c r="M968" s="32">
        <v>0.39999999999999997</v>
      </c>
      <c r="O968" s="37"/>
      <c r="P968" s="38"/>
      <c r="Q968" s="33"/>
      <c r="R968" s="34"/>
    </row>
    <row r="969" spans="1:18" ht="15.75" customHeight="1">
      <c r="A969" s="22"/>
      <c r="B969" s="27" t="s">
        <v>30</v>
      </c>
      <c r="C969" s="27">
        <v>1197831</v>
      </c>
      <c r="D969" s="28">
        <v>44320</v>
      </c>
      <c r="E969" s="27" t="s">
        <v>31</v>
      </c>
      <c r="F969" s="27" t="s">
        <v>60</v>
      </c>
      <c r="G969" s="27" t="s">
        <v>61</v>
      </c>
      <c r="H969" s="27" t="s">
        <v>27</v>
      </c>
      <c r="I969" s="29">
        <v>0.30000000000000004</v>
      </c>
      <c r="J969" s="30">
        <v>5250</v>
      </c>
      <c r="K969" s="31">
        <f t="shared" si="6"/>
        <v>1575.0000000000002</v>
      </c>
      <c r="L969" s="31">
        <f t="shared" si="7"/>
        <v>787.50000000000011</v>
      </c>
      <c r="M969" s="32">
        <v>0.5</v>
      </c>
      <c r="O969" s="37"/>
      <c r="P969" s="38"/>
      <c r="Q969" s="33"/>
      <c r="R969" s="34"/>
    </row>
    <row r="970" spans="1:18" ht="15.75" customHeight="1">
      <c r="A970" s="22"/>
      <c r="B970" s="27" t="s">
        <v>30</v>
      </c>
      <c r="C970" s="27">
        <v>1197831</v>
      </c>
      <c r="D970" s="28">
        <v>44320</v>
      </c>
      <c r="E970" s="27" t="s">
        <v>31</v>
      </c>
      <c r="F970" s="27" t="s">
        <v>60</v>
      </c>
      <c r="G970" s="27" t="s">
        <v>61</v>
      </c>
      <c r="H970" s="27" t="s">
        <v>28</v>
      </c>
      <c r="I970" s="29">
        <v>0.45</v>
      </c>
      <c r="J970" s="30">
        <v>4250</v>
      </c>
      <c r="K970" s="31">
        <f t="shared" si="6"/>
        <v>1912.5</v>
      </c>
      <c r="L970" s="31">
        <f t="shared" si="7"/>
        <v>669.375</v>
      </c>
      <c r="M970" s="32">
        <v>0.35</v>
      </c>
      <c r="O970" s="37"/>
      <c r="P970" s="38"/>
      <c r="Q970" s="33"/>
      <c r="R970" s="34"/>
    </row>
    <row r="971" spans="1:18" ht="15.75" customHeight="1">
      <c r="A971" s="22"/>
      <c r="B971" s="27" t="s">
        <v>30</v>
      </c>
      <c r="C971" s="27">
        <v>1197831</v>
      </c>
      <c r="D971" s="28">
        <v>44320</v>
      </c>
      <c r="E971" s="27" t="s">
        <v>31</v>
      </c>
      <c r="F971" s="27" t="s">
        <v>60</v>
      </c>
      <c r="G971" s="27" t="s">
        <v>61</v>
      </c>
      <c r="H971" s="27" t="s">
        <v>29</v>
      </c>
      <c r="I971" s="29">
        <v>0.4</v>
      </c>
      <c r="J971" s="30">
        <v>7750</v>
      </c>
      <c r="K971" s="31">
        <f t="shared" si="6"/>
        <v>3100</v>
      </c>
      <c r="L971" s="31">
        <f t="shared" si="7"/>
        <v>1705.0000000000002</v>
      </c>
      <c r="M971" s="32">
        <v>0.55000000000000004</v>
      </c>
      <c r="O971" s="37"/>
      <c r="P971" s="38"/>
      <c r="Q971" s="33"/>
      <c r="R971" s="34"/>
    </row>
    <row r="972" spans="1:18" ht="15.75" customHeight="1">
      <c r="A972" s="22"/>
      <c r="B972" s="27" t="s">
        <v>30</v>
      </c>
      <c r="C972" s="27">
        <v>1197831</v>
      </c>
      <c r="D972" s="28">
        <v>44350</v>
      </c>
      <c r="E972" s="27" t="s">
        <v>31</v>
      </c>
      <c r="F972" s="27" t="s">
        <v>60</v>
      </c>
      <c r="G972" s="27" t="s">
        <v>61</v>
      </c>
      <c r="H972" s="27" t="s">
        <v>24</v>
      </c>
      <c r="I972" s="29">
        <v>0.4</v>
      </c>
      <c r="J972" s="30">
        <v>7750</v>
      </c>
      <c r="K972" s="31">
        <f t="shared" si="6"/>
        <v>3100</v>
      </c>
      <c r="L972" s="31">
        <f t="shared" si="7"/>
        <v>1240</v>
      </c>
      <c r="M972" s="32">
        <v>0.39999999999999997</v>
      </c>
      <c r="O972" s="37"/>
      <c r="P972" s="38"/>
      <c r="Q972" s="33"/>
      <c r="R972" s="34"/>
    </row>
    <row r="973" spans="1:18" ht="15.75" customHeight="1">
      <c r="A973" s="22"/>
      <c r="B973" s="27" t="s">
        <v>30</v>
      </c>
      <c r="C973" s="27">
        <v>1197831</v>
      </c>
      <c r="D973" s="28">
        <v>44350</v>
      </c>
      <c r="E973" s="27" t="s">
        <v>31</v>
      </c>
      <c r="F973" s="27" t="s">
        <v>60</v>
      </c>
      <c r="G973" s="27" t="s">
        <v>61</v>
      </c>
      <c r="H973" s="27" t="s">
        <v>25</v>
      </c>
      <c r="I973" s="29">
        <v>0.45</v>
      </c>
      <c r="J973" s="30">
        <v>7750</v>
      </c>
      <c r="K973" s="31">
        <f t="shared" si="6"/>
        <v>3487.5</v>
      </c>
      <c r="L973" s="31">
        <f t="shared" si="7"/>
        <v>1394.9999999999998</v>
      </c>
      <c r="M973" s="32">
        <v>0.39999999999999997</v>
      </c>
      <c r="O973" s="37"/>
      <c r="P973" s="38"/>
      <c r="Q973" s="33"/>
      <c r="R973" s="34"/>
    </row>
    <row r="974" spans="1:18" ht="15.75" customHeight="1">
      <c r="A974" s="22"/>
      <c r="B974" s="27" t="s">
        <v>30</v>
      </c>
      <c r="C974" s="27">
        <v>1197831</v>
      </c>
      <c r="D974" s="28">
        <v>44350</v>
      </c>
      <c r="E974" s="27" t="s">
        <v>31</v>
      </c>
      <c r="F974" s="27" t="s">
        <v>60</v>
      </c>
      <c r="G974" s="27" t="s">
        <v>61</v>
      </c>
      <c r="H974" s="27" t="s">
        <v>26</v>
      </c>
      <c r="I974" s="29">
        <v>0.4</v>
      </c>
      <c r="J974" s="30">
        <v>6500</v>
      </c>
      <c r="K974" s="31">
        <f t="shared" si="6"/>
        <v>2600</v>
      </c>
      <c r="L974" s="31">
        <f t="shared" si="7"/>
        <v>1040</v>
      </c>
      <c r="M974" s="32">
        <v>0.39999999999999997</v>
      </c>
      <c r="O974" s="37"/>
      <c r="P974" s="38"/>
      <c r="Q974" s="33"/>
      <c r="R974" s="34"/>
    </row>
    <row r="975" spans="1:18" ht="15.75" customHeight="1">
      <c r="A975" s="22"/>
      <c r="B975" s="27" t="s">
        <v>30</v>
      </c>
      <c r="C975" s="27">
        <v>1197831</v>
      </c>
      <c r="D975" s="28">
        <v>44350</v>
      </c>
      <c r="E975" s="27" t="s">
        <v>31</v>
      </c>
      <c r="F975" s="27" t="s">
        <v>60</v>
      </c>
      <c r="G975" s="27" t="s">
        <v>61</v>
      </c>
      <c r="H975" s="27" t="s">
        <v>27</v>
      </c>
      <c r="I975" s="29">
        <v>0.4</v>
      </c>
      <c r="J975" s="30">
        <v>6000</v>
      </c>
      <c r="K975" s="31">
        <f t="shared" si="6"/>
        <v>2400</v>
      </c>
      <c r="L975" s="31">
        <f t="shared" si="7"/>
        <v>1200</v>
      </c>
      <c r="M975" s="32">
        <v>0.5</v>
      </c>
      <c r="O975" s="37"/>
      <c r="P975" s="38"/>
      <c r="Q975" s="33"/>
      <c r="R975" s="34"/>
    </row>
    <row r="976" spans="1:18" ht="15.75" customHeight="1">
      <c r="A976" s="22"/>
      <c r="B976" s="27" t="s">
        <v>30</v>
      </c>
      <c r="C976" s="27">
        <v>1197831</v>
      </c>
      <c r="D976" s="28">
        <v>44350</v>
      </c>
      <c r="E976" s="27" t="s">
        <v>31</v>
      </c>
      <c r="F976" s="27" t="s">
        <v>60</v>
      </c>
      <c r="G976" s="27" t="s">
        <v>61</v>
      </c>
      <c r="H976" s="27" t="s">
        <v>28</v>
      </c>
      <c r="I976" s="29">
        <v>0.45</v>
      </c>
      <c r="J976" s="30">
        <v>5000</v>
      </c>
      <c r="K976" s="31">
        <f t="shared" si="6"/>
        <v>2250</v>
      </c>
      <c r="L976" s="31">
        <f t="shared" si="7"/>
        <v>787.5</v>
      </c>
      <c r="M976" s="32">
        <v>0.35</v>
      </c>
      <c r="O976" s="37"/>
      <c r="P976" s="38"/>
      <c r="Q976" s="33"/>
      <c r="R976" s="34"/>
    </row>
    <row r="977" spans="1:18" ht="15.75" customHeight="1">
      <c r="A977" s="22"/>
      <c r="B977" s="27" t="s">
        <v>30</v>
      </c>
      <c r="C977" s="27">
        <v>1197831</v>
      </c>
      <c r="D977" s="28">
        <v>44350</v>
      </c>
      <c r="E977" s="27" t="s">
        <v>31</v>
      </c>
      <c r="F977" s="27" t="s">
        <v>60</v>
      </c>
      <c r="G977" s="27" t="s">
        <v>61</v>
      </c>
      <c r="H977" s="27" t="s">
        <v>29</v>
      </c>
      <c r="I977" s="29">
        <v>0.5</v>
      </c>
      <c r="J977" s="30">
        <v>8750</v>
      </c>
      <c r="K977" s="31">
        <f t="shared" si="6"/>
        <v>4375</v>
      </c>
      <c r="L977" s="31">
        <f t="shared" si="7"/>
        <v>2406.25</v>
      </c>
      <c r="M977" s="32">
        <v>0.55000000000000004</v>
      </c>
      <c r="O977" s="37"/>
      <c r="P977" s="38"/>
      <c r="Q977" s="33"/>
      <c r="R977" s="34"/>
    </row>
    <row r="978" spans="1:18" ht="15.75" customHeight="1">
      <c r="A978" s="22"/>
      <c r="B978" s="27" t="s">
        <v>30</v>
      </c>
      <c r="C978" s="27">
        <v>1197831</v>
      </c>
      <c r="D978" s="28">
        <v>44382</v>
      </c>
      <c r="E978" s="27" t="s">
        <v>31</v>
      </c>
      <c r="F978" s="27" t="s">
        <v>60</v>
      </c>
      <c r="G978" s="27" t="s">
        <v>61</v>
      </c>
      <c r="H978" s="27" t="s">
        <v>24</v>
      </c>
      <c r="I978" s="29">
        <v>0.4</v>
      </c>
      <c r="J978" s="30">
        <v>8250</v>
      </c>
      <c r="K978" s="31">
        <f t="shared" si="6"/>
        <v>3300</v>
      </c>
      <c r="L978" s="31">
        <f t="shared" si="7"/>
        <v>1484.9999999999998</v>
      </c>
      <c r="M978" s="32">
        <v>0.44999999999999996</v>
      </c>
      <c r="O978" s="37"/>
      <c r="P978" s="38"/>
      <c r="Q978" s="33"/>
      <c r="R978" s="34"/>
    </row>
    <row r="979" spans="1:18" ht="15.75" customHeight="1">
      <c r="A979" s="22"/>
      <c r="B979" s="27" t="s">
        <v>30</v>
      </c>
      <c r="C979" s="27">
        <v>1197831</v>
      </c>
      <c r="D979" s="28">
        <v>44382</v>
      </c>
      <c r="E979" s="27" t="s">
        <v>31</v>
      </c>
      <c r="F979" s="27" t="s">
        <v>60</v>
      </c>
      <c r="G979" s="27" t="s">
        <v>61</v>
      </c>
      <c r="H979" s="27" t="s">
        <v>25</v>
      </c>
      <c r="I979" s="29">
        <v>0.45</v>
      </c>
      <c r="J979" s="30">
        <v>8250</v>
      </c>
      <c r="K979" s="31">
        <f t="shared" si="6"/>
        <v>3712.5</v>
      </c>
      <c r="L979" s="31">
        <f t="shared" si="7"/>
        <v>1670.6249999999998</v>
      </c>
      <c r="M979" s="32">
        <v>0.44999999999999996</v>
      </c>
      <c r="O979" s="37"/>
      <c r="P979" s="38"/>
      <c r="Q979" s="33"/>
      <c r="R979" s="34"/>
    </row>
    <row r="980" spans="1:18" ht="15.75" customHeight="1">
      <c r="A980" s="22"/>
      <c r="B980" s="27" t="s">
        <v>30</v>
      </c>
      <c r="C980" s="27">
        <v>1197831</v>
      </c>
      <c r="D980" s="28">
        <v>44382</v>
      </c>
      <c r="E980" s="27" t="s">
        <v>31</v>
      </c>
      <c r="F980" s="27" t="s">
        <v>60</v>
      </c>
      <c r="G980" s="27" t="s">
        <v>61</v>
      </c>
      <c r="H980" s="27" t="s">
        <v>26</v>
      </c>
      <c r="I980" s="29">
        <v>0.4</v>
      </c>
      <c r="J980" s="30">
        <v>9750</v>
      </c>
      <c r="K980" s="31">
        <f t="shared" si="6"/>
        <v>3900</v>
      </c>
      <c r="L980" s="31">
        <f t="shared" si="7"/>
        <v>1754.9999999999998</v>
      </c>
      <c r="M980" s="32">
        <v>0.44999999999999996</v>
      </c>
      <c r="O980" s="37"/>
      <c r="P980" s="38"/>
      <c r="Q980" s="33"/>
      <c r="R980" s="34"/>
    </row>
    <row r="981" spans="1:18" ht="15.75" customHeight="1">
      <c r="A981" s="22"/>
      <c r="B981" s="27" t="s">
        <v>30</v>
      </c>
      <c r="C981" s="27">
        <v>1197831</v>
      </c>
      <c r="D981" s="28">
        <v>44382</v>
      </c>
      <c r="E981" s="27" t="s">
        <v>31</v>
      </c>
      <c r="F981" s="27" t="s">
        <v>60</v>
      </c>
      <c r="G981" s="27" t="s">
        <v>61</v>
      </c>
      <c r="H981" s="27" t="s">
        <v>27</v>
      </c>
      <c r="I981" s="29">
        <v>0.4</v>
      </c>
      <c r="J981" s="30">
        <v>5750</v>
      </c>
      <c r="K981" s="31">
        <f t="shared" si="6"/>
        <v>2300</v>
      </c>
      <c r="L981" s="31">
        <f t="shared" si="7"/>
        <v>1265</v>
      </c>
      <c r="M981" s="32">
        <v>0.55000000000000004</v>
      </c>
      <c r="O981" s="37"/>
      <c r="P981" s="38"/>
      <c r="Q981" s="33"/>
      <c r="R981" s="34"/>
    </row>
    <row r="982" spans="1:18" ht="15.75" customHeight="1">
      <c r="A982" s="22"/>
      <c r="B982" s="27" t="s">
        <v>30</v>
      </c>
      <c r="C982" s="27">
        <v>1197831</v>
      </c>
      <c r="D982" s="28">
        <v>44382</v>
      </c>
      <c r="E982" s="27" t="s">
        <v>31</v>
      </c>
      <c r="F982" s="27" t="s">
        <v>60</v>
      </c>
      <c r="G982" s="27" t="s">
        <v>61</v>
      </c>
      <c r="H982" s="27" t="s">
        <v>28</v>
      </c>
      <c r="I982" s="29">
        <v>0.45</v>
      </c>
      <c r="J982" s="30">
        <v>5500</v>
      </c>
      <c r="K982" s="31">
        <f t="shared" si="6"/>
        <v>2475</v>
      </c>
      <c r="L982" s="31">
        <f t="shared" si="7"/>
        <v>989.99999999999989</v>
      </c>
      <c r="M982" s="32">
        <v>0.39999999999999997</v>
      </c>
      <c r="O982" s="37"/>
      <c r="P982" s="38"/>
      <c r="Q982" s="33"/>
      <c r="R982" s="34"/>
    </row>
    <row r="983" spans="1:18" ht="15.75" customHeight="1">
      <c r="A983" s="22"/>
      <c r="B983" s="27" t="s">
        <v>30</v>
      </c>
      <c r="C983" s="27">
        <v>1197831</v>
      </c>
      <c r="D983" s="28">
        <v>44382</v>
      </c>
      <c r="E983" s="27" t="s">
        <v>31</v>
      </c>
      <c r="F983" s="27" t="s">
        <v>60</v>
      </c>
      <c r="G983" s="27" t="s">
        <v>61</v>
      </c>
      <c r="H983" s="27" t="s">
        <v>29</v>
      </c>
      <c r="I983" s="29">
        <v>0.54999999999999993</v>
      </c>
      <c r="J983" s="30">
        <v>8250</v>
      </c>
      <c r="K983" s="31">
        <f t="shared" si="6"/>
        <v>4537.4999999999991</v>
      </c>
      <c r="L983" s="31">
        <f t="shared" si="7"/>
        <v>2722.5</v>
      </c>
      <c r="M983" s="32">
        <v>0.60000000000000009</v>
      </c>
      <c r="O983" s="37"/>
      <c r="P983" s="38"/>
      <c r="Q983" s="33"/>
      <c r="R983" s="34"/>
    </row>
    <row r="984" spans="1:18" ht="15.75" customHeight="1">
      <c r="A984" s="22"/>
      <c r="B984" s="27" t="s">
        <v>30</v>
      </c>
      <c r="C984" s="27">
        <v>1197831</v>
      </c>
      <c r="D984" s="28">
        <v>44415</v>
      </c>
      <c r="E984" s="27" t="s">
        <v>31</v>
      </c>
      <c r="F984" s="27" t="s">
        <v>60</v>
      </c>
      <c r="G984" s="27" t="s">
        <v>61</v>
      </c>
      <c r="H984" s="27" t="s">
        <v>24</v>
      </c>
      <c r="I984" s="29">
        <v>0.45</v>
      </c>
      <c r="J984" s="30">
        <v>7750</v>
      </c>
      <c r="K984" s="31">
        <f t="shared" si="6"/>
        <v>3487.5</v>
      </c>
      <c r="L984" s="31">
        <f t="shared" si="7"/>
        <v>1569.3749999999998</v>
      </c>
      <c r="M984" s="32">
        <v>0.44999999999999996</v>
      </c>
      <c r="O984" s="37"/>
      <c r="P984" s="38"/>
      <c r="Q984" s="33"/>
      <c r="R984" s="34"/>
    </row>
    <row r="985" spans="1:18" ht="15.75" customHeight="1">
      <c r="A985" s="22"/>
      <c r="B985" s="27" t="s">
        <v>30</v>
      </c>
      <c r="C985" s="27">
        <v>1197831</v>
      </c>
      <c r="D985" s="28">
        <v>44415</v>
      </c>
      <c r="E985" s="27" t="s">
        <v>31</v>
      </c>
      <c r="F985" s="27" t="s">
        <v>60</v>
      </c>
      <c r="G985" s="27" t="s">
        <v>61</v>
      </c>
      <c r="H985" s="27" t="s">
        <v>25</v>
      </c>
      <c r="I985" s="29">
        <v>0.55000000000000004</v>
      </c>
      <c r="J985" s="30">
        <v>7750</v>
      </c>
      <c r="K985" s="31">
        <f t="shared" si="6"/>
        <v>4262.5</v>
      </c>
      <c r="L985" s="31">
        <f t="shared" si="7"/>
        <v>1918.1249999999998</v>
      </c>
      <c r="M985" s="32">
        <v>0.44999999999999996</v>
      </c>
      <c r="O985" s="37"/>
      <c r="P985" s="38"/>
      <c r="Q985" s="33"/>
      <c r="R985" s="34"/>
    </row>
    <row r="986" spans="1:18" ht="15.75" customHeight="1">
      <c r="A986" s="22"/>
      <c r="B986" s="27" t="s">
        <v>30</v>
      </c>
      <c r="C986" s="27">
        <v>1197831</v>
      </c>
      <c r="D986" s="28">
        <v>44415</v>
      </c>
      <c r="E986" s="27" t="s">
        <v>31</v>
      </c>
      <c r="F986" s="27" t="s">
        <v>60</v>
      </c>
      <c r="G986" s="27" t="s">
        <v>61</v>
      </c>
      <c r="H986" s="27" t="s">
        <v>26</v>
      </c>
      <c r="I986" s="29">
        <v>0.5</v>
      </c>
      <c r="J986" s="30">
        <v>9500</v>
      </c>
      <c r="K986" s="31">
        <f t="shared" si="6"/>
        <v>4750</v>
      </c>
      <c r="L986" s="31">
        <f t="shared" si="7"/>
        <v>2137.5</v>
      </c>
      <c r="M986" s="32">
        <v>0.44999999999999996</v>
      </c>
      <c r="O986" s="37"/>
      <c r="P986" s="38"/>
      <c r="Q986" s="33"/>
      <c r="R986" s="34"/>
    </row>
    <row r="987" spans="1:18" ht="15.75" customHeight="1">
      <c r="A987" s="22"/>
      <c r="B987" s="27" t="s">
        <v>30</v>
      </c>
      <c r="C987" s="27">
        <v>1197831</v>
      </c>
      <c r="D987" s="28">
        <v>44415</v>
      </c>
      <c r="E987" s="27" t="s">
        <v>31</v>
      </c>
      <c r="F987" s="27" t="s">
        <v>60</v>
      </c>
      <c r="G987" s="27" t="s">
        <v>61</v>
      </c>
      <c r="H987" s="27" t="s">
        <v>27</v>
      </c>
      <c r="I987" s="29">
        <v>0.45</v>
      </c>
      <c r="J987" s="30">
        <v>4750</v>
      </c>
      <c r="K987" s="31">
        <f t="shared" si="6"/>
        <v>2137.5</v>
      </c>
      <c r="L987" s="31">
        <f t="shared" si="7"/>
        <v>1175.625</v>
      </c>
      <c r="M987" s="32">
        <v>0.55000000000000004</v>
      </c>
      <c r="O987" s="37"/>
      <c r="P987" s="38"/>
      <c r="Q987" s="33"/>
      <c r="R987" s="34"/>
    </row>
    <row r="988" spans="1:18" ht="15.75" customHeight="1">
      <c r="A988" s="22"/>
      <c r="B988" s="27" t="s">
        <v>30</v>
      </c>
      <c r="C988" s="27">
        <v>1197831</v>
      </c>
      <c r="D988" s="28">
        <v>44415</v>
      </c>
      <c r="E988" s="27" t="s">
        <v>31</v>
      </c>
      <c r="F988" s="27" t="s">
        <v>60</v>
      </c>
      <c r="G988" s="27" t="s">
        <v>61</v>
      </c>
      <c r="H988" s="27" t="s">
        <v>28</v>
      </c>
      <c r="I988" s="29">
        <v>0.5</v>
      </c>
      <c r="J988" s="30">
        <v>4750</v>
      </c>
      <c r="K988" s="31">
        <f t="shared" si="6"/>
        <v>2375</v>
      </c>
      <c r="L988" s="31">
        <f t="shared" si="7"/>
        <v>949.99999999999989</v>
      </c>
      <c r="M988" s="32">
        <v>0.39999999999999997</v>
      </c>
      <c r="O988" s="37"/>
      <c r="P988" s="38"/>
      <c r="Q988" s="33"/>
      <c r="R988" s="34"/>
    </row>
    <row r="989" spans="1:18" ht="15.75" customHeight="1">
      <c r="A989" s="22"/>
      <c r="B989" s="27" t="s">
        <v>30</v>
      </c>
      <c r="C989" s="27">
        <v>1197831</v>
      </c>
      <c r="D989" s="28">
        <v>44415</v>
      </c>
      <c r="E989" s="27" t="s">
        <v>31</v>
      </c>
      <c r="F989" s="27" t="s">
        <v>60</v>
      </c>
      <c r="G989" s="27" t="s">
        <v>61</v>
      </c>
      <c r="H989" s="27" t="s">
        <v>29</v>
      </c>
      <c r="I989" s="29">
        <v>0.54999999999999993</v>
      </c>
      <c r="J989" s="30">
        <v>7250</v>
      </c>
      <c r="K989" s="31">
        <f t="shared" si="6"/>
        <v>3987.4999999999995</v>
      </c>
      <c r="L989" s="31">
        <f t="shared" si="7"/>
        <v>2392.5</v>
      </c>
      <c r="M989" s="32">
        <v>0.60000000000000009</v>
      </c>
      <c r="O989" s="37"/>
      <c r="P989" s="38"/>
      <c r="Q989" s="33"/>
      <c r="R989" s="34"/>
    </row>
    <row r="990" spans="1:18" ht="15.75" customHeight="1">
      <c r="A990" s="22"/>
      <c r="B990" s="27" t="s">
        <v>30</v>
      </c>
      <c r="C990" s="27">
        <v>1197831</v>
      </c>
      <c r="D990" s="28">
        <v>44443</v>
      </c>
      <c r="E990" s="27" t="s">
        <v>31</v>
      </c>
      <c r="F990" s="27" t="s">
        <v>60</v>
      </c>
      <c r="G990" s="27" t="s">
        <v>61</v>
      </c>
      <c r="H990" s="27" t="s">
        <v>24</v>
      </c>
      <c r="I990" s="29">
        <v>0.5</v>
      </c>
      <c r="J990" s="30">
        <v>6750</v>
      </c>
      <c r="K990" s="31">
        <f t="shared" si="6"/>
        <v>3375</v>
      </c>
      <c r="L990" s="31">
        <f t="shared" si="7"/>
        <v>1518.7499999999998</v>
      </c>
      <c r="M990" s="32">
        <v>0.44999999999999996</v>
      </c>
      <c r="O990" s="37"/>
      <c r="P990" s="38"/>
      <c r="Q990" s="33"/>
      <c r="R990" s="34"/>
    </row>
    <row r="991" spans="1:18" ht="15.75" customHeight="1">
      <c r="A991" s="22"/>
      <c r="B991" s="27" t="s">
        <v>30</v>
      </c>
      <c r="C991" s="27">
        <v>1197831</v>
      </c>
      <c r="D991" s="28">
        <v>44443</v>
      </c>
      <c r="E991" s="27" t="s">
        <v>31</v>
      </c>
      <c r="F991" s="27" t="s">
        <v>60</v>
      </c>
      <c r="G991" s="27" t="s">
        <v>61</v>
      </c>
      <c r="H991" s="27" t="s">
        <v>25</v>
      </c>
      <c r="I991" s="29">
        <v>0.5</v>
      </c>
      <c r="J991" s="30">
        <v>6250</v>
      </c>
      <c r="K991" s="31">
        <f t="shared" si="6"/>
        <v>3125</v>
      </c>
      <c r="L991" s="31">
        <f t="shared" si="7"/>
        <v>1406.2499999999998</v>
      </c>
      <c r="M991" s="32">
        <v>0.44999999999999996</v>
      </c>
      <c r="O991" s="37"/>
      <c r="P991" s="38"/>
      <c r="Q991" s="33"/>
      <c r="R991" s="34"/>
    </row>
    <row r="992" spans="1:18" ht="15.75" customHeight="1">
      <c r="A992" s="22"/>
      <c r="B992" s="27" t="s">
        <v>30</v>
      </c>
      <c r="C992" s="27">
        <v>1197831</v>
      </c>
      <c r="D992" s="28">
        <v>44443</v>
      </c>
      <c r="E992" s="27" t="s">
        <v>31</v>
      </c>
      <c r="F992" s="27" t="s">
        <v>60</v>
      </c>
      <c r="G992" s="27" t="s">
        <v>61</v>
      </c>
      <c r="H992" s="27" t="s">
        <v>26</v>
      </c>
      <c r="I992" s="29">
        <v>0.54999999999999993</v>
      </c>
      <c r="J992" s="30">
        <v>6750</v>
      </c>
      <c r="K992" s="31">
        <f t="shared" si="6"/>
        <v>3712.4999999999995</v>
      </c>
      <c r="L992" s="31">
        <f t="shared" si="7"/>
        <v>1670.6249999999995</v>
      </c>
      <c r="M992" s="32">
        <v>0.44999999999999996</v>
      </c>
      <c r="O992" s="37"/>
      <c r="P992" s="38"/>
      <c r="Q992" s="33"/>
      <c r="R992" s="34"/>
    </row>
    <row r="993" spans="1:18" ht="15.75" customHeight="1">
      <c r="A993" s="22"/>
      <c r="B993" s="27" t="s">
        <v>30</v>
      </c>
      <c r="C993" s="27">
        <v>1197831</v>
      </c>
      <c r="D993" s="28">
        <v>44443</v>
      </c>
      <c r="E993" s="27" t="s">
        <v>31</v>
      </c>
      <c r="F993" s="27" t="s">
        <v>60</v>
      </c>
      <c r="G993" s="27" t="s">
        <v>61</v>
      </c>
      <c r="H993" s="27" t="s">
        <v>27</v>
      </c>
      <c r="I993" s="29">
        <v>0.54999999999999993</v>
      </c>
      <c r="J993" s="30">
        <v>4000</v>
      </c>
      <c r="K993" s="31">
        <f t="shared" si="6"/>
        <v>2199.9999999999995</v>
      </c>
      <c r="L993" s="31">
        <f t="shared" si="7"/>
        <v>1209.9999999999998</v>
      </c>
      <c r="M993" s="32">
        <v>0.55000000000000004</v>
      </c>
      <c r="O993" s="37"/>
      <c r="P993" s="38"/>
      <c r="Q993" s="33"/>
      <c r="R993" s="34"/>
    </row>
    <row r="994" spans="1:18" ht="15.75" customHeight="1">
      <c r="A994" s="22"/>
      <c r="B994" s="27" t="s">
        <v>30</v>
      </c>
      <c r="C994" s="27">
        <v>1197831</v>
      </c>
      <c r="D994" s="28">
        <v>44443</v>
      </c>
      <c r="E994" s="27" t="s">
        <v>31</v>
      </c>
      <c r="F994" s="27" t="s">
        <v>60</v>
      </c>
      <c r="G994" s="27" t="s">
        <v>61</v>
      </c>
      <c r="H994" s="27" t="s">
        <v>28</v>
      </c>
      <c r="I994" s="29">
        <v>0.5</v>
      </c>
      <c r="J994" s="30">
        <v>4000</v>
      </c>
      <c r="K994" s="31">
        <f t="shared" si="6"/>
        <v>2000</v>
      </c>
      <c r="L994" s="31">
        <f t="shared" si="7"/>
        <v>799.99999999999989</v>
      </c>
      <c r="M994" s="32">
        <v>0.39999999999999997</v>
      </c>
      <c r="O994" s="37"/>
      <c r="P994" s="38"/>
      <c r="Q994" s="33"/>
      <c r="R994" s="34"/>
    </row>
    <row r="995" spans="1:18" ht="15.75" customHeight="1">
      <c r="A995" s="22"/>
      <c r="B995" s="27" t="s">
        <v>30</v>
      </c>
      <c r="C995" s="27">
        <v>1197831</v>
      </c>
      <c r="D995" s="28">
        <v>44443</v>
      </c>
      <c r="E995" s="27" t="s">
        <v>31</v>
      </c>
      <c r="F995" s="27" t="s">
        <v>60</v>
      </c>
      <c r="G995" s="27" t="s">
        <v>61</v>
      </c>
      <c r="H995" s="27" t="s">
        <v>29</v>
      </c>
      <c r="I995" s="29">
        <v>0.45</v>
      </c>
      <c r="J995" s="30">
        <v>6250</v>
      </c>
      <c r="K995" s="31">
        <f t="shared" si="6"/>
        <v>2812.5</v>
      </c>
      <c r="L995" s="31">
        <f t="shared" si="7"/>
        <v>1687.5000000000002</v>
      </c>
      <c r="M995" s="32">
        <v>0.60000000000000009</v>
      </c>
      <c r="O995" s="37"/>
      <c r="P995" s="38"/>
      <c r="Q995" s="33"/>
      <c r="R995" s="34"/>
    </row>
    <row r="996" spans="1:18" ht="15.75" customHeight="1">
      <c r="A996" s="22"/>
      <c r="B996" s="27" t="s">
        <v>30</v>
      </c>
      <c r="C996" s="27">
        <v>1197831</v>
      </c>
      <c r="D996" s="28">
        <v>44472</v>
      </c>
      <c r="E996" s="27" t="s">
        <v>31</v>
      </c>
      <c r="F996" s="27" t="s">
        <v>60</v>
      </c>
      <c r="G996" s="27" t="s">
        <v>61</v>
      </c>
      <c r="H996" s="27" t="s">
        <v>24</v>
      </c>
      <c r="I996" s="29">
        <v>0.35000000000000003</v>
      </c>
      <c r="J996" s="30">
        <v>5750</v>
      </c>
      <c r="K996" s="31">
        <f t="shared" si="6"/>
        <v>2012.5000000000002</v>
      </c>
      <c r="L996" s="31">
        <f t="shared" si="7"/>
        <v>905.625</v>
      </c>
      <c r="M996" s="32">
        <v>0.44999999999999996</v>
      </c>
      <c r="O996" s="37"/>
      <c r="P996" s="38"/>
      <c r="Q996" s="33"/>
      <c r="R996" s="34"/>
    </row>
    <row r="997" spans="1:18" ht="15.75" customHeight="1">
      <c r="A997" s="22"/>
      <c r="B997" s="27" t="s">
        <v>30</v>
      </c>
      <c r="C997" s="27">
        <v>1197831</v>
      </c>
      <c r="D997" s="28">
        <v>44472</v>
      </c>
      <c r="E997" s="27" t="s">
        <v>31</v>
      </c>
      <c r="F997" s="27" t="s">
        <v>60</v>
      </c>
      <c r="G997" s="27" t="s">
        <v>61</v>
      </c>
      <c r="H997" s="27" t="s">
        <v>25</v>
      </c>
      <c r="I997" s="29">
        <v>0.35000000000000003</v>
      </c>
      <c r="J997" s="30">
        <v>5750</v>
      </c>
      <c r="K997" s="31">
        <f t="shared" si="6"/>
        <v>2012.5000000000002</v>
      </c>
      <c r="L997" s="31">
        <f t="shared" si="7"/>
        <v>905.625</v>
      </c>
      <c r="M997" s="32">
        <v>0.44999999999999996</v>
      </c>
      <c r="O997" s="37"/>
      <c r="P997" s="38"/>
      <c r="Q997" s="33"/>
      <c r="R997" s="34"/>
    </row>
    <row r="998" spans="1:18" ht="15.75" customHeight="1">
      <c r="A998" s="22"/>
      <c r="B998" s="27" t="s">
        <v>30</v>
      </c>
      <c r="C998" s="27">
        <v>1197831</v>
      </c>
      <c r="D998" s="28">
        <v>44472</v>
      </c>
      <c r="E998" s="27" t="s">
        <v>31</v>
      </c>
      <c r="F998" s="27" t="s">
        <v>60</v>
      </c>
      <c r="G998" s="27" t="s">
        <v>61</v>
      </c>
      <c r="H998" s="27" t="s">
        <v>26</v>
      </c>
      <c r="I998" s="29">
        <v>0.4</v>
      </c>
      <c r="J998" s="30">
        <v>5250</v>
      </c>
      <c r="K998" s="31">
        <f t="shared" si="6"/>
        <v>2100</v>
      </c>
      <c r="L998" s="31">
        <f t="shared" si="7"/>
        <v>944.99999999999989</v>
      </c>
      <c r="M998" s="32">
        <v>0.44999999999999996</v>
      </c>
      <c r="O998" s="37"/>
      <c r="P998" s="38"/>
      <c r="Q998" s="33"/>
      <c r="R998" s="34"/>
    </row>
    <row r="999" spans="1:18" ht="15.75" customHeight="1">
      <c r="A999" s="22"/>
      <c r="B999" s="27" t="s">
        <v>30</v>
      </c>
      <c r="C999" s="27">
        <v>1197831</v>
      </c>
      <c r="D999" s="28">
        <v>44472</v>
      </c>
      <c r="E999" s="27" t="s">
        <v>31</v>
      </c>
      <c r="F999" s="27" t="s">
        <v>60</v>
      </c>
      <c r="G999" s="27" t="s">
        <v>61</v>
      </c>
      <c r="H999" s="27" t="s">
        <v>27</v>
      </c>
      <c r="I999" s="29">
        <v>0.4</v>
      </c>
      <c r="J999" s="30">
        <v>3750</v>
      </c>
      <c r="K999" s="31">
        <f t="shared" si="6"/>
        <v>1500</v>
      </c>
      <c r="L999" s="31">
        <f t="shared" si="7"/>
        <v>825.00000000000011</v>
      </c>
      <c r="M999" s="32">
        <v>0.55000000000000004</v>
      </c>
      <c r="O999" s="37"/>
      <c r="P999" s="38"/>
      <c r="Q999" s="33"/>
      <c r="R999" s="34"/>
    </row>
    <row r="1000" spans="1:18" ht="15.75" customHeight="1">
      <c r="A1000" s="22"/>
      <c r="B1000" s="27" t="s">
        <v>30</v>
      </c>
      <c r="C1000" s="27">
        <v>1197831</v>
      </c>
      <c r="D1000" s="28">
        <v>44472</v>
      </c>
      <c r="E1000" s="27" t="s">
        <v>31</v>
      </c>
      <c r="F1000" s="27" t="s">
        <v>60</v>
      </c>
      <c r="G1000" s="27" t="s">
        <v>61</v>
      </c>
      <c r="H1000" s="27" t="s">
        <v>28</v>
      </c>
      <c r="I1000" s="29">
        <v>0.35000000000000003</v>
      </c>
      <c r="J1000" s="30">
        <v>3500</v>
      </c>
      <c r="K1000" s="31">
        <f t="shared" si="6"/>
        <v>1225.0000000000002</v>
      </c>
      <c r="L1000" s="31">
        <f t="shared" si="7"/>
        <v>490.00000000000006</v>
      </c>
      <c r="M1000" s="32">
        <v>0.39999999999999997</v>
      </c>
      <c r="O1000" s="37"/>
      <c r="P1000" s="38"/>
      <c r="Q1000" s="33"/>
      <c r="R1000" s="34"/>
    </row>
    <row r="1001" spans="1:18" ht="15.75" customHeight="1">
      <c r="A1001" s="22"/>
      <c r="B1001" s="27" t="s">
        <v>30</v>
      </c>
      <c r="C1001" s="27">
        <v>1197831</v>
      </c>
      <c r="D1001" s="28">
        <v>44472</v>
      </c>
      <c r="E1001" s="27" t="s">
        <v>31</v>
      </c>
      <c r="F1001" s="27" t="s">
        <v>60</v>
      </c>
      <c r="G1001" s="27" t="s">
        <v>61</v>
      </c>
      <c r="H1001" s="27" t="s">
        <v>29</v>
      </c>
      <c r="I1001" s="29">
        <v>0.45</v>
      </c>
      <c r="J1001" s="30">
        <v>5250</v>
      </c>
      <c r="K1001" s="31">
        <f t="shared" si="6"/>
        <v>2362.5</v>
      </c>
      <c r="L1001" s="31">
        <f t="shared" si="7"/>
        <v>1417.5000000000002</v>
      </c>
      <c r="M1001" s="32">
        <v>0.60000000000000009</v>
      </c>
      <c r="O1001" s="37"/>
      <c r="P1001" s="38"/>
      <c r="Q1001" s="33"/>
      <c r="R1001" s="34"/>
    </row>
    <row r="1002" spans="1:18" ht="15.75" customHeight="1">
      <c r="A1002" s="22"/>
      <c r="B1002" s="27" t="s">
        <v>30</v>
      </c>
      <c r="C1002" s="27">
        <v>1197831</v>
      </c>
      <c r="D1002" s="28">
        <v>44504</v>
      </c>
      <c r="E1002" s="27" t="s">
        <v>31</v>
      </c>
      <c r="F1002" s="27" t="s">
        <v>60</v>
      </c>
      <c r="G1002" s="27" t="s">
        <v>61</v>
      </c>
      <c r="H1002" s="27" t="s">
        <v>24</v>
      </c>
      <c r="I1002" s="29">
        <v>0.30000000000000004</v>
      </c>
      <c r="J1002" s="30">
        <v>6750</v>
      </c>
      <c r="K1002" s="31">
        <f t="shared" si="6"/>
        <v>2025.0000000000002</v>
      </c>
      <c r="L1002" s="31">
        <f t="shared" si="7"/>
        <v>911.25</v>
      </c>
      <c r="M1002" s="32">
        <v>0.44999999999999996</v>
      </c>
      <c r="O1002" s="37"/>
      <c r="P1002" s="38"/>
      <c r="Q1002" s="33"/>
      <c r="R1002" s="34"/>
    </row>
    <row r="1003" spans="1:18" ht="15.75" customHeight="1">
      <c r="A1003" s="22"/>
      <c r="B1003" s="27" t="s">
        <v>30</v>
      </c>
      <c r="C1003" s="27">
        <v>1197831</v>
      </c>
      <c r="D1003" s="28">
        <v>44504</v>
      </c>
      <c r="E1003" s="27" t="s">
        <v>31</v>
      </c>
      <c r="F1003" s="27" t="s">
        <v>60</v>
      </c>
      <c r="G1003" s="27" t="s">
        <v>61</v>
      </c>
      <c r="H1003" s="27" t="s">
        <v>25</v>
      </c>
      <c r="I1003" s="29">
        <v>0.30000000000000004</v>
      </c>
      <c r="J1003" s="30">
        <v>6750</v>
      </c>
      <c r="K1003" s="31">
        <f t="shared" si="6"/>
        <v>2025.0000000000002</v>
      </c>
      <c r="L1003" s="31">
        <f t="shared" si="7"/>
        <v>911.25</v>
      </c>
      <c r="M1003" s="32">
        <v>0.44999999999999996</v>
      </c>
      <c r="O1003" s="37"/>
      <c r="P1003" s="38"/>
      <c r="Q1003" s="33"/>
      <c r="R1003" s="34"/>
    </row>
    <row r="1004" spans="1:18" ht="15.75" customHeight="1">
      <c r="A1004" s="22"/>
      <c r="B1004" s="27" t="s">
        <v>30</v>
      </c>
      <c r="C1004" s="27">
        <v>1197831</v>
      </c>
      <c r="D1004" s="28">
        <v>44504</v>
      </c>
      <c r="E1004" s="27" t="s">
        <v>31</v>
      </c>
      <c r="F1004" s="27" t="s">
        <v>60</v>
      </c>
      <c r="G1004" s="27" t="s">
        <v>61</v>
      </c>
      <c r="H1004" s="27" t="s">
        <v>26</v>
      </c>
      <c r="I1004" s="29">
        <v>0.55000000000000004</v>
      </c>
      <c r="J1004" s="30">
        <v>6000</v>
      </c>
      <c r="K1004" s="31">
        <f t="shared" si="6"/>
        <v>3300.0000000000005</v>
      </c>
      <c r="L1004" s="31">
        <f t="shared" si="7"/>
        <v>1485</v>
      </c>
      <c r="M1004" s="32">
        <v>0.44999999999999996</v>
      </c>
      <c r="O1004" s="37"/>
      <c r="P1004" s="38"/>
      <c r="Q1004" s="33"/>
      <c r="R1004" s="34"/>
    </row>
    <row r="1005" spans="1:18" ht="15.75" customHeight="1">
      <c r="A1005" s="22"/>
      <c r="B1005" s="27" t="s">
        <v>30</v>
      </c>
      <c r="C1005" s="27">
        <v>1197831</v>
      </c>
      <c r="D1005" s="28">
        <v>44504</v>
      </c>
      <c r="E1005" s="27" t="s">
        <v>31</v>
      </c>
      <c r="F1005" s="27" t="s">
        <v>60</v>
      </c>
      <c r="G1005" s="27" t="s">
        <v>61</v>
      </c>
      <c r="H1005" s="27" t="s">
        <v>27</v>
      </c>
      <c r="I1005" s="29">
        <v>0.55000000000000004</v>
      </c>
      <c r="J1005" s="30">
        <v>4750</v>
      </c>
      <c r="K1005" s="31">
        <f t="shared" si="6"/>
        <v>2612.5</v>
      </c>
      <c r="L1005" s="31">
        <f t="shared" si="7"/>
        <v>1436.8750000000002</v>
      </c>
      <c r="M1005" s="32">
        <v>0.55000000000000004</v>
      </c>
      <c r="O1005" s="37"/>
      <c r="P1005" s="38"/>
      <c r="Q1005" s="33"/>
      <c r="R1005" s="34"/>
    </row>
    <row r="1006" spans="1:18" ht="15.75" customHeight="1">
      <c r="A1006" s="22"/>
      <c r="B1006" s="27" t="s">
        <v>30</v>
      </c>
      <c r="C1006" s="27">
        <v>1197831</v>
      </c>
      <c r="D1006" s="28">
        <v>44504</v>
      </c>
      <c r="E1006" s="27" t="s">
        <v>31</v>
      </c>
      <c r="F1006" s="27" t="s">
        <v>60</v>
      </c>
      <c r="G1006" s="27" t="s">
        <v>61</v>
      </c>
      <c r="H1006" s="27" t="s">
        <v>28</v>
      </c>
      <c r="I1006" s="29">
        <v>0.54999999999999993</v>
      </c>
      <c r="J1006" s="30">
        <v>4500</v>
      </c>
      <c r="K1006" s="31">
        <f t="shared" si="6"/>
        <v>2474.9999999999995</v>
      </c>
      <c r="L1006" s="31">
        <f t="shared" si="7"/>
        <v>989.99999999999977</v>
      </c>
      <c r="M1006" s="32">
        <v>0.39999999999999997</v>
      </c>
      <c r="O1006" s="37"/>
      <c r="P1006" s="38"/>
      <c r="Q1006" s="33"/>
      <c r="R1006" s="34"/>
    </row>
    <row r="1007" spans="1:18" ht="15.75" customHeight="1">
      <c r="A1007" s="22"/>
      <c r="B1007" s="27" t="s">
        <v>30</v>
      </c>
      <c r="C1007" s="27">
        <v>1197831</v>
      </c>
      <c r="D1007" s="28">
        <v>44504</v>
      </c>
      <c r="E1007" s="27" t="s">
        <v>31</v>
      </c>
      <c r="F1007" s="27" t="s">
        <v>60</v>
      </c>
      <c r="G1007" s="27" t="s">
        <v>61</v>
      </c>
      <c r="H1007" s="27" t="s">
        <v>29</v>
      </c>
      <c r="I1007" s="29">
        <v>0.65</v>
      </c>
      <c r="J1007" s="30">
        <v>6500</v>
      </c>
      <c r="K1007" s="31">
        <f t="shared" si="6"/>
        <v>4225</v>
      </c>
      <c r="L1007" s="31">
        <f t="shared" si="7"/>
        <v>2535.0000000000005</v>
      </c>
      <c r="M1007" s="32">
        <v>0.60000000000000009</v>
      </c>
      <c r="O1007" s="37"/>
      <c r="P1007" s="38"/>
      <c r="Q1007" s="33"/>
      <c r="R1007" s="34"/>
    </row>
    <row r="1008" spans="1:18" ht="15.75" customHeight="1">
      <c r="A1008" s="22"/>
      <c r="B1008" s="27" t="s">
        <v>30</v>
      </c>
      <c r="C1008" s="27">
        <v>1197831</v>
      </c>
      <c r="D1008" s="28">
        <v>44533</v>
      </c>
      <c r="E1008" s="27" t="s">
        <v>31</v>
      </c>
      <c r="F1008" s="27" t="s">
        <v>60</v>
      </c>
      <c r="G1008" s="27" t="s">
        <v>61</v>
      </c>
      <c r="H1008" s="27" t="s">
        <v>24</v>
      </c>
      <c r="I1008" s="29">
        <v>0.54999999999999993</v>
      </c>
      <c r="J1008" s="30">
        <v>8000</v>
      </c>
      <c r="K1008" s="31">
        <f t="shared" si="6"/>
        <v>4399.9999999999991</v>
      </c>
      <c r="L1008" s="31">
        <f t="shared" si="7"/>
        <v>1979.9999999999993</v>
      </c>
      <c r="M1008" s="32">
        <v>0.44999999999999996</v>
      </c>
      <c r="O1008" s="37"/>
      <c r="P1008" s="38"/>
      <c r="Q1008" s="33"/>
      <c r="R1008" s="34"/>
    </row>
    <row r="1009" spans="1:18" ht="15.75" customHeight="1">
      <c r="A1009" s="22"/>
      <c r="B1009" s="27" t="s">
        <v>30</v>
      </c>
      <c r="C1009" s="27">
        <v>1197831</v>
      </c>
      <c r="D1009" s="28">
        <v>44533</v>
      </c>
      <c r="E1009" s="27" t="s">
        <v>31</v>
      </c>
      <c r="F1009" s="27" t="s">
        <v>60</v>
      </c>
      <c r="G1009" s="27" t="s">
        <v>61</v>
      </c>
      <c r="H1009" s="27" t="s">
        <v>25</v>
      </c>
      <c r="I1009" s="29">
        <v>0.54999999999999993</v>
      </c>
      <c r="J1009" s="30">
        <v>8000</v>
      </c>
      <c r="K1009" s="31">
        <f t="shared" si="6"/>
        <v>4399.9999999999991</v>
      </c>
      <c r="L1009" s="31">
        <f t="shared" si="7"/>
        <v>1979.9999999999993</v>
      </c>
      <c r="M1009" s="32">
        <v>0.44999999999999996</v>
      </c>
      <c r="O1009" s="37"/>
      <c r="P1009" s="38"/>
      <c r="Q1009" s="33"/>
      <c r="R1009" s="34"/>
    </row>
    <row r="1010" spans="1:18" ht="15.75" customHeight="1">
      <c r="A1010" s="22"/>
      <c r="B1010" s="27" t="s">
        <v>30</v>
      </c>
      <c r="C1010" s="27">
        <v>1197831</v>
      </c>
      <c r="D1010" s="28">
        <v>44533</v>
      </c>
      <c r="E1010" s="27" t="s">
        <v>31</v>
      </c>
      <c r="F1010" s="27" t="s">
        <v>60</v>
      </c>
      <c r="G1010" s="27" t="s">
        <v>61</v>
      </c>
      <c r="H1010" s="27" t="s">
        <v>26</v>
      </c>
      <c r="I1010" s="29">
        <v>0.6</v>
      </c>
      <c r="J1010" s="30">
        <v>7000</v>
      </c>
      <c r="K1010" s="31">
        <f t="shared" si="6"/>
        <v>4200</v>
      </c>
      <c r="L1010" s="31">
        <f t="shared" si="7"/>
        <v>1889.9999999999998</v>
      </c>
      <c r="M1010" s="32">
        <v>0.44999999999999996</v>
      </c>
      <c r="O1010" s="37"/>
      <c r="P1010" s="38"/>
      <c r="Q1010" s="33"/>
      <c r="R1010" s="34"/>
    </row>
    <row r="1011" spans="1:18" ht="15.75" customHeight="1">
      <c r="A1011" s="22"/>
      <c r="B1011" s="27" t="s">
        <v>30</v>
      </c>
      <c r="C1011" s="27">
        <v>1197831</v>
      </c>
      <c r="D1011" s="28">
        <v>44533</v>
      </c>
      <c r="E1011" s="27" t="s">
        <v>31</v>
      </c>
      <c r="F1011" s="27" t="s">
        <v>60</v>
      </c>
      <c r="G1011" s="27" t="s">
        <v>61</v>
      </c>
      <c r="H1011" s="27" t="s">
        <v>27</v>
      </c>
      <c r="I1011" s="29">
        <v>0.6</v>
      </c>
      <c r="J1011" s="30">
        <v>5500</v>
      </c>
      <c r="K1011" s="31">
        <f t="shared" si="6"/>
        <v>3300</v>
      </c>
      <c r="L1011" s="31">
        <f t="shared" si="7"/>
        <v>1815.0000000000002</v>
      </c>
      <c r="M1011" s="32">
        <v>0.55000000000000004</v>
      </c>
      <c r="O1011" s="37"/>
      <c r="P1011" s="38"/>
      <c r="Q1011" s="33"/>
      <c r="R1011" s="34"/>
    </row>
    <row r="1012" spans="1:18" ht="15.75" customHeight="1">
      <c r="A1012" s="22"/>
      <c r="B1012" s="27" t="s">
        <v>30</v>
      </c>
      <c r="C1012" s="27">
        <v>1197831</v>
      </c>
      <c r="D1012" s="28">
        <v>44533</v>
      </c>
      <c r="E1012" s="27" t="s">
        <v>31</v>
      </c>
      <c r="F1012" s="27" t="s">
        <v>60</v>
      </c>
      <c r="G1012" s="27" t="s">
        <v>61</v>
      </c>
      <c r="H1012" s="27" t="s">
        <v>28</v>
      </c>
      <c r="I1012" s="29">
        <v>0.54999999999999993</v>
      </c>
      <c r="J1012" s="30">
        <v>5000</v>
      </c>
      <c r="K1012" s="31">
        <f t="shared" si="6"/>
        <v>2749.9999999999995</v>
      </c>
      <c r="L1012" s="31">
        <f t="shared" si="7"/>
        <v>1099.9999999999998</v>
      </c>
      <c r="M1012" s="32">
        <v>0.39999999999999997</v>
      </c>
      <c r="O1012" s="37"/>
      <c r="P1012" s="38"/>
      <c r="Q1012" s="33"/>
      <c r="R1012" s="34"/>
    </row>
    <row r="1013" spans="1:18" ht="15.75" customHeight="1">
      <c r="A1013" s="22"/>
      <c r="B1013" s="27" t="s">
        <v>30</v>
      </c>
      <c r="C1013" s="27">
        <v>1197831</v>
      </c>
      <c r="D1013" s="28">
        <v>44533</v>
      </c>
      <c r="E1013" s="27" t="s">
        <v>31</v>
      </c>
      <c r="F1013" s="27" t="s">
        <v>60</v>
      </c>
      <c r="G1013" s="27" t="s">
        <v>61</v>
      </c>
      <c r="H1013" s="27" t="s">
        <v>29</v>
      </c>
      <c r="I1013" s="29">
        <v>0.65</v>
      </c>
      <c r="J1013" s="30">
        <v>7500</v>
      </c>
      <c r="K1013" s="31">
        <f t="shared" si="6"/>
        <v>4875</v>
      </c>
      <c r="L1013" s="31">
        <f t="shared" si="7"/>
        <v>2925.0000000000005</v>
      </c>
      <c r="M1013" s="32">
        <v>0.60000000000000009</v>
      </c>
      <c r="O1013" s="37"/>
      <c r="P1013" s="38"/>
      <c r="Q1013" s="33"/>
      <c r="R1013" s="34"/>
    </row>
    <row r="1014" spans="1:18" ht="15.75" customHeight="1">
      <c r="A1014" s="22" t="s">
        <v>46</v>
      </c>
      <c r="B1014" s="27" t="s">
        <v>21</v>
      </c>
      <c r="C1014" s="27">
        <v>1185732</v>
      </c>
      <c r="D1014" s="28">
        <v>44207</v>
      </c>
      <c r="E1014" s="27" t="s">
        <v>40</v>
      </c>
      <c r="F1014" s="27" t="s">
        <v>62</v>
      </c>
      <c r="G1014" s="27" t="s">
        <v>63</v>
      </c>
      <c r="H1014" s="27" t="s">
        <v>24</v>
      </c>
      <c r="I1014" s="29">
        <v>0.35</v>
      </c>
      <c r="J1014" s="30">
        <v>4250</v>
      </c>
      <c r="K1014" s="31">
        <f t="shared" si="6"/>
        <v>1487.5</v>
      </c>
      <c r="L1014" s="31">
        <f t="shared" si="7"/>
        <v>595</v>
      </c>
      <c r="M1014" s="32">
        <v>0.4</v>
      </c>
      <c r="O1014" s="37"/>
      <c r="P1014" s="38"/>
      <c r="Q1014" s="33"/>
      <c r="R1014" s="34"/>
    </row>
    <row r="1015" spans="1:18" ht="15.75" customHeight="1">
      <c r="A1015" s="22"/>
      <c r="B1015" s="27" t="s">
        <v>21</v>
      </c>
      <c r="C1015" s="27">
        <v>1185732</v>
      </c>
      <c r="D1015" s="28">
        <v>44207</v>
      </c>
      <c r="E1015" s="27" t="s">
        <v>40</v>
      </c>
      <c r="F1015" s="27" t="s">
        <v>62</v>
      </c>
      <c r="G1015" s="27" t="s">
        <v>63</v>
      </c>
      <c r="H1015" s="27" t="s">
        <v>25</v>
      </c>
      <c r="I1015" s="29">
        <v>0.35</v>
      </c>
      <c r="J1015" s="30">
        <v>2250</v>
      </c>
      <c r="K1015" s="31">
        <f t="shared" si="6"/>
        <v>787.5</v>
      </c>
      <c r="L1015" s="31">
        <f t="shared" si="7"/>
        <v>275.625</v>
      </c>
      <c r="M1015" s="32">
        <v>0.35</v>
      </c>
      <c r="O1015" s="37"/>
      <c r="P1015" s="38"/>
      <c r="Q1015" s="33"/>
      <c r="R1015" s="34"/>
    </row>
    <row r="1016" spans="1:18" ht="15.75" customHeight="1">
      <c r="A1016" s="22"/>
      <c r="B1016" s="27" t="s">
        <v>21</v>
      </c>
      <c r="C1016" s="27">
        <v>1185732</v>
      </c>
      <c r="D1016" s="28">
        <v>44207</v>
      </c>
      <c r="E1016" s="27" t="s">
        <v>40</v>
      </c>
      <c r="F1016" s="27" t="s">
        <v>62</v>
      </c>
      <c r="G1016" s="27" t="s">
        <v>63</v>
      </c>
      <c r="H1016" s="27" t="s">
        <v>26</v>
      </c>
      <c r="I1016" s="29">
        <v>0.25</v>
      </c>
      <c r="J1016" s="30">
        <v>2250</v>
      </c>
      <c r="K1016" s="31">
        <f t="shared" si="6"/>
        <v>562.5</v>
      </c>
      <c r="L1016" s="31">
        <f t="shared" si="7"/>
        <v>196.875</v>
      </c>
      <c r="M1016" s="32">
        <v>0.35</v>
      </c>
      <c r="O1016" s="37"/>
      <c r="P1016" s="38"/>
      <c r="Q1016" s="33"/>
      <c r="R1016" s="34"/>
    </row>
    <row r="1017" spans="1:18" ht="15.75" customHeight="1">
      <c r="A1017" s="22"/>
      <c r="B1017" s="27" t="s">
        <v>21</v>
      </c>
      <c r="C1017" s="27">
        <v>1185732</v>
      </c>
      <c r="D1017" s="28">
        <v>44207</v>
      </c>
      <c r="E1017" s="27" t="s">
        <v>40</v>
      </c>
      <c r="F1017" s="27" t="s">
        <v>62</v>
      </c>
      <c r="G1017" s="27" t="s">
        <v>63</v>
      </c>
      <c r="H1017" s="27" t="s">
        <v>27</v>
      </c>
      <c r="I1017" s="29">
        <v>0.30000000000000004</v>
      </c>
      <c r="J1017" s="30">
        <v>750</v>
      </c>
      <c r="K1017" s="31">
        <f t="shared" si="6"/>
        <v>225.00000000000003</v>
      </c>
      <c r="L1017" s="31">
        <f t="shared" si="7"/>
        <v>90.000000000000014</v>
      </c>
      <c r="M1017" s="32">
        <v>0.4</v>
      </c>
      <c r="O1017" s="37"/>
      <c r="P1017" s="38"/>
      <c r="Q1017" s="33"/>
      <c r="R1017" s="34"/>
    </row>
    <row r="1018" spans="1:18" ht="15.75" customHeight="1">
      <c r="A1018" s="22"/>
      <c r="B1018" s="27" t="s">
        <v>21</v>
      </c>
      <c r="C1018" s="27">
        <v>1185732</v>
      </c>
      <c r="D1018" s="28">
        <v>44207</v>
      </c>
      <c r="E1018" s="27" t="s">
        <v>40</v>
      </c>
      <c r="F1018" s="27" t="s">
        <v>62</v>
      </c>
      <c r="G1018" s="27" t="s">
        <v>63</v>
      </c>
      <c r="H1018" s="27" t="s">
        <v>28</v>
      </c>
      <c r="I1018" s="29">
        <v>0.44999999999999996</v>
      </c>
      <c r="J1018" s="30">
        <v>1250</v>
      </c>
      <c r="K1018" s="31">
        <f t="shared" si="6"/>
        <v>562.5</v>
      </c>
      <c r="L1018" s="31">
        <f t="shared" si="7"/>
        <v>196.875</v>
      </c>
      <c r="M1018" s="32">
        <v>0.35</v>
      </c>
      <c r="O1018" s="37"/>
      <c r="P1018" s="38"/>
      <c r="Q1018" s="33"/>
      <c r="R1018" s="34"/>
    </row>
    <row r="1019" spans="1:18" ht="15.75" customHeight="1">
      <c r="A1019" s="22"/>
      <c r="B1019" s="27" t="s">
        <v>21</v>
      </c>
      <c r="C1019" s="27">
        <v>1185732</v>
      </c>
      <c r="D1019" s="28">
        <v>44207</v>
      </c>
      <c r="E1019" s="27" t="s">
        <v>40</v>
      </c>
      <c r="F1019" s="27" t="s">
        <v>62</v>
      </c>
      <c r="G1019" s="27" t="s">
        <v>63</v>
      </c>
      <c r="H1019" s="27" t="s">
        <v>29</v>
      </c>
      <c r="I1019" s="29">
        <v>0.35</v>
      </c>
      <c r="J1019" s="30">
        <v>2250</v>
      </c>
      <c r="K1019" s="31">
        <f t="shared" si="6"/>
        <v>787.5</v>
      </c>
      <c r="L1019" s="31">
        <f t="shared" si="7"/>
        <v>393.75</v>
      </c>
      <c r="M1019" s="32">
        <v>0.5</v>
      </c>
      <c r="O1019" s="37"/>
      <c r="P1019" s="38"/>
      <c r="Q1019" s="33"/>
      <c r="R1019" s="34"/>
    </row>
    <row r="1020" spans="1:18" ht="15.75" customHeight="1">
      <c r="A1020" s="22"/>
      <c r="B1020" s="27" t="s">
        <v>21</v>
      </c>
      <c r="C1020" s="27">
        <v>1185732</v>
      </c>
      <c r="D1020" s="28">
        <v>44238</v>
      </c>
      <c r="E1020" s="27" t="s">
        <v>40</v>
      </c>
      <c r="F1020" s="27" t="s">
        <v>62</v>
      </c>
      <c r="G1020" s="27" t="s">
        <v>63</v>
      </c>
      <c r="H1020" s="27" t="s">
        <v>24</v>
      </c>
      <c r="I1020" s="29">
        <v>0.35</v>
      </c>
      <c r="J1020" s="30">
        <v>4750</v>
      </c>
      <c r="K1020" s="31">
        <f t="shared" si="6"/>
        <v>1662.5</v>
      </c>
      <c r="L1020" s="31">
        <f t="shared" si="7"/>
        <v>665</v>
      </c>
      <c r="M1020" s="32">
        <v>0.4</v>
      </c>
      <c r="O1020" s="37"/>
      <c r="P1020" s="38"/>
      <c r="Q1020" s="33"/>
      <c r="R1020" s="34"/>
    </row>
    <row r="1021" spans="1:18" ht="15.75" customHeight="1">
      <c r="A1021" s="22"/>
      <c r="B1021" s="27" t="s">
        <v>21</v>
      </c>
      <c r="C1021" s="27">
        <v>1185732</v>
      </c>
      <c r="D1021" s="28">
        <v>44238</v>
      </c>
      <c r="E1021" s="27" t="s">
        <v>40</v>
      </c>
      <c r="F1021" s="27" t="s">
        <v>62</v>
      </c>
      <c r="G1021" s="27" t="s">
        <v>63</v>
      </c>
      <c r="H1021" s="27" t="s">
        <v>25</v>
      </c>
      <c r="I1021" s="29">
        <v>0.35</v>
      </c>
      <c r="J1021" s="30">
        <v>1250</v>
      </c>
      <c r="K1021" s="31">
        <f t="shared" si="6"/>
        <v>437.5</v>
      </c>
      <c r="L1021" s="31">
        <f t="shared" si="7"/>
        <v>153.125</v>
      </c>
      <c r="M1021" s="32">
        <v>0.35</v>
      </c>
      <c r="O1021" s="37"/>
      <c r="P1021" s="38"/>
      <c r="Q1021" s="33"/>
      <c r="R1021" s="34"/>
    </row>
    <row r="1022" spans="1:18" ht="15.75" customHeight="1">
      <c r="A1022" s="22"/>
      <c r="B1022" s="27" t="s">
        <v>21</v>
      </c>
      <c r="C1022" s="27">
        <v>1185732</v>
      </c>
      <c r="D1022" s="28">
        <v>44238</v>
      </c>
      <c r="E1022" s="27" t="s">
        <v>40</v>
      </c>
      <c r="F1022" s="27" t="s">
        <v>62</v>
      </c>
      <c r="G1022" s="27" t="s">
        <v>63</v>
      </c>
      <c r="H1022" s="27" t="s">
        <v>26</v>
      </c>
      <c r="I1022" s="29">
        <v>0.25</v>
      </c>
      <c r="J1022" s="30">
        <v>1750</v>
      </c>
      <c r="K1022" s="31">
        <f t="shared" si="6"/>
        <v>437.5</v>
      </c>
      <c r="L1022" s="31">
        <f t="shared" si="7"/>
        <v>153.125</v>
      </c>
      <c r="M1022" s="32">
        <v>0.35</v>
      </c>
      <c r="O1022" s="37"/>
      <c r="P1022" s="38"/>
      <c r="Q1022" s="33"/>
      <c r="R1022" s="34"/>
    </row>
    <row r="1023" spans="1:18" ht="15.75" customHeight="1">
      <c r="A1023" s="22"/>
      <c r="B1023" s="27" t="s">
        <v>21</v>
      </c>
      <c r="C1023" s="27">
        <v>1185732</v>
      </c>
      <c r="D1023" s="28">
        <v>44238</v>
      </c>
      <c r="E1023" s="27" t="s">
        <v>40</v>
      </c>
      <c r="F1023" s="27" t="s">
        <v>62</v>
      </c>
      <c r="G1023" s="27" t="s">
        <v>63</v>
      </c>
      <c r="H1023" s="27" t="s">
        <v>27</v>
      </c>
      <c r="I1023" s="29">
        <v>0.30000000000000004</v>
      </c>
      <c r="J1023" s="30">
        <v>500</v>
      </c>
      <c r="K1023" s="31">
        <f t="shared" si="6"/>
        <v>150.00000000000003</v>
      </c>
      <c r="L1023" s="31">
        <f t="shared" si="7"/>
        <v>60.000000000000014</v>
      </c>
      <c r="M1023" s="32">
        <v>0.4</v>
      </c>
      <c r="O1023" s="37"/>
      <c r="P1023" s="38"/>
      <c r="Q1023" s="33"/>
      <c r="R1023" s="34"/>
    </row>
    <row r="1024" spans="1:18" ht="15.75" customHeight="1">
      <c r="A1024" s="22"/>
      <c r="B1024" s="27" t="s">
        <v>21</v>
      </c>
      <c r="C1024" s="27">
        <v>1185732</v>
      </c>
      <c r="D1024" s="28">
        <v>44238</v>
      </c>
      <c r="E1024" s="27" t="s">
        <v>40</v>
      </c>
      <c r="F1024" s="27" t="s">
        <v>62</v>
      </c>
      <c r="G1024" s="27" t="s">
        <v>63</v>
      </c>
      <c r="H1024" s="27" t="s">
        <v>28</v>
      </c>
      <c r="I1024" s="29">
        <v>0.44999999999999996</v>
      </c>
      <c r="J1024" s="30">
        <v>1250</v>
      </c>
      <c r="K1024" s="31">
        <f t="shared" si="6"/>
        <v>562.5</v>
      </c>
      <c r="L1024" s="31">
        <f t="shared" si="7"/>
        <v>196.875</v>
      </c>
      <c r="M1024" s="32">
        <v>0.35</v>
      </c>
      <c r="O1024" s="37"/>
      <c r="P1024" s="38"/>
      <c r="Q1024" s="33"/>
      <c r="R1024" s="34"/>
    </row>
    <row r="1025" spans="1:18" ht="15.75" customHeight="1">
      <c r="A1025" s="22"/>
      <c r="B1025" s="27" t="s">
        <v>21</v>
      </c>
      <c r="C1025" s="27">
        <v>1185732</v>
      </c>
      <c r="D1025" s="28">
        <v>44238</v>
      </c>
      <c r="E1025" s="27" t="s">
        <v>40</v>
      </c>
      <c r="F1025" s="27" t="s">
        <v>62</v>
      </c>
      <c r="G1025" s="27" t="s">
        <v>63</v>
      </c>
      <c r="H1025" s="27" t="s">
        <v>29</v>
      </c>
      <c r="I1025" s="29">
        <v>0.35</v>
      </c>
      <c r="J1025" s="30">
        <v>2000</v>
      </c>
      <c r="K1025" s="31">
        <f t="shared" si="6"/>
        <v>700</v>
      </c>
      <c r="L1025" s="31">
        <f t="shared" si="7"/>
        <v>350</v>
      </c>
      <c r="M1025" s="32">
        <v>0.5</v>
      </c>
      <c r="O1025" s="37"/>
      <c r="P1025" s="38"/>
      <c r="Q1025" s="33"/>
      <c r="R1025" s="34"/>
    </row>
    <row r="1026" spans="1:18" ht="15.75" customHeight="1">
      <c r="A1026" s="22"/>
      <c r="B1026" s="27" t="s">
        <v>21</v>
      </c>
      <c r="C1026" s="27">
        <v>1185732</v>
      </c>
      <c r="D1026" s="28">
        <v>44265</v>
      </c>
      <c r="E1026" s="27" t="s">
        <v>40</v>
      </c>
      <c r="F1026" s="27" t="s">
        <v>62</v>
      </c>
      <c r="G1026" s="27" t="s">
        <v>63</v>
      </c>
      <c r="H1026" s="27" t="s">
        <v>24</v>
      </c>
      <c r="I1026" s="29">
        <v>0.4</v>
      </c>
      <c r="J1026" s="30">
        <v>4200</v>
      </c>
      <c r="K1026" s="31">
        <f t="shared" ref="K1026:K1280" si="8">I1026*J1026</f>
        <v>1680</v>
      </c>
      <c r="L1026" s="31">
        <f t="shared" ref="L1026:L1280" si="9">K1026*M1026</f>
        <v>672</v>
      </c>
      <c r="M1026" s="32">
        <v>0.4</v>
      </c>
      <c r="O1026" s="37"/>
      <c r="P1026" s="38"/>
      <c r="Q1026" s="33"/>
      <c r="R1026" s="34"/>
    </row>
    <row r="1027" spans="1:18" ht="15.75" customHeight="1">
      <c r="A1027" s="22"/>
      <c r="B1027" s="27" t="s">
        <v>21</v>
      </c>
      <c r="C1027" s="27">
        <v>1185732</v>
      </c>
      <c r="D1027" s="28">
        <v>44265</v>
      </c>
      <c r="E1027" s="27" t="s">
        <v>40</v>
      </c>
      <c r="F1027" s="27" t="s">
        <v>62</v>
      </c>
      <c r="G1027" s="27" t="s">
        <v>63</v>
      </c>
      <c r="H1027" s="27" t="s">
        <v>25</v>
      </c>
      <c r="I1027" s="29">
        <v>0.4</v>
      </c>
      <c r="J1027" s="30">
        <v>1000</v>
      </c>
      <c r="K1027" s="31">
        <f t="shared" si="8"/>
        <v>400</v>
      </c>
      <c r="L1027" s="31">
        <f t="shared" si="9"/>
        <v>140</v>
      </c>
      <c r="M1027" s="32">
        <v>0.35</v>
      </c>
      <c r="O1027" s="37"/>
      <c r="P1027" s="38"/>
      <c r="Q1027" s="33"/>
      <c r="R1027" s="34"/>
    </row>
    <row r="1028" spans="1:18" ht="15.75" customHeight="1">
      <c r="A1028" s="22"/>
      <c r="B1028" s="27" t="s">
        <v>21</v>
      </c>
      <c r="C1028" s="27">
        <v>1185732</v>
      </c>
      <c r="D1028" s="28">
        <v>44265</v>
      </c>
      <c r="E1028" s="27" t="s">
        <v>40</v>
      </c>
      <c r="F1028" s="27" t="s">
        <v>62</v>
      </c>
      <c r="G1028" s="27" t="s">
        <v>63</v>
      </c>
      <c r="H1028" s="27" t="s">
        <v>26</v>
      </c>
      <c r="I1028" s="29">
        <v>0.30000000000000004</v>
      </c>
      <c r="J1028" s="30">
        <v>1500</v>
      </c>
      <c r="K1028" s="31">
        <f t="shared" si="8"/>
        <v>450.00000000000006</v>
      </c>
      <c r="L1028" s="31">
        <f t="shared" si="9"/>
        <v>157.5</v>
      </c>
      <c r="M1028" s="32">
        <v>0.35</v>
      </c>
      <c r="O1028" s="37"/>
      <c r="P1028" s="38"/>
      <c r="Q1028" s="33"/>
      <c r="R1028" s="34"/>
    </row>
    <row r="1029" spans="1:18" ht="15.75" customHeight="1">
      <c r="A1029" s="22"/>
      <c r="B1029" s="27" t="s">
        <v>21</v>
      </c>
      <c r="C1029" s="27">
        <v>1185732</v>
      </c>
      <c r="D1029" s="28">
        <v>44265</v>
      </c>
      <c r="E1029" s="27" t="s">
        <v>40</v>
      </c>
      <c r="F1029" s="27" t="s">
        <v>62</v>
      </c>
      <c r="G1029" s="27" t="s">
        <v>63</v>
      </c>
      <c r="H1029" s="27" t="s">
        <v>27</v>
      </c>
      <c r="I1029" s="29">
        <v>0.35</v>
      </c>
      <c r="J1029" s="30">
        <v>0</v>
      </c>
      <c r="K1029" s="31">
        <f t="shared" si="8"/>
        <v>0</v>
      </c>
      <c r="L1029" s="31">
        <f t="shared" si="9"/>
        <v>0</v>
      </c>
      <c r="M1029" s="32">
        <v>0.4</v>
      </c>
      <c r="O1029" s="37"/>
      <c r="P1029" s="38"/>
      <c r="Q1029" s="33"/>
      <c r="R1029" s="34"/>
    </row>
    <row r="1030" spans="1:18" ht="15.75" customHeight="1">
      <c r="A1030" s="22"/>
      <c r="B1030" s="27" t="s">
        <v>21</v>
      </c>
      <c r="C1030" s="27">
        <v>1185732</v>
      </c>
      <c r="D1030" s="28">
        <v>44265</v>
      </c>
      <c r="E1030" s="27" t="s">
        <v>40</v>
      </c>
      <c r="F1030" s="27" t="s">
        <v>62</v>
      </c>
      <c r="G1030" s="27" t="s">
        <v>63</v>
      </c>
      <c r="H1030" s="27" t="s">
        <v>28</v>
      </c>
      <c r="I1030" s="29">
        <v>0.5</v>
      </c>
      <c r="J1030" s="30">
        <v>500</v>
      </c>
      <c r="K1030" s="31">
        <f t="shared" si="8"/>
        <v>250</v>
      </c>
      <c r="L1030" s="31">
        <f t="shared" si="9"/>
        <v>87.5</v>
      </c>
      <c r="M1030" s="32">
        <v>0.35</v>
      </c>
      <c r="O1030" s="37"/>
      <c r="P1030" s="38"/>
      <c r="Q1030" s="33"/>
      <c r="R1030" s="34"/>
    </row>
    <row r="1031" spans="1:18" ht="15.75" customHeight="1">
      <c r="A1031" s="22"/>
      <c r="B1031" s="27" t="s">
        <v>21</v>
      </c>
      <c r="C1031" s="27">
        <v>1185732</v>
      </c>
      <c r="D1031" s="28">
        <v>44265</v>
      </c>
      <c r="E1031" s="27" t="s">
        <v>40</v>
      </c>
      <c r="F1031" s="27" t="s">
        <v>62</v>
      </c>
      <c r="G1031" s="27" t="s">
        <v>63</v>
      </c>
      <c r="H1031" s="27" t="s">
        <v>29</v>
      </c>
      <c r="I1031" s="29">
        <v>0.4</v>
      </c>
      <c r="J1031" s="30">
        <v>1500</v>
      </c>
      <c r="K1031" s="31">
        <f t="shared" si="8"/>
        <v>600</v>
      </c>
      <c r="L1031" s="31">
        <f t="shared" si="9"/>
        <v>300</v>
      </c>
      <c r="M1031" s="32">
        <v>0.5</v>
      </c>
      <c r="O1031" s="37"/>
      <c r="P1031" s="38"/>
      <c r="Q1031" s="33"/>
      <c r="R1031" s="34"/>
    </row>
    <row r="1032" spans="1:18" ht="15.75" customHeight="1">
      <c r="A1032" s="22"/>
      <c r="B1032" s="27" t="s">
        <v>21</v>
      </c>
      <c r="C1032" s="27">
        <v>1185732</v>
      </c>
      <c r="D1032" s="28">
        <v>44297</v>
      </c>
      <c r="E1032" s="27" t="s">
        <v>40</v>
      </c>
      <c r="F1032" s="27" t="s">
        <v>62</v>
      </c>
      <c r="G1032" s="27" t="s">
        <v>63</v>
      </c>
      <c r="H1032" s="27" t="s">
        <v>24</v>
      </c>
      <c r="I1032" s="29">
        <v>0.4</v>
      </c>
      <c r="J1032" s="30">
        <v>3750</v>
      </c>
      <c r="K1032" s="31">
        <f t="shared" si="8"/>
        <v>1500</v>
      </c>
      <c r="L1032" s="31">
        <f t="shared" si="9"/>
        <v>600</v>
      </c>
      <c r="M1032" s="32">
        <v>0.4</v>
      </c>
      <c r="O1032" s="37"/>
      <c r="P1032" s="38"/>
      <c r="Q1032" s="33"/>
      <c r="R1032" s="34"/>
    </row>
    <row r="1033" spans="1:18" ht="15.75" customHeight="1">
      <c r="A1033" s="22"/>
      <c r="B1033" s="27" t="s">
        <v>21</v>
      </c>
      <c r="C1033" s="27">
        <v>1185732</v>
      </c>
      <c r="D1033" s="28">
        <v>44297</v>
      </c>
      <c r="E1033" s="27" t="s">
        <v>40</v>
      </c>
      <c r="F1033" s="27" t="s">
        <v>62</v>
      </c>
      <c r="G1033" s="27" t="s">
        <v>63</v>
      </c>
      <c r="H1033" s="27" t="s">
        <v>25</v>
      </c>
      <c r="I1033" s="29">
        <v>0.35000000000000003</v>
      </c>
      <c r="J1033" s="30">
        <v>750</v>
      </c>
      <c r="K1033" s="31">
        <f t="shared" si="8"/>
        <v>262.5</v>
      </c>
      <c r="L1033" s="31">
        <f t="shared" si="9"/>
        <v>91.875</v>
      </c>
      <c r="M1033" s="32">
        <v>0.35</v>
      </c>
      <c r="O1033" s="37"/>
      <c r="P1033" s="38"/>
      <c r="Q1033" s="33"/>
      <c r="R1033" s="34"/>
    </row>
    <row r="1034" spans="1:18" ht="15.75" customHeight="1">
      <c r="A1034" s="22"/>
      <c r="B1034" s="27" t="s">
        <v>21</v>
      </c>
      <c r="C1034" s="27">
        <v>1185732</v>
      </c>
      <c r="D1034" s="28">
        <v>44297</v>
      </c>
      <c r="E1034" s="27" t="s">
        <v>40</v>
      </c>
      <c r="F1034" s="27" t="s">
        <v>62</v>
      </c>
      <c r="G1034" s="27" t="s">
        <v>63</v>
      </c>
      <c r="H1034" s="27" t="s">
        <v>26</v>
      </c>
      <c r="I1034" s="29">
        <v>0.25000000000000006</v>
      </c>
      <c r="J1034" s="30">
        <v>750</v>
      </c>
      <c r="K1034" s="31">
        <f t="shared" si="8"/>
        <v>187.50000000000003</v>
      </c>
      <c r="L1034" s="31">
        <f t="shared" si="9"/>
        <v>65.625</v>
      </c>
      <c r="M1034" s="32">
        <v>0.35</v>
      </c>
      <c r="O1034" s="37"/>
      <c r="P1034" s="38"/>
      <c r="Q1034" s="33"/>
      <c r="R1034" s="34"/>
    </row>
    <row r="1035" spans="1:18" ht="15.75" customHeight="1">
      <c r="A1035" s="22"/>
      <c r="B1035" s="27" t="s">
        <v>21</v>
      </c>
      <c r="C1035" s="27">
        <v>1185732</v>
      </c>
      <c r="D1035" s="28">
        <v>44297</v>
      </c>
      <c r="E1035" s="27" t="s">
        <v>40</v>
      </c>
      <c r="F1035" s="27" t="s">
        <v>62</v>
      </c>
      <c r="G1035" s="27" t="s">
        <v>63</v>
      </c>
      <c r="H1035" s="27" t="s">
        <v>27</v>
      </c>
      <c r="I1035" s="29">
        <v>0.3</v>
      </c>
      <c r="J1035" s="30">
        <v>0</v>
      </c>
      <c r="K1035" s="31">
        <f t="shared" si="8"/>
        <v>0</v>
      </c>
      <c r="L1035" s="31">
        <f t="shared" si="9"/>
        <v>0</v>
      </c>
      <c r="M1035" s="32">
        <v>0.4</v>
      </c>
      <c r="O1035" s="37"/>
      <c r="P1035" s="38"/>
      <c r="Q1035" s="33"/>
      <c r="R1035" s="34"/>
    </row>
    <row r="1036" spans="1:18" ht="15.75" customHeight="1">
      <c r="A1036" s="22"/>
      <c r="B1036" s="27" t="s">
        <v>21</v>
      </c>
      <c r="C1036" s="27">
        <v>1185732</v>
      </c>
      <c r="D1036" s="28">
        <v>44297</v>
      </c>
      <c r="E1036" s="27" t="s">
        <v>40</v>
      </c>
      <c r="F1036" s="27" t="s">
        <v>62</v>
      </c>
      <c r="G1036" s="27" t="s">
        <v>63</v>
      </c>
      <c r="H1036" s="27" t="s">
        <v>28</v>
      </c>
      <c r="I1036" s="29">
        <v>0.45</v>
      </c>
      <c r="J1036" s="30">
        <v>250</v>
      </c>
      <c r="K1036" s="31">
        <f t="shared" si="8"/>
        <v>112.5</v>
      </c>
      <c r="L1036" s="31">
        <f t="shared" si="9"/>
        <v>39.375</v>
      </c>
      <c r="M1036" s="32">
        <v>0.35</v>
      </c>
      <c r="O1036" s="37"/>
      <c r="P1036" s="38"/>
      <c r="Q1036" s="33"/>
      <c r="R1036" s="34"/>
    </row>
    <row r="1037" spans="1:18" ht="15.75" customHeight="1">
      <c r="A1037" s="22"/>
      <c r="B1037" s="27" t="s">
        <v>21</v>
      </c>
      <c r="C1037" s="27">
        <v>1185732</v>
      </c>
      <c r="D1037" s="28">
        <v>44297</v>
      </c>
      <c r="E1037" s="27" t="s">
        <v>40</v>
      </c>
      <c r="F1037" s="27" t="s">
        <v>62</v>
      </c>
      <c r="G1037" s="27" t="s">
        <v>63</v>
      </c>
      <c r="H1037" s="27" t="s">
        <v>29</v>
      </c>
      <c r="I1037" s="29">
        <v>0.35000000000000003</v>
      </c>
      <c r="J1037" s="30">
        <v>1500</v>
      </c>
      <c r="K1037" s="31">
        <f t="shared" si="8"/>
        <v>525</v>
      </c>
      <c r="L1037" s="31">
        <f t="shared" si="9"/>
        <v>262.5</v>
      </c>
      <c r="M1037" s="32">
        <v>0.5</v>
      </c>
      <c r="O1037" s="37"/>
      <c r="P1037" s="38"/>
      <c r="Q1037" s="33"/>
      <c r="R1037" s="34"/>
    </row>
    <row r="1038" spans="1:18" ht="15.75" customHeight="1">
      <c r="A1038" s="22"/>
      <c r="B1038" s="27" t="s">
        <v>21</v>
      </c>
      <c r="C1038" s="27">
        <v>1185732</v>
      </c>
      <c r="D1038" s="28">
        <v>44328</v>
      </c>
      <c r="E1038" s="27" t="s">
        <v>40</v>
      </c>
      <c r="F1038" s="27" t="s">
        <v>62</v>
      </c>
      <c r="G1038" s="27" t="s">
        <v>63</v>
      </c>
      <c r="H1038" s="27" t="s">
        <v>24</v>
      </c>
      <c r="I1038" s="29">
        <v>0.45</v>
      </c>
      <c r="J1038" s="30">
        <v>4200</v>
      </c>
      <c r="K1038" s="31">
        <f t="shared" si="8"/>
        <v>1890</v>
      </c>
      <c r="L1038" s="31">
        <f t="shared" si="9"/>
        <v>756</v>
      </c>
      <c r="M1038" s="32">
        <v>0.4</v>
      </c>
      <c r="O1038" s="37"/>
      <c r="P1038" s="38"/>
      <c r="Q1038" s="33"/>
      <c r="R1038" s="34"/>
    </row>
    <row r="1039" spans="1:18" ht="15.75" customHeight="1">
      <c r="A1039" s="22"/>
      <c r="B1039" s="27" t="s">
        <v>21</v>
      </c>
      <c r="C1039" s="27">
        <v>1185732</v>
      </c>
      <c r="D1039" s="28">
        <v>44328</v>
      </c>
      <c r="E1039" s="27" t="s">
        <v>40</v>
      </c>
      <c r="F1039" s="27" t="s">
        <v>62</v>
      </c>
      <c r="G1039" s="27" t="s">
        <v>63</v>
      </c>
      <c r="H1039" s="27" t="s">
        <v>25</v>
      </c>
      <c r="I1039" s="29">
        <v>0.40000000000000008</v>
      </c>
      <c r="J1039" s="30">
        <v>1250</v>
      </c>
      <c r="K1039" s="31">
        <f t="shared" si="8"/>
        <v>500.00000000000011</v>
      </c>
      <c r="L1039" s="31">
        <f t="shared" si="9"/>
        <v>175.00000000000003</v>
      </c>
      <c r="M1039" s="32">
        <v>0.35</v>
      </c>
      <c r="O1039" s="37"/>
      <c r="P1039" s="38"/>
      <c r="Q1039" s="33"/>
      <c r="R1039" s="34"/>
    </row>
    <row r="1040" spans="1:18" ht="15.75" customHeight="1">
      <c r="A1040" s="22"/>
      <c r="B1040" s="27" t="s">
        <v>21</v>
      </c>
      <c r="C1040" s="27">
        <v>1185732</v>
      </c>
      <c r="D1040" s="28">
        <v>44328</v>
      </c>
      <c r="E1040" s="27" t="s">
        <v>40</v>
      </c>
      <c r="F1040" s="27" t="s">
        <v>62</v>
      </c>
      <c r="G1040" s="27" t="s">
        <v>63</v>
      </c>
      <c r="H1040" s="27" t="s">
        <v>26</v>
      </c>
      <c r="I1040" s="29">
        <v>0.35000000000000003</v>
      </c>
      <c r="J1040" s="30">
        <v>1000</v>
      </c>
      <c r="K1040" s="31">
        <f t="shared" si="8"/>
        <v>350.00000000000006</v>
      </c>
      <c r="L1040" s="31">
        <f t="shared" si="9"/>
        <v>122.50000000000001</v>
      </c>
      <c r="M1040" s="32">
        <v>0.35</v>
      </c>
      <c r="O1040" s="37"/>
      <c r="P1040" s="38"/>
      <c r="Q1040" s="33"/>
      <c r="R1040" s="34"/>
    </row>
    <row r="1041" spans="1:18" ht="15.75" customHeight="1">
      <c r="A1041" s="22"/>
      <c r="B1041" s="27" t="s">
        <v>21</v>
      </c>
      <c r="C1041" s="27">
        <v>1185732</v>
      </c>
      <c r="D1041" s="28">
        <v>44328</v>
      </c>
      <c r="E1041" s="27" t="s">
        <v>40</v>
      </c>
      <c r="F1041" s="27" t="s">
        <v>62</v>
      </c>
      <c r="G1041" s="27" t="s">
        <v>63</v>
      </c>
      <c r="H1041" s="27" t="s">
        <v>27</v>
      </c>
      <c r="I1041" s="29">
        <v>0.35000000000000003</v>
      </c>
      <c r="J1041" s="30">
        <v>250</v>
      </c>
      <c r="K1041" s="31">
        <f t="shared" si="8"/>
        <v>87.500000000000014</v>
      </c>
      <c r="L1041" s="31">
        <f t="shared" si="9"/>
        <v>35.000000000000007</v>
      </c>
      <c r="M1041" s="32">
        <v>0.4</v>
      </c>
      <c r="O1041" s="37"/>
      <c r="P1041" s="38"/>
      <c r="Q1041" s="33"/>
      <c r="R1041" s="34"/>
    </row>
    <row r="1042" spans="1:18" ht="15.75" customHeight="1">
      <c r="A1042" s="22"/>
      <c r="B1042" s="27" t="s">
        <v>21</v>
      </c>
      <c r="C1042" s="27">
        <v>1185732</v>
      </c>
      <c r="D1042" s="28">
        <v>44328</v>
      </c>
      <c r="E1042" s="27" t="s">
        <v>40</v>
      </c>
      <c r="F1042" s="27" t="s">
        <v>62</v>
      </c>
      <c r="G1042" s="27" t="s">
        <v>63</v>
      </c>
      <c r="H1042" s="27" t="s">
        <v>28</v>
      </c>
      <c r="I1042" s="29">
        <v>0.49999999999999994</v>
      </c>
      <c r="J1042" s="30">
        <v>500</v>
      </c>
      <c r="K1042" s="31">
        <f t="shared" si="8"/>
        <v>249.99999999999997</v>
      </c>
      <c r="L1042" s="31">
        <f t="shared" si="9"/>
        <v>87.499999999999986</v>
      </c>
      <c r="M1042" s="32">
        <v>0.35</v>
      </c>
      <c r="O1042" s="37"/>
      <c r="P1042" s="38"/>
      <c r="Q1042" s="33"/>
      <c r="R1042" s="34"/>
    </row>
    <row r="1043" spans="1:18" ht="15.75" customHeight="1">
      <c r="A1043" s="22"/>
      <c r="B1043" s="27" t="s">
        <v>21</v>
      </c>
      <c r="C1043" s="27">
        <v>1185732</v>
      </c>
      <c r="D1043" s="28">
        <v>44328</v>
      </c>
      <c r="E1043" s="27" t="s">
        <v>40</v>
      </c>
      <c r="F1043" s="27" t="s">
        <v>62</v>
      </c>
      <c r="G1043" s="27" t="s">
        <v>63</v>
      </c>
      <c r="H1043" s="27" t="s">
        <v>29</v>
      </c>
      <c r="I1043" s="29">
        <v>0.54999999999999993</v>
      </c>
      <c r="J1043" s="30">
        <v>1500</v>
      </c>
      <c r="K1043" s="31">
        <f t="shared" si="8"/>
        <v>824.99999999999989</v>
      </c>
      <c r="L1043" s="31">
        <f t="shared" si="9"/>
        <v>412.49999999999994</v>
      </c>
      <c r="M1043" s="32">
        <v>0.5</v>
      </c>
      <c r="O1043" s="37"/>
      <c r="P1043" s="38"/>
      <c r="Q1043" s="33"/>
      <c r="R1043" s="34"/>
    </row>
    <row r="1044" spans="1:18" ht="15.75" customHeight="1">
      <c r="A1044" s="22"/>
      <c r="B1044" s="27" t="s">
        <v>21</v>
      </c>
      <c r="C1044" s="27">
        <v>1185732</v>
      </c>
      <c r="D1044" s="28">
        <v>44358</v>
      </c>
      <c r="E1044" s="27" t="s">
        <v>40</v>
      </c>
      <c r="F1044" s="27" t="s">
        <v>62</v>
      </c>
      <c r="G1044" s="27" t="s">
        <v>63</v>
      </c>
      <c r="H1044" s="27" t="s">
        <v>24</v>
      </c>
      <c r="I1044" s="29">
        <v>0.4</v>
      </c>
      <c r="J1044" s="30">
        <v>4000</v>
      </c>
      <c r="K1044" s="31">
        <f t="shared" si="8"/>
        <v>1600</v>
      </c>
      <c r="L1044" s="31">
        <f t="shared" si="9"/>
        <v>640</v>
      </c>
      <c r="M1044" s="32">
        <v>0.4</v>
      </c>
      <c r="O1044" s="37"/>
      <c r="P1044" s="38"/>
      <c r="Q1044" s="33"/>
      <c r="R1044" s="34"/>
    </row>
    <row r="1045" spans="1:18" ht="15.75" customHeight="1">
      <c r="A1045" s="22"/>
      <c r="B1045" s="27" t="s">
        <v>21</v>
      </c>
      <c r="C1045" s="27">
        <v>1185732</v>
      </c>
      <c r="D1045" s="28">
        <v>44358</v>
      </c>
      <c r="E1045" s="27" t="s">
        <v>40</v>
      </c>
      <c r="F1045" s="27" t="s">
        <v>62</v>
      </c>
      <c r="G1045" s="27" t="s">
        <v>63</v>
      </c>
      <c r="H1045" s="27" t="s">
        <v>25</v>
      </c>
      <c r="I1045" s="29">
        <v>0.35000000000000009</v>
      </c>
      <c r="J1045" s="30">
        <v>1500</v>
      </c>
      <c r="K1045" s="31">
        <f t="shared" si="8"/>
        <v>525.00000000000011</v>
      </c>
      <c r="L1045" s="31">
        <f t="shared" si="9"/>
        <v>183.75000000000003</v>
      </c>
      <c r="M1045" s="32">
        <v>0.35</v>
      </c>
      <c r="O1045" s="37"/>
      <c r="P1045" s="38"/>
      <c r="Q1045" s="33"/>
      <c r="R1045" s="34"/>
    </row>
    <row r="1046" spans="1:18" ht="15.75" customHeight="1">
      <c r="A1046" s="22"/>
      <c r="B1046" s="27" t="s">
        <v>21</v>
      </c>
      <c r="C1046" s="27">
        <v>1185732</v>
      </c>
      <c r="D1046" s="28">
        <v>44358</v>
      </c>
      <c r="E1046" s="27" t="s">
        <v>40</v>
      </c>
      <c r="F1046" s="27" t="s">
        <v>62</v>
      </c>
      <c r="G1046" s="27" t="s">
        <v>63</v>
      </c>
      <c r="H1046" s="27" t="s">
        <v>26</v>
      </c>
      <c r="I1046" s="29">
        <v>0.30000000000000004</v>
      </c>
      <c r="J1046" s="30">
        <v>1750</v>
      </c>
      <c r="K1046" s="31">
        <f t="shared" si="8"/>
        <v>525.00000000000011</v>
      </c>
      <c r="L1046" s="31">
        <f t="shared" si="9"/>
        <v>183.75000000000003</v>
      </c>
      <c r="M1046" s="32">
        <v>0.35</v>
      </c>
      <c r="O1046" s="37"/>
      <c r="P1046" s="38"/>
      <c r="Q1046" s="33"/>
      <c r="R1046" s="34"/>
    </row>
    <row r="1047" spans="1:18" ht="15.75" customHeight="1">
      <c r="A1047" s="22"/>
      <c r="B1047" s="27" t="s">
        <v>21</v>
      </c>
      <c r="C1047" s="27">
        <v>1185732</v>
      </c>
      <c r="D1047" s="28">
        <v>44358</v>
      </c>
      <c r="E1047" s="27" t="s">
        <v>40</v>
      </c>
      <c r="F1047" s="27" t="s">
        <v>62</v>
      </c>
      <c r="G1047" s="27" t="s">
        <v>63</v>
      </c>
      <c r="H1047" s="27" t="s">
        <v>27</v>
      </c>
      <c r="I1047" s="29">
        <v>0.30000000000000004</v>
      </c>
      <c r="J1047" s="30">
        <v>1500</v>
      </c>
      <c r="K1047" s="31">
        <f t="shared" si="8"/>
        <v>450.00000000000006</v>
      </c>
      <c r="L1047" s="31">
        <f t="shared" si="9"/>
        <v>180.00000000000003</v>
      </c>
      <c r="M1047" s="32">
        <v>0.4</v>
      </c>
      <c r="O1047" s="37"/>
      <c r="P1047" s="38"/>
      <c r="Q1047" s="33"/>
      <c r="R1047" s="34"/>
    </row>
    <row r="1048" spans="1:18" ht="15.75" customHeight="1">
      <c r="A1048" s="22"/>
      <c r="B1048" s="27" t="s">
        <v>21</v>
      </c>
      <c r="C1048" s="27">
        <v>1185732</v>
      </c>
      <c r="D1048" s="28">
        <v>44358</v>
      </c>
      <c r="E1048" s="27" t="s">
        <v>40</v>
      </c>
      <c r="F1048" s="27" t="s">
        <v>62</v>
      </c>
      <c r="G1048" s="27" t="s">
        <v>63</v>
      </c>
      <c r="H1048" s="27" t="s">
        <v>28</v>
      </c>
      <c r="I1048" s="29">
        <v>0.45</v>
      </c>
      <c r="J1048" s="30">
        <v>1500</v>
      </c>
      <c r="K1048" s="31">
        <f t="shared" si="8"/>
        <v>675</v>
      </c>
      <c r="L1048" s="31">
        <f t="shared" si="9"/>
        <v>236.24999999999997</v>
      </c>
      <c r="M1048" s="32">
        <v>0.35</v>
      </c>
      <c r="O1048" s="37"/>
      <c r="P1048" s="38"/>
      <c r="Q1048" s="33"/>
      <c r="R1048" s="34"/>
    </row>
    <row r="1049" spans="1:18" ht="15.75" customHeight="1">
      <c r="A1049" s="22"/>
      <c r="B1049" s="27" t="s">
        <v>21</v>
      </c>
      <c r="C1049" s="27">
        <v>1185732</v>
      </c>
      <c r="D1049" s="28">
        <v>44358</v>
      </c>
      <c r="E1049" s="27" t="s">
        <v>40</v>
      </c>
      <c r="F1049" s="27" t="s">
        <v>62</v>
      </c>
      <c r="G1049" s="27" t="s">
        <v>63</v>
      </c>
      <c r="H1049" s="27" t="s">
        <v>29</v>
      </c>
      <c r="I1049" s="29">
        <v>0.5</v>
      </c>
      <c r="J1049" s="30">
        <v>3250</v>
      </c>
      <c r="K1049" s="31">
        <f t="shared" si="8"/>
        <v>1625</v>
      </c>
      <c r="L1049" s="31">
        <f t="shared" si="9"/>
        <v>812.5</v>
      </c>
      <c r="M1049" s="32">
        <v>0.5</v>
      </c>
      <c r="O1049" s="37"/>
      <c r="P1049" s="38"/>
      <c r="Q1049" s="33"/>
      <c r="R1049" s="34"/>
    </row>
    <row r="1050" spans="1:18" ht="15.75" customHeight="1">
      <c r="A1050" s="22"/>
      <c r="B1050" s="27" t="s">
        <v>21</v>
      </c>
      <c r="C1050" s="27">
        <v>1185732</v>
      </c>
      <c r="D1050" s="28">
        <v>44387</v>
      </c>
      <c r="E1050" s="27" t="s">
        <v>40</v>
      </c>
      <c r="F1050" s="27" t="s">
        <v>62</v>
      </c>
      <c r="G1050" s="27" t="s">
        <v>63</v>
      </c>
      <c r="H1050" s="27" t="s">
        <v>24</v>
      </c>
      <c r="I1050" s="29">
        <v>0.45</v>
      </c>
      <c r="J1050" s="30">
        <v>5500</v>
      </c>
      <c r="K1050" s="31">
        <f t="shared" si="8"/>
        <v>2475</v>
      </c>
      <c r="L1050" s="31">
        <f t="shared" si="9"/>
        <v>990</v>
      </c>
      <c r="M1050" s="32">
        <v>0.4</v>
      </c>
      <c r="O1050" s="37"/>
      <c r="P1050" s="38"/>
      <c r="Q1050" s="33"/>
      <c r="R1050" s="34"/>
    </row>
    <row r="1051" spans="1:18" ht="15.75" customHeight="1">
      <c r="A1051" s="22"/>
      <c r="B1051" s="27" t="s">
        <v>21</v>
      </c>
      <c r="C1051" s="27">
        <v>1185732</v>
      </c>
      <c r="D1051" s="28">
        <v>44387</v>
      </c>
      <c r="E1051" s="27" t="s">
        <v>40</v>
      </c>
      <c r="F1051" s="27" t="s">
        <v>62</v>
      </c>
      <c r="G1051" s="27" t="s">
        <v>63</v>
      </c>
      <c r="H1051" s="27" t="s">
        <v>25</v>
      </c>
      <c r="I1051" s="29">
        <v>0.40000000000000008</v>
      </c>
      <c r="J1051" s="30">
        <v>3000</v>
      </c>
      <c r="K1051" s="31">
        <f t="shared" si="8"/>
        <v>1200.0000000000002</v>
      </c>
      <c r="L1051" s="31">
        <f t="shared" si="9"/>
        <v>420.00000000000006</v>
      </c>
      <c r="M1051" s="32">
        <v>0.35</v>
      </c>
      <c r="O1051" s="37"/>
      <c r="P1051" s="38"/>
      <c r="Q1051" s="33"/>
      <c r="R1051" s="34"/>
    </row>
    <row r="1052" spans="1:18" ht="15.75" customHeight="1">
      <c r="A1052" s="22"/>
      <c r="B1052" s="27" t="s">
        <v>21</v>
      </c>
      <c r="C1052" s="27">
        <v>1185732</v>
      </c>
      <c r="D1052" s="28">
        <v>44387</v>
      </c>
      <c r="E1052" s="27" t="s">
        <v>40</v>
      </c>
      <c r="F1052" s="27" t="s">
        <v>62</v>
      </c>
      <c r="G1052" s="27" t="s">
        <v>63</v>
      </c>
      <c r="H1052" s="27" t="s">
        <v>26</v>
      </c>
      <c r="I1052" s="29">
        <v>0.35000000000000003</v>
      </c>
      <c r="J1052" s="30">
        <v>2250</v>
      </c>
      <c r="K1052" s="31">
        <f t="shared" si="8"/>
        <v>787.50000000000011</v>
      </c>
      <c r="L1052" s="31">
        <f t="shared" si="9"/>
        <v>275.625</v>
      </c>
      <c r="M1052" s="32">
        <v>0.35</v>
      </c>
      <c r="O1052" s="37"/>
      <c r="P1052" s="38"/>
      <c r="Q1052" s="33"/>
      <c r="R1052" s="34"/>
    </row>
    <row r="1053" spans="1:18" ht="15.75" customHeight="1">
      <c r="A1053" s="22"/>
      <c r="B1053" s="27" t="s">
        <v>21</v>
      </c>
      <c r="C1053" s="27">
        <v>1185732</v>
      </c>
      <c r="D1053" s="28">
        <v>44387</v>
      </c>
      <c r="E1053" s="27" t="s">
        <v>40</v>
      </c>
      <c r="F1053" s="27" t="s">
        <v>62</v>
      </c>
      <c r="G1053" s="27" t="s">
        <v>63</v>
      </c>
      <c r="H1053" s="27" t="s">
        <v>27</v>
      </c>
      <c r="I1053" s="29">
        <v>0.35000000000000003</v>
      </c>
      <c r="J1053" s="30">
        <v>1750</v>
      </c>
      <c r="K1053" s="31">
        <f t="shared" si="8"/>
        <v>612.50000000000011</v>
      </c>
      <c r="L1053" s="31">
        <f t="shared" si="9"/>
        <v>245.00000000000006</v>
      </c>
      <c r="M1053" s="32">
        <v>0.4</v>
      </c>
      <c r="O1053" s="37"/>
      <c r="P1053" s="38"/>
      <c r="Q1053" s="33"/>
      <c r="R1053" s="34"/>
    </row>
    <row r="1054" spans="1:18" ht="15.75" customHeight="1">
      <c r="A1054" s="22"/>
      <c r="B1054" s="27" t="s">
        <v>21</v>
      </c>
      <c r="C1054" s="27">
        <v>1185732</v>
      </c>
      <c r="D1054" s="28">
        <v>44387</v>
      </c>
      <c r="E1054" s="27" t="s">
        <v>40</v>
      </c>
      <c r="F1054" s="27" t="s">
        <v>62</v>
      </c>
      <c r="G1054" s="27" t="s">
        <v>63</v>
      </c>
      <c r="H1054" s="27" t="s">
        <v>28</v>
      </c>
      <c r="I1054" s="29">
        <v>0.45</v>
      </c>
      <c r="J1054" s="30">
        <v>1750</v>
      </c>
      <c r="K1054" s="31">
        <f t="shared" si="8"/>
        <v>787.5</v>
      </c>
      <c r="L1054" s="31">
        <f t="shared" si="9"/>
        <v>275.625</v>
      </c>
      <c r="M1054" s="32">
        <v>0.35</v>
      </c>
      <c r="O1054" s="37"/>
      <c r="P1054" s="38"/>
      <c r="Q1054" s="33"/>
      <c r="R1054" s="34"/>
    </row>
    <row r="1055" spans="1:18" ht="15.75" customHeight="1">
      <c r="A1055" s="22"/>
      <c r="B1055" s="27" t="s">
        <v>21</v>
      </c>
      <c r="C1055" s="27">
        <v>1185732</v>
      </c>
      <c r="D1055" s="28">
        <v>44387</v>
      </c>
      <c r="E1055" s="27" t="s">
        <v>40</v>
      </c>
      <c r="F1055" s="27" t="s">
        <v>62</v>
      </c>
      <c r="G1055" s="27" t="s">
        <v>63</v>
      </c>
      <c r="H1055" s="27" t="s">
        <v>29</v>
      </c>
      <c r="I1055" s="29">
        <v>0.5</v>
      </c>
      <c r="J1055" s="30">
        <v>3500</v>
      </c>
      <c r="K1055" s="31">
        <f t="shared" si="8"/>
        <v>1750</v>
      </c>
      <c r="L1055" s="31">
        <f t="shared" si="9"/>
        <v>875</v>
      </c>
      <c r="M1055" s="32">
        <v>0.5</v>
      </c>
      <c r="O1055" s="37"/>
      <c r="P1055" s="38"/>
      <c r="Q1055" s="33"/>
      <c r="R1055" s="34"/>
    </row>
    <row r="1056" spans="1:18" ht="15.75" customHeight="1">
      <c r="A1056" s="22"/>
      <c r="B1056" s="27" t="s">
        <v>21</v>
      </c>
      <c r="C1056" s="27">
        <v>1185732</v>
      </c>
      <c r="D1056" s="28">
        <v>44419</v>
      </c>
      <c r="E1056" s="27" t="s">
        <v>40</v>
      </c>
      <c r="F1056" s="27" t="s">
        <v>62</v>
      </c>
      <c r="G1056" s="27" t="s">
        <v>63</v>
      </c>
      <c r="H1056" s="27" t="s">
        <v>24</v>
      </c>
      <c r="I1056" s="29">
        <v>0.45</v>
      </c>
      <c r="J1056" s="30">
        <v>5000</v>
      </c>
      <c r="K1056" s="31">
        <f t="shared" si="8"/>
        <v>2250</v>
      </c>
      <c r="L1056" s="31">
        <f t="shared" si="9"/>
        <v>900</v>
      </c>
      <c r="M1056" s="32">
        <v>0.4</v>
      </c>
      <c r="O1056" s="37"/>
      <c r="P1056" s="38"/>
      <c r="Q1056" s="33"/>
      <c r="R1056" s="34"/>
    </row>
    <row r="1057" spans="1:18" ht="15.75" customHeight="1">
      <c r="A1057" s="22"/>
      <c r="B1057" s="27" t="s">
        <v>21</v>
      </c>
      <c r="C1057" s="27">
        <v>1185732</v>
      </c>
      <c r="D1057" s="28">
        <v>44419</v>
      </c>
      <c r="E1057" s="27" t="s">
        <v>40</v>
      </c>
      <c r="F1057" s="27" t="s">
        <v>62</v>
      </c>
      <c r="G1057" s="27" t="s">
        <v>63</v>
      </c>
      <c r="H1057" s="27" t="s">
        <v>25</v>
      </c>
      <c r="I1057" s="29">
        <v>0.45000000000000007</v>
      </c>
      <c r="J1057" s="30">
        <v>2750</v>
      </c>
      <c r="K1057" s="31">
        <f t="shared" si="8"/>
        <v>1237.5000000000002</v>
      </c>
      <c r="L1057" s="31">
        <f t="shared" si="9"/>
        <v>433.12500000000006</v>
      </c>
      <c r="M1057" s="32">
        <v>0.35</v>
      </c>
      <c r="O1057" s="37"/>
      <c r="P1057" s="38"/>
      <c r="Q1057" s="33"/>
      <c r="R1057" s="34"/>
    </row>
    <row r="1058" spans="1:18" ht="15.75" customHeight="1">
      <c r="A1058" s="22"/>
      <c r="B1058" s="27" t="s">
        <v>21</v>
      </c>
      <c r="C1058" s="27">
        <v>1185732</v>
      </c>
      <c r="D1058" s="28">
        <v>44419</v>
      </c>
      <c r="E1058" s="27" t="s">
        <v>40</v>
      </c>
      <c r="F1058" s="27" t="s">
        <v>62</v>
      </c>
      <c r="G1058" s="27" t="s">
        <v>63</v>
      </c>
      <c r="H1058" s="27" t="s">
        <v>26</v>
      </c>
      <c r="I1058" s="29">
        <v>0.4</v>
      </c>
      <c r="J1058" s="30">
        <v>2000</v>
      </c>
      <c r="K1058" s="31">
        <f t="shared" si="8"/>
        <v>800</v>
      </c>
      <c r="L1058" s="31">
        <f t="shared" si="9"/>
        <v>280</v>
      </c>
      <c r="M1058" s="32">
        <v>0.35</v>
      </c>
      <c r="O1058" s="37"/>
      <c r="P1058" s="38"/>
      <c r="Q1058" s="33"/>
      <c r="R1058" s="34"/>
    </row>
    <row r="1059" spans="1:18" ht="15.75" customHeight="1">
      <c r="A1059" s="22"/>
      <c r="B1059" s="27" t="s">
        <v>21</v>
      </c>
      <c r="C1059" s="27">
        <v>1185732</v>
      </c>
      <c r="D1059" s="28">
        <v>44419</v>
      </c>
      <c r="E1059" s="27" t="s">
        <v>40</v>
      </c>
      <c r="F1059" s="27" t="s">
        <v>62</v>
      </c>
      <c r="G1059" s="27" t="s">
        <v>63</v>
      </c>
      <c r="H1059" s="27" t="s">
        <v>27</v>
      </c>
      <c r="I1059" s="29">
        <v>0.30000000000000004</v>
      </c>
      <c r="J1059" s="30">
        <v>1250</v>
      </c>
      <c r="K1059" s="31">
        <f t="shared" si="8"/>
        <v>375.00000000000006</v>
      </c>
      <c r="L1059" s="31">
        <f t="shared" si="9"/>
        <v>150.00000000000003</v>
      </c>
      <c r="M1059" s="32">
        <v>0.4</v>
      </c>
      <c r="O1059" s="37"/>
      <c r="P1059" s="38"/>
      <c r="Q1059" s="33"/>
      <c r="R1059" s="34"/>
    </row>
    <row r="1060" spans="1:18" ht="15.75" customHeight="1">
      <c r="A1060" s="22"/>
      <c r="B1060" s="27" t="s">
        <v>21</v>
      </c>
      <c r="C1060" s="27">
        <v>1185732</v>
      </c>
      <c r="D1060" s="28">
        <v>44419</v>
      </c>
      <c r="E1060" s="27" t="s">
        <v>40</v>
      </c>
      <c r="F1060" s="27" t="s">
        <v>62</v>
      </c>
      <c r="G1060" s="27" t="s">
        <v>63</v>
      </c>
      <c r="H1060" s="27" t="s">
        <v>28</v>
      </c>
      <c r="I1060" s="29">
        <v>0.4</v>
      </c>
      <c r="J1060" s="30">
        <v>1000</v>
      </c>
      <c r="K1060" s="31">
        <f t="shared" si="8"/>
        <v>400</v>
      </c>
      <c r="L1060" s="31">
        <f t="shared" si="9"/>
        <v>140</v>
      </c>
      <c r="M1060" s="32">
        <v>0.35</v>
      </c>
      <c r="O1060" s="37"/>
      <c r="P1060" s="38"/>
      <c r="Q1060" s="33"/>
      <c r="R1060" s="34"/>
    </row>
    <row r="1061" spans="1:18" ht="15.75" customHeight="1">
      <c r="A1061" s="22"/>
      <c r="B1061" s="27" t="s">
        <v>21</v>
      </c>
      <c r="C1061" s="27">
        <v>1185732</v>
      </c>
      <c r="D1061" s="28">
        <v>44419</v>
      </c>
      <c r="E1061" s="27" t="s">
        <v>40</v>
      </c>
      <c r="F1061" s="27" t="s">
        <v>62</v>
      </c>
      <c r="G1061" s="27" t="s">
        <v>63</v>
      </c>
      <c r="H1061" s="27" t="s">
        <v>29</v>
      </c>
      <c r="I1061" s="29">
        <v>0.45</v>
      </c>
      <c r="J1061" s="30">
        <v>2750</v>
      </c>
      <c r="K1061" s="31">
        <f t="shared" si="8"/>
        <v>1237.5</v>
      </c>
      <c r="L1061" s="31">
        <f t="shared" si="9"/>
        <v>618.75</v>
      </c>
      <c r="M1061" s="32">
        <v>0.5</v>
      </c>
      <c r="O1061" s="37"/>
      <c r="P1061" s="38"/>
      <c r="Q1061" s="33"/>
      <c r="R1061" s="34"/>
    </row>
    <row r="1062" spans="1:18" ht="15.75" customHeight="1">
      <c r="A1062" s="22"/>
      <c r="B1062" s="27" t="s">
        <v>21</v>
      </c>
      <c r="C1062" s="27">
        <v>1185732</v>
      </c>
      <c r="D1062" s="28">
        <v>44451</v>
      </c>
      <c r="E1062" s="27" t="s">
        <v>40</v>
      </c>
      <c r="F1062" s="27" t="s">
        <v>62</v>
      </c>
      <c r="G1062" s="27" t="s">
        <v>63</v>
      </c>
      <c r="H1062" s="27" t="s">
        <v>24</v>
      </c>
      <c r="I1062" s="29">
        <v>0.4</v>
      </c>
      <c r="J1062" s="30">
        <v>4000</v>
      </c>
      <c r="K1062" s="31">
        <f t="shared" si="8"/>
        <v>1600</v>
      </c>
      <c r="L1062" s="31">
        <f t="shared" si="9"/>
        <v>640</v>
      </c>
      <c r="M1062" s="32">
        <v>0.4</v>
      </c>
      <c r="O1062" s="37"/>
      <c r="P1062" s="38"/>
      <c r="Q1062" s="33"/>
      <c r="R1062" s="34"/>
    </row>
    <row r="1063" spans="1:18" ht="15.75" customHeight="1">
      <c r="A1063" s="22"/>
      <c r="B1063" s="27" t="s">
        <v>21</v>
      </c>
      <c r="C1063" s="27">
        <v>1185732</v>
      </c>
      <c r="D1063" s="28">
        <v>44451</v>
      </c>
      <c r="E1063" s="27" t="s">
        <v>40</v>
      </c>
      <c r="F1063" s="27" t="s">
        <v>62</v>
      </c>
      <c r="G1063" s="27" t="s">
        <v>63</v>
      </c>
      <c r="H1063" s="27" t="s">
        <v>25</v>
      </c>
      <c r="I1063" s="29">
        <v>0.35000000000000009</v>
      </c>
      <c r="J1063" s="30">
        <v>2000</v>
      </c>
      <c r="K1063" s="31">
        <f t="shared" si="8"/>
        <v>700.00000000000023</v>
      </c>
      <c r="L1063" s="31">
        <f t="shared" si="9"/>
        <v>245.00000000000006</v>
      </c>
      <c r="M1063" s="32">
        <v>0.35</v>
      </c>
      <c r="O1063" s="37"/>
      <c r="P1063" s="38"/>
      <c r="Q1063" s="33"/>
      <c r="R1063" s="34"/>
    </row>
    <row r="1064" spans="1:18" ht="15.75" customHeight="1">
      <c r="A1064" s="22"/>
      <c r="B1064" s="27" t="s">
        <v>21</v>
      </c>
      <c r="C1064" s="27">
        <v>1185732</v>
      </c>
      <c r="D1064" s="28">
        <v>44451</v>
      </c>
      <c r="E1064" s="27" t="s">
        <v>40</v>
      </c>
      <c r="F1064" s="27" t="s">
        <v>62</v>
      </c>
      <c r="G1064" s="27" t="s">
        <v>63</v>
      </c>
      <c r="H1064" s="27" t="s">
        <v>26</v>
      </c>
      <c r="I1064" s="29">
        <v>0.2</v>
      </c>
      <c r="J1064" s="30">
        <v>1000</v>
      </c>
      <c r="K1064" s="31">
        <f t="shared" si="8"/>
        <v>200</v>
      </c>
      <c r="L1064" s="31">
        <f t="shared" si="9"/>
        <v>70</v>
      </c>
      <c r="M1064" s="32">
        <v>0.35</v>
      </c>
      <c r="O1064" s="37"/>
      <c r="P1064" s="38"/>
      <c r="Q1064" s="33"/>
      <c r="R1064" s="34"/>
    </row>
    <row r="1065" spans="1:18" ht="15.75" customHeight="1">
      <c r="A1065" s="22"/>
      <c r="B1065" s="27" t="s">
        <v>21</v>
      </c>
      <c r="C1065" s="27">
        <v>1185732</v>
      </c>
      <c r="D1065" s="28">
        <v>44451</v>
      </c>
      <c r="E1065" s="27" t="s">
        <v>40</v>
      </c>
      <c r="F1065" s="27" t="s">
        <v>62</v>
      </c>
      <c r="G1065" s="27" t="s">
        <v>63</v>
      </c>
      <c r="H1065" s="27" t="s">
        <v>27</v>
      </c>
      <c r="I1065" s="29">
        <v>0.2</v>
      </c>
      <c r="J1065" s="30">
        <v>750</v>
      </c>
      <c r="K1065" s="31">
        <f t="shared" si="8"/>
        <v>150</v>
      </c>
      <c r="L1065" s="31">
        <f t="shared" si="9"/>
        <v>60</v>
      </c>
      <c r="M1065" s="32">
        <v>0.4</v>
      </c>
      <c r="O1065" s="37"/>
      <c r="P1065" s="38"/>
      <c r="Q1065" s="33"/>
      <c r="R1065" s="34"/>
    </row>
    <row r="1066" spans="1:18" ht="15.75" customHeight="1">
      <c r="A1066" s="22"/>
      <c r="B1066" s="27" t="s">
        <v>21</v>
      </c>
      <c r="C1066" s="27">
        <v>1185732</v>
      </c>
      <c r="D1066" s="28">
        <v>44451</v>
      </c>
      <c r="E1066" s="27" t="s">
        <v>40</v>
      </c>
      <c r="F1066" s="27" t="s">
        <v>62</v>
      </c>
      <c r="G1066" s="27" t="s">
        <v>63</v>
      </c>
      <c r="H1066" s="27" t="s">
        <v>28</v>
      </c>
      <c r="I1066" s="29">
        <v>0.3</v>
      </c>
      <c r="J1066" s="30">
        <v>750</v>
      </c>
      <c r="K1066" s="31">
        <f t="shared" si="8"/>
        <v>225</v>
      </c>
      <c r="L1066" s="31">
        <f t="shared" si="9"/>
        <v>78.75</v>
      </c>
      <c r="M1066" s="32">
        <v>0.35</v>
      </c>
      <c r="O1066" s="37"/>
      <c r="P1066" s="38"/>
      <c r="Q1066" s="33"/>
      <c r="R1066" s="34"/>
    </row>
    <row r="1067" spans="1:18" ht="15.75" customHeight="1">
      <c r="A1067" s="22"/>
      <c r="B1067" s="27" t="s">
        <v>21</v>
      </c>
      <c r="C1067" s="27">
        <v>1185732</v>
      </c>
      <c r="D1067" s="28">
        <v>44451</v>
      </c>
      <c r="E1067" s="27" t="s">
        <v>40</v>
      </c>
      <c r="F1067" s="27" t="s">
        <v>62</v>
      </c>
      <c r="G1067" s="27" t="s">
        <v>63</v>
      </c>
      <c r="H1067" s="27" t="s">
        <v>29</v>
      </c>
      <c r="I1067" s="29">
        <v>0.35000000000000003</v>
      </c>
      <c r="J1067" s="30">
        <v>1500</v>
      </c>
      <c r="K1067" s="31">
        <f t="shared" si="8"/>
        <v>525</v>
      </c>
      <c r="L1067" s="31">
        <f t="shared" si="9"/>
        <v>262.5</v>
      </c>
      <c r="M1067" s="32">
        <v>0.5</v>
      </c>
      <c r="O1067" s="37"/>
      <c r="P1067" s="38"/>
      <c r="Q1067" s="33"/>
      <c r="R1067" s="34"/>
    </row>
    <row r="1068" spans="1:18" ht="15.75" customHeight="1">
      <c r="A1068" s="22"/>
      <c r="B1068" s="27" t="s">
        <v>21</v>
      </c>
      <c r="C1068" s="27">
        <v>1185732</v>
      </c>
      <c r="D1068" s="28">
        <v>44480</v>
      </c>
      <c r="E1068" s="27" t="s">
        <v>40</v>
      </c>
      <c r="F1068" s="27" t="s">
        <v>62</v>
      </c>
      <c r="G1068" s="27" t="s">
        <v>63</v>
      </c>
      <c r="H1068" s="27" t="s">
        <v>24</v>
      </c>
      <c r="I1068" s="29">
        <v>0.39999999999999997</v>
      </c>
      <c r="J1068" s="30">
        <v>3250</v>
      </c>
      <c r="K1068" s="31">
        <f t="shared" si="8"/>
        <v>1300</v>
      </c>
      <c r="L1068" s="31">
        <f t="shared" si="9"/>
        <v>520</v>
      </c>
      <c r="M1068" s="32">
        <v>0.4</v>
      </c>
      <c r="O1068" s="37"/>
      <c r="P1068" s="38"/>
      <c r="Q1068" s="33"/>
      <c r="R1068" s="34"/>
    </row>
    <row r="1069" spans="1:18" ht="15.75" customHeight="1">
      <c r="A1069" s="22"/>
      <c r="B1069" s="27" t="s">
        <v>21</v>
      </c>
      <c r="C1069" s="27">
        <v>1185732</v>
      </c>
      <c r="D1069" s="28">
        <v>44480</v>
      </c>
      <c r="E1069" s="27" t="s">
        <v>40</v>
      </c>
      <c r="F1069" s="27" t="s">
        <v>62</v>
      </c>
      <c r="G1069" s="27" t="s">
        <v>63</v>
      </c>
      <c r="H1069" s="27" t="s">
        <v>25</v>
      </c>
      <c r="I1069" s="29">
        <v>0.3</v>
      </c>
      <c r="J1069" s="30">
        <v>1500</v>
      </c>
      <c r="K1069" s="31">
        <f t="shared" si="8"/>
        <v>450</v>
      </c>
      <c r="L1069" s="31">
        <f t="shared" si="9"/>
        <v>157.5</v>
      </c>
      <c r="M1069" s="32">
        <v>0.35</v>
      </c>
      <c r="O1069" s="37"/>
      <c r="P1069" s="38"/>
      <c r="Q1069" s="33"/>
      <c r="R1069" s="34"/>
    </row>
    <row r="1070" spans="1:18" ht="15.75" customHeight="1">
      <c r="A1070" s="22"/>
      <c r="B1070" s="27" t="s">
        <v>21</v>
      </c>
      <c r="C1070" s="27">
        <v>1185732</v>
      </c>
      <c r="D1070" s="28">
        <v>44480</v>
      </c>
      <c r="E1070" s="27" t="s">
        <v>40</v>
      </c>
      <c r="F1070" s="27" t="s">
        <v>62</v>
      </c>
      <c r="G1070" s="27" t="s">
        <v>63</v>
      </c>
      <c r="H1070" s="27" t="s">
        <v>26</v>
      </c>
      <c r="I1070" s="29">
        <v>0.3</v>
      </c>
      <c r="J1070" s="30">
        <v>500</v>
      </c>
      <c r="K1070" s="31">
        <f t="shared" si="8"/>
        <v>150</v>
      </c>
      <c r="L1070" s="31">
        <f t="shared" si="9"/>
        <v>52.5</v>
      </c>
      <c r="M1070" s="32">
        <v>0.35</v>
      </c>
      <c r="O1070" s="37"/>
      <c r="P1070" s="38"/>
      <c r="Q1070" s="33"/>
      <c r="R1070" s="34"/>
    </row>
    <row r="1071" spans="1:18" ht="15.75" customHeight="1">
      <c r="A1071" s="22"/>
      <c r="B1071" s="27" t="s">
        <v>21</v>
      </c>
      <c r="C1071" s="27">
        <v>1185732</v>
      </c>
      <c r="D1071" s="28">
        <v>44480</v>
      </c>
      <c r="E1071" s="27" t="s">
        <v>40</v>
      </c>
      <c r="F1071" s="27" t="s">
        <v>62</v>
      </c>
      <c r="G1071" s="27" t="s">
        <v>63</v>
      </c>
      <c r="H1071" s="27" t="s">
        <v>27</v>
      </c>
      <c r="I1071" s="29">
        <v>0.3</v>
      </c>
      <c r="J1071" s="30">
        <v>250</v>
      </c>
      <c r="K1071" s="31">
        <f t="shared" si="8"/>
        <v>75</v>
      </c>
      <c r="L1071" s="31">
        <f t="shared" si="9"/>
        <v>30</v>
      </c>
      <c r="M1071" s="32">
        <v>0.4</v>
      </c>
      <c r="O1071" s="37"/>
      <c r="P1071" s="38"/>
      <c r="Q1071" s="33"/>
      <c r="R1071" s="34"/>
    </row>
    <row r="1072" spans="1:18" ht="15.75" customHeight="1">
      <c r="A1072" s="22"/>
      <c r="B1072" s="27" t="s">
        <v>21</v>
      </c>
      <c r="C1072" s="27">
        <v>1185732</v>
      </c>
      <c r="D1072" s="28">
        <v>44480</v>
      </c>
      <c r="E1072" s="27" t="s">
        <v>40</v>
      </c>
      <c r="F1072" s="27" t="s">
        <v>62</v>
      </c>
      <c r="G1072" s="27" t="s">
        <v>63</v>
      </c>
      <c r="H1072" s="27" t="s">
        <v>28</v>
      </c>
      <c r="I1072" s="29">
        <v>0.39999999999999997</v>
      </c>
      <c r="J1072" s="30">
        <v>250</v>
      </c>
      <c r="K1072" s="31">
        <f t="shared" si="8"/>
        <v>99.999999999999986</v>
      </c>
      <c r="L1072" s="31">
        <f t="shared" si="9"/>
        <v>34.999999999999993</v>
      </c>
      <c r="M1072" s="32">
        <v>0.35</v>
      </c>
      <c r="O1072" s="37"/>
      <c r="P1072" s="38"/>
      <c r="Q1072" s="33"/>
      <c r="R1072" s="34"/>
    </row>
    <row r="1073" spans="1:18" ht="15.75" customHeight="1">
      <c r="A1073" s="22"/>
      <c r="B1073" s="27" t="s">
        <v>21</v>
      </c>
      <c r="C1073" s="27">
        <v>1185732</v>
      </c>
      <c r="D1073" s="28">
        <v>44480</v>
      </c>
      <c r="E1073" s="27" t="s">
        <v>40</v>
      </c>
      <c r="F1073" s="27" t="s">
        <v>62</v>
      </c>
      <c r="G1073" s="27" t="s">
        <v>63</v>
      </c>
      <c r="H1073" s="27" t="s">
        <v>29</v>
      </c>
      <c r="I1073" s="29">
        <v>0.4499999999999999</v>
      </c>
      <c r="J1073" s="30">
        <v>1500</v>
      </c>
      <c r="K1073" s="31">
        <f t="shared" si="8"/>
        <v>674.99999999999989</v>
      </c>
      <c r="L1073" s="31">
        <f t="shared" si="9"/>
        <v>337.49999999999994</v>
      </c>
      <c r="M1073" s="32">
        <v>0.5</v>
      </c>
      <c r="O1073" s="37"/>
      <c r="P1073" s="38"/>
      <c r="Q1073" s="33"/>
      <c r="R1073" s="34"/>
    </row>
    <row r="1074" spans="1:18" ht="15.75" customHeight="1">
      <c r="A1074" s="22"/>
      <c r="B1074" s="27" t="s">
        <v>21</v>
      </c>
      <c r="C1074" s="27">
        <v>1185732</v>
      </c>
      <c r="D1074" s="28">
        <v>44511</v>
      </c>
      <c r="E1074" s="27" t="s">
        <v>40</v>
      </c>
      <c r="F1074" s="27" t="s">
        <v>62</v>
      </c>
      <c r="G1074" s="27" t="s">
        <v>63</v>
      </c>
      <c r="H1074" s="27" t="s">
        <v>24</v>
      </c>
      <c r="I1074" s="29">
        <v>0.4</v>
      </c>
      <c r="J1074" s="30">
        <v>3000</v>
      </c>
      <c r="K1074" s="31">
        <f t="shared" si="8"/>
        <v>1200</v>
      </c>
      <c r="L1074" s="31">
        <f t="shared" si="9"/>
        <v>480</v>
      </c>
      <c r="M1074" s="32">
        <v>0.4</v>
      </c>
      <c r="O1074" s="37"/>
      <c r="P1074" s="38"/>
      <c r="Q1074" s="33"/>
      <c r="R1074" s="34"/>
    </row>
    <row r="1075" spans="1:18" ht="15.75" customHeight="1">
      <c r="A1075" s="22"/>
      <c r="B1075" s="27" t="s">
        <v>21</v>
      </c>
      <c r="C1075" s="27">
        <v>1185732</v>
      </c>
      <c r="D1075" s="28">
        <v>44511</v>
      </c>
      <c r="E1075" s="27" t="s">
        <v>40</v>
      </c>
      <c r="F1075" s="27" t="s">
        <v>62</v>
      </c>
      <c r="G1075" s="27" t="s">
        <v>63</v>
      </c>
      <c r="H1075" s="27" t="s">
        <v>25</v>
      </c>
      <c r="I1075" s="29">
        <v>0.30000000000000004</v>
      </c>
      <c r="J1075" s="30">
        <v>1500</v>
      </c>
      <c r="K1075" s="31">
        <f t="shared" si="8"/>
        <v>450.00000000000006</v>
      </c>
      <c r="L1075" s="31">
        <f t="shared" si="9"/>
        <v>157.5</v>
      </c>
      <c r="M1075" s="32">
        <v>0.35</v>
      </c>
      <c r="O1075" s="37"/>
      <c r="P1075" s="38"/>
      <c r="Q1075" s="33"/>
      <c r="R1075" s="34"/>
    </row>
    <row r="1076" spans="1:18" ht="15.75" customHeight="1">
      <c r="A1076" s="22"/>
      <c r="B1076" s="27" t="s">
        <v>21</v>
      </c>
      <c r="C1076" s="27">
        <v>1185732</v>
      </c>
      <c r="D1076" s="28">
        <v>44511</v>
      </c>
      <c r="E1076" s="27" t="s">
        <v>40</v>
      </c>
      <c r="F1076" s="27" t="s">
        <v>62</v>
      </c>
      <c r="G1076" s="27" t="s">
        <v>63</v>
      </c>
      <c r="H1076" s="27" t="s">
        <v>26</v>
      </c>
      <c r="I1076" s="29">
        <v>0.30000000000000004</v>
      </c>
      <c r="J1076" s="30">
        <v>950</v>
      </c>
      <c r="K1076" s="31">
        <f t="shared" si="8"/>
        <v>285.00000000000006</v>
      </c>
      <c r="L1076" s="31">
        <f t="shared" si="9"/>
        <v>99.750000000000014</v>
      </c>
      <c r="M1076" s="32">
        <v>0.35</v>
      </c>
      <c r="O1076" s="37"/>
      <c r="P1076" s="38"/>
      <c r="Q1076" s="33"/>
      <c r="R1076" s="34"/>
    </row>
    <row r="1077" spans="1:18" ht="15.75" customHeight="1">
      <c r="A1077" s="22"/>
      <c r="B1077" s="27" t="s">
        <v>21</v>
      </c>
      <c r="C1077" s="27">
        <v>1185732</v>
      </c>
      <c r="D1077" s="28">
        <v>44511</v>
      </c>
      <c r="E1077" s="27" t="s">
        <v>40</v>
      </c>
      <c r="F1077" s="27" t="s">
        <v>62</v>
      </c>
      <c r="G1077" s="27" t="s">
        <v>63</v>
      </c>
      <c r="H1077" s="27" t="s">
        <v>27</v>
      </c>
      <c r="I1077" s="29">
        <v>0.30000000000000004</v>
      </c>
      <c r="J1077" s="30">
        <v>1250</v>
      </c>
      <c r="K1077" s="31">
        <f t="shared" si="8"/>
        <v>375.00000000000006</v>
      </c>
      <c r="L1077" s="31">
        <f t="shared" si="9"/>
        <v>150.00000000000003</v>
      </c>
      <c r="M1077" s="32">
        <v>0.4</v>
      </c>
      <c r="O1077" s="37"/>
      <c r="P1077" s="38"/>
      <c r="Q1077" s="33"/>
      <c r="R1077" s="34"/>
    </row>
    <row r="1078" spans="1:18" ht="15.75" customHeight="1">
      <c r="A1078" s="22"/>
      <c r="B1078" s="27" t="s">
        <v>21</v>
      </c>
      <c r="C1078" s="27">
        <v>1185732</v>
      </c>
      <c r="D1078" s="28">
        <v>44511</v>
      </c>
      <c r="E1078" s="27" t="s">
        <v>40</v>
      </c>
      <c r="F1078" s="27" t="s">
        <v>62</v>
      </c>
      <c r="G1078" s="27" t="s">
        <v>63</v>
      </c>
      <c r="H1078" s="27" t="s">
        <v>28</v>
      </c>
      <c r="I1078" s="29">
        <v>0.49999999999999994</v>
      </c>
      <c r="J1078" s="30">
        <v>1000</v>
      </c>
      <c r="K1078" s="31">
        <f t="shared" si="8"/>
        <v>499.99999999999994</v>
      </c>
      <c r="L1078" s="31">
        <f t="shared" si="9"/>
        <v>174.99999999999997</v>
      </c>
      <c r="M1078" s="32">
        <v>0.35</v>
      </c>
      <c r="O1078" s="37"/>
      <c r="P1078" s="38"/>
      <c r="Q1078" s="33"/>
      <c r="R1078" s="34"/>
    </row>
    <row r="1079" spans="1:18" ht="15.75" customHeight="1">
      <c r="A1079" s="22"/>
      <c r="B1079" s="27" t="s">
        <v>21</v>
      </c>
      <c r="C1079" s="27">
        <v>1185732</v>
      </c>
      <c r="D1079" s="28">
        <v>44511</v>
      </c>
      <c r="E1079" s="27" t="s">
        <v>40</v>
      </c>
      <c r="F1079" s="27" t="s">
        <v>62</v>
      </c>
      <c r="G1079" s="27" t="s">
        <v>63</v>
      </c>
      <c r="H1079" s="27" t="s">
        <v>29</v>
      </c>
      <c r="I1079" s="29">
        <v>0.54999999999999982</v>
      </c>
      <c r="J1079" s="30">
        <v>2000</v>
      </c>
      <c r="K1079" s="31">
        <f t="shared" si="8"/>
        <v>1099.9999999999995</v>
      </c>
      <c r="L1079" s="31">
        <f t="shared" si="9"/>
        <v>549.99999999999977</v>
      </c>
      <c r="M1079" s="32">
        <v>0.5</v>
      </c>
      <c r="O1079" s="37"/>
      <c r="P1079" s="38"/>
      <c r="Q1079" s="33"/>
      <c r="R1079" s="34"/>
    </row>
    <row r="1080" spans="1:18" ht="15.75" customHeight="1">
      <c r="A1080" s="22"/>
      <c r="B1080" s="27" t="s">
        <v>21</v>
      </c>
      <c r="C1080" s="27">
        <v>1185732</v>
      </c>
      <c r="D1080" s="28">
        <v>44540</v>
      </c>
      <c r="E1080" s="27" t="s">
        <v>40</v>
      </c>
      <c r="F1080" s="27" t="s">
        <v>62</v>
      </c>
      <c r="G1080" s="27" t="s">
        <v>63</v>
      </c>
      <c r="H1080" s="27" t="s">
        <v>24</v>
      </c>
      <c r="I1080" s="29">
        <v>0.49999999999999994</v>
      </c>
      <c r="J1080" s="30">
        <v>4500</v>
      </c>
      <c r="K1080" s="31">
        <f t="shared" si="8"/>
        <v>2249.9999999999995</v>
      </c>
      <c r="L1080" s="31">
        <f t="shared" si="9"/>
        <v>899.99999999999989</v>
      </c>
      <c r="M1080" s="32">
        <v>0.4</v>
      </c>
      <c r="O1080" s="37"/>
      <c r="P1080" s="38"/>
      <c r="Q1080" s="33"/>
      <c r="R1080" s="34"/>
    </row>
    <row r="1081" spans="1:18" ht="15.75" customHeight="1">
      <c r="A1081" s="22"/>
      <c r="B1081" s="27" t="s">
        <v>21</v>
      </c>
      <c r="C1081" s="27">
        <v>1185732</v>
      </c>
      <c r="D1081" s="28">
        <v>44540</v>
      </c>
      <c r="E1081" s="27" t="s">
        <v>40</v>
      </c>
      <c r="F1081" s="27" t="s">
        <v>62</v>
      </c>
      <c r="G1081" s="27" t="s">
        <v>63</v>
      </c>
      <c r="H1081" s="27" t="s">
        <v>25</v>
      </c>
      <c r="I1081" s="29">
        <v>0.4</v>
      </c>
      <c r="J1081" s="30">
        <v>2500</v>
      </c>
      <c r="K1081" s="31">
        <f t="shared" si="8"/>
        <v>1000</v>
      </c>
      <c r="L1081" s="31">
        <f t="shared" si="9"/>
        <v>350</v>
      </c>
      <c r="M1081" s="32">
        <v>0.35</v>
      </c>
      <c r="O1081" s="37"/>
      <c r="P1081" s="38"/>
      <c r="Q1081" s="33"/>
      <c r="R1081" s="34"/>
    </row>
    <row r="1082" spans="1:18" ht="15.75" customHeight="1">
      <c r="A1082" s="22"/>
      <c r="B1082" s="27" t="s">
        <v>21</v>
      </c>
      <c r="C1082" s="27">
        <v>1185732</v>
      </c>
      <c r="D1082" s="28">
        <v>44540</v>
      </c>
      <c r="E1082" s="27" t="s">
        <v>40</v>
      </c>
      <c r="F1082" s="27" t="s">
        <v>62</v>
      </c>
      <c r="G1082" s="27" t="s">
        <v>63</v>
      </c>
      <c r="H1082" s="27" t="s">
        <v>26</v>
      </c>
      <c r="I1082" s="29">
        <v>0.4</v>
      </c>
      <c r="J1082" s="30">
        <v>2000</v>
      </c>
      <c r="K1082" s="31">
        <f t="shared" si="8"/>
        <v>800</v>
      </c>
      <c r="L1082" s="31">
        <f t="shared" si="9"/>
        <v>280</v>
      </c>
      <c r="M1082" s="32">
        <v>0.35</v>
      </c>
      <c r="O1082" s="37"/>
      <c r="P1082" s="38"/>
      <c r="Q1082" s="33"/>
      <c r="R1082" s="34"/>
    </row>
    <row r="1083" spans="1:18" ht="15.75" customHeight="1">
      <c r="A1083" s="22"/>
      <c r="B1083" s="27" t="s">
        <v>21</v>
      </c>
      <c r="C1083" s="27">
        <v>1185732</v>
      </c>
      <c r="D1083" s="28">
        <v>44540</v>
      </c>
      <c r="E1083" s="27" t="s">
        <v>40</v>
      </c>
      <c r="F1083" s="27" t="s">
        <v>62</v>
      </c>
      <c r="G1083" s="27" t="s">
        <v>63</v>
      </c>
      <c r="H1083" s="27" t="s">
        <v>27</v>
      </c>
      <c r="I1083" s="29">
        <v>0.4</v>
      </c>
      <c r="J1083" s="30">
        <v>1500</v>
      </c>
      <c r="K1083" s="31">
        <f t="shared" si="8"/>
        <v>600</v>
      </c>
      <c r="L1083" s="31">
        <f t="shared" si="9"/>
        <v>240</v>
      </c>
      <c r="M1083" s="32">
        <v>0.4</v>
      </c>
      <c r="O1083" s="37"/>
      <c r="P1083" s="38"/>
      <c r="Q1083" s="33"/>
      <c r="R1083" s="34"/>
    </row>
    <row r="1084" spans="1:18" ht="15.75" customHeight="1">
      <c r="A1084" s="22"/>
      <c r="B1084" s="27" t="s">
        <v>21</v>
      </c>
      <c r="C1084" s="27">
        <v>1185732</v>
      </c>
      <c r="D1084" s="28">
        <v>44540</v>
      </c>
      <c r="E1084" s="27" t="s">
        <v>40</v>
      </c>
      <c r="F1084" s="27" t="s">
        <v>62</v>
      </c>
      <c r="G1084" s="27" t="s">
        <v>63</v>
      </c>
      <c r="H1084" s="27" t="s">
        <v>28</v>
      </c>
      <c r="I1084" s="29">
        <v>0.49999999999999994</v>
      </c>
      <c r="J1084" s="30">
        <v>1500</v>
      </c>
      <c r="K1084" s="31">
        <f t="shared" si="8"/>
        <v>749.99999999999989</v>
      </c>
      <c r="L1084" s="31">
        <f t="shared" si="9"/>
        <v>262.49999999999994</v>
      </c>
      <c r="M1084" s="32">
        <v>0.35</v>
      </c>
      <c r="O1084" s="37"/>
      <c r="P1084" s="38"/>
      <c r="Q1084" s="33"/>
      <c r="R1084" s="34"/>
    </row>
    <row r="1085" spans="1:18" ht="15.75" customHeight="1">
      <c r="A1085" s="22"/>
      <c r="B1085" s="27" t="s">
        <v>21</v>
      </c>
      <c r="C1085" s="27">
        <v>1185732</v>
      </c>
      <c r="D1085" s="28">
        <v>44540</v>
      </c>
      <c r="E1085" s="27" t="s">
        <v>40</v>
      </c>
      <c r="F1085" s="27" t="s">
        <v>62</v>
      </c>
      <c r="G1085" s="27" t="s">
        <v>63</v>
      </c>
      <c r="H1085" s="27" t="s">
        <v>29</v>
      </c>
      <c r="I1085" s="29">
        <v>0.54999999999999982</v>
      </c>
      <c r="J1085" s="30">
        <v>2500</v>
      </c>
      <c r="K1085" s="31">
        <f t="shared" si="8"/>
        <v>1374.9999999999995</v>
      </c>
      <c r="L1085" s="31">
        <f t="shared" si="9"/>
        <v>687.49999999999977</v>
      </c>
      <c r="M1085" s="32">
        <v>0.5</v>
      </c>
      <c r="O1085" s="37"/>
      <c r="P1085" s="38"/>
      <c r="Q1085" s="33"/>
      <c r="R1085" s="34"/>
    </row>
    <row r="1086" spans="1:18" ht="15.75" customHeight="1">
      <c r="A1086" s="22" t="s">
        <v>46</v>
      </c>
      <c r="B1086" s="27" t="s">
        <v>30</v>
      </c>
      <c r="C1086" s="27">
        <v>1197831</v>
      </c>
      <c r="D1086" s="28">
        <v>44198</v>
      </c>
      <c r="E1086" s="27" t="s">
        <v>31</v>
      </c>
      <c r="F1086" s="27" t="s">
        <v>64</v>
      </c>
      <c r="G1086" s="27" t="s">
        <v>65</v>
      </c>
      <c r="H1086" s="27" t="s">
        <v>24</v>
      </c>
      <c r="I1086" s="29">
        <v>0.2</v>
      </c>
      <c r="J1086" s="30">
        <v>6750</v>
      </c>
      <c r="K1086" s="31">
        <f t="shared" si="8"/>
        <v>1350</v>
      </c>
      <c r="L1086" s="31">
        <f t="shared" si="9"/>
        <v>540</v>
      </c>
      <c r="M1086" s="32">
        <v>0.39999999999999997</v>
      </c>
      <c r="O1086" s="37"/>
      <c r="P1086" s="38"/>
      <c r="Q1086" s="33"/>
      <c r="R1086" s="34"/>
    </row>
    <row r="1087" spans="1:18" ht="15.75" customHeight="1">
      <c r="A1087" s="22"/>
      <c r="B1087" s="27" t="s">
        <v>30</v>
      </c>
      <c r="C1087" s="27">
        <v>1197831</v>
      </c>
      <c r="D1087" s="28">
        <v>44198</v>
      </c>
      <c r="E1087" s="27" t="s">
        <v>31</v>
      </c>
      <c r="F1087" s="27" t="s">
        <v>64</v>
      </c>
      <c r="G1087" s="27" t="s">
        <v>65</v>
      </c>
      <c r="H1087" s="27" t="s">
        <v>25</v>
      </c>
      <c r="I1087" s="29">
        <v>0.3</v>
      </c>
      <c r="J1087" s="30">
        <v>6750</v>
      </c>
      <c r="K1087" s="31">
        <f t="shared" si="8"/>
        <v>2025</v>
      </c>
      <c r="L1087" s="31">
        <f t="shared" si="9"/>
        <v>809.99999999999989</v>
      </c>
      <c r="M1087" s="32">
        <v>0.39999999999999997</v>
      </c>
      <c r="O1087" s="37"/>
      <c r="P1087" s="38"/>
      <c r="Q1087" s="33"/>
      <c r="R1087" s="34"/>
    </row>
    <row r="1088" spans="1:18" ht="15.75" customHeight="1">
      <c r="A1088" s="22"/>
      <c r="B1088" s="27" t="s">
        <v>30</v>
      </c>
      <c r="C1088" s="27">
        <v>1197831</v>
      </c>
      <c r="D1088" s="28">
        <v>44198</v>
      </c>
      <c r="E1088" s="27" t="s">
        <v>31</v>
      </c>
      <c r="F1088" s="27" t="s">
        <v>64</v>
      </c>
      <c r="G1088" s="27" t="s">
        <v>65</v>
      </c>
      <c r="H1088" s="27" t="s">
        <v>26</v>
      </c>
      <c r="I1088" s="29">
        <v>0.3</v>
      </c>
      <c r="J1088" s="30">
        <v>4750</v>
      </c>
      <c r="K1088" s="31">
        <f t="shared" si="8"/>
        <v>1425</v>
      </c>
      <c r="L1088" s="31">
        <f t="shared" si="9"/>
        <v>570</v>
      </c>
      <c r="M1088" s="32">
        <v>0.39999999999999997</v>
      </c>
      <c r="O1088" s="37"/>
      <c r="P1088" s="38"/>
      <c r="Q1088" s="33"/>
      <c r="R1088" s="34"/>
    </row>
    <row r="1089" spans="1:18" ht="15.75" customHeight="1">
      <c r="A1089" s="22"/>
      <c r="B1089" s="27" t="s">
        <v>30</v>
      </c>
      <c r="C1089" s="27">
        <v>1197831</v>
      </c>
      <c r="D1089" s="28">
        <v>44198</v>
      </c>
      <c r="E1089" s="27" t="s">
        <v>31</v>
      </c>
      <c r="F1089" s="27" t="s">
        <v>64</v>
      </c>
      <c r="G1089" s="27" t="s">
        <v>65</v>
      </c>
      <c r="H1089" s="27" t="s">
        <v>27</v>
      </c>
      <c r="I1089" s="29">
        <v>0.35</v>
      </c>
      <c r="J1089" s="30">
        <v>4750</v>
      </c>
      <c r="K1089" s="31">
        <f t="shared" si="8"/>
        <v>1662.5</v>
      </c>
      <c r="L1089" s="31">
        <f t="shared" si="9"/>
        <v>831.25</v>
      </c>
      <c r="M1089" s="32">
        <v>0.5</v>
      </c>
      <c r="O1089" s="37"/>
      <c r="P1089" s="38"/>
      <c r="Q1089" s="33"/>
      <c r="R1089" s="34"/>
    </row>
    <row r="1090" spans="1:18" ht="15.75" customHeight="1">
      <c r="A1090" s="22"/>
      <c r="B1090" s="27" t="s">
        <v>30</v>
      </c>
      <c r="C1090" s="27">
        <v>1197831</v>
      </c>
      <c r="D1090" s="28">
        <v>44198</v>
      </c>
      <c r="E1090" s="27" t="s">
        <v>31</v>
      </c>
      <c r="F1090" s="27" t="s">
        <v>64</v>
      </c>
      <c r="G1090" s="27" t="s">
        <v>65</v>
      </c>
      <c r="H1090" s="27" t="s">
        <v>28</v>
      </c>
      <c r="I1090" s="29">
        <v>0.4</v>
      </c>
      <c r="J1090" s="30">
        <v>3250</v>
      </c>
      <c r="K1090" s="31">
        <f t="shared" si="8"/>
        <v>1300</v>
      </c>
      <c r="L1090" s="31">
        <f t="shared" si="9"/>
        <v>454.99999999999994</v>
      </c>
      <c r="M1090" s="32">
        <v>0.35</v>
      </c>
      <c r="O1090" s="37"/>
      <c r="P1090" s="38"/>
      <c r="Q1090" s="33"/>
      <c r="R1090" s="34"/>
    </row>
    <row r="1091" spans="1:18" ht="15.75" customHeight="1">
      <c r="A1091" s="22"/>
      <c r="B1091" s="27" t="s">
        <v>30</v>
      </c>
      <c r="C1091" s="27">
        <v>1197831</v>
      </c>
      <c r="D1091" s="28">
        <v>44198</v>
      </c>
      <c r="E1091" s="27" t="s">
        <v>31</v>
      </c>
      <c r="F1091" s="27" t="s">
        <v>64</v>
      </c>
      <c r="G1091" s="27" t="s">
        <v>65</v>
      </c>
      <c r="H1091" s="27" t="s">
        <v>29</v>
      </c>
      <c r="I1091" s="29">
        <v>0.35</v>
      </c>
      <c r="J1091" s="30">
        <v>4750</v>
      </c>
      <c r="K1091" s="31">
        <f t="shared" si="8"/>
        <v>1662.5</v>
      </c>
      <c r="L1091" s="31">
        <f t="shared" si="9"/>
        <v>914.37500000000011</v>
      </c>
      <c r="M1091" s="32">
        <v>0.55000000000000004</v>
      </c>
      <c r="O1091" s="37"/>
      <c r="P1091" s="38"/>
      <c r="Q1091" s="33"/>
      <c r="R1091" s="34"/>
    </row>
    <row r="1092" spans="1:18" ht="15.75" customHeight="1">
      <c r="A1092" s="22"/>
      <c r="B1092" s="27" t="s">
        <v>30</v>
      </c>
      <c r="C1092" s="27">
        <v>1197831</v>
      </c>
      <c r="D1092" s="28">
        <v>44228</v>
      </c>
      <c r="E1092" s="27" t="s">
        <v>31</v>
      </c>
      <c r="F1092" s="27" t="s">
        <v>64</v>
      </c>
      <c r="G1092" s="27" t="s">
        <v>65</v>
      </c>
      <c r="H1092" s="27" t="s">
        <v>24</v>
      </c>
      <c r="I1092" s="29">
        <v>0.25</v>
      </c>
      <c r="J1092" s="30">
        <v>6250</v>
      </c>
      <c r="K1092" s="31">
        <f t="shared" si="8"/>
        <v>1562.5</v>
      </c>
      <c r="L1092" s="31">
        <f t="shared" si="9"/>
        <v>625</v>
      </c>
      <c r="M1092" s="32">
        <v>0.39999999999999997</v>
      </c>
      <c r="O1092" s="37"/>
      <c r="P1092" s="38"/>
      <c r="Q1092" s="33"/>
      <c r="R1092" s="34"/>
    </row>
    <row r="1093" spans="1:18" ht="15.75" customHeight="1">
      <c r="A1093" s="22"/>
      <c r="B1093" s="27" t="s">
        <v>30</v>
      </c>
      <c r="C1093" s="27">
        <v>1197831</v>
      </c>
      <c r="D1093" s="28">
        <v>44228</v>
      </c>
      <c r="E1093" s="27" t="s">
        <v>31</v>
      </c>
      <c r="F1093" s="27" t="s">
        <v>64</v>
      </c>
      <c r="G1093" s="27" t="s">
        <v>65</v>
      </c>
      <c r="H1093" s="27" t="s">
        <v>25</v>
      </c>
      <c r="I1093" s="29">
        <v>0.35</v>
      </c>
      <c r="J1093" s="30">
        <v>6000</v>
      </c>
      <c r="K1093" s="31">
        <f t="shared" si="8"/>
        <v>2100</v>
      </c>
      <c r="L1093" s="31">
        <f t="shared" si="9"/>
        <v>839.99999999999989</v>
      </c>
      <c r="M1093" s="32">
        <v>0.39999999999999997</v>
      </c>
      <c r="O1093" s="37"/>
      <c r="P1093" s="38"/>
      <c r="Q1093" s="33"/>
      <c r="R1093" s="34"/>
    </row>
    <row r="1094" spans="1:18" ht="15.75" customHeight="1">
      <c r="A1094" s="22"/>
      <c r="B1094" s="27" t="s">
        <v>30</v>
      </c>
      <c r="C1094" s="27">
        <v>1197831</v>
      </c>
      <c r="D1094" s="28">
        <v>44228</v>
      </c>
      <c r="E1094" s="27" t="s">
        <v>31</v>
      </c>
      <c r="F1094" s="27" t="s">
        <v>64</v>
      </c>
      <c r="G1094" s="27" t="s">
        <v>65</v>
      </c>
      <c r="H1094" s="27" t="s">
        <v>26</v>
      </c>
      <c r="I1094" s="29">
        <v>0.35</v>
      </c>
      <c r="J1094" s="30">
        <v>4250</v>
      </c>
      <c r="K1094" s="31">
        <f t="shared" si="8"/>
        <v>1487.5</v>
      </c>
      <c r="L1094" s="31">
        <f t="shared" si="9"/>
        <v>595</v>
      </c>
      <c r="M1094" s="32">
        <v>0.39999999999999997</v>
      </c>
      <c r="O1094" s="37"/>
      <c r="P1094" s="38"/>
      <c r="Q1094" s="33"/>
      <c r="R1094" s="34"/>
    </row>
    <row r="1095" spans="1:18" ht="15.75" customHeight="1">
      <c r="A1095" s="22"/>
      <c r="B1095" s="27" t="s">
        <v>30</v>
      </c>
      <c r="C1095" s="27">
        <v>1197831</v>
      </c>
      <c r="D1095" s="28">
        <v>44228</v>
      </c>
      <c r="E1095" s="27" t="s">
        <v>31</v>
      </c>
      <c r="F1095" s="27" t="s">
        <v>64</v>
      </c>
      <c r="G1095" s="27" t="s">
        <v>65</v>
      </c>
      <c r="H1095" s="27" t="s">
        <v>27</v>
      </c>
      <c r="I1095" s="29">
        <v>0.35</v>
      </c>
      <c r="J1095" s="30">
        <v>3750</v>
      </c>
      <c r="K1095" s="31">
        <f t="shared" si="8"/>
        <v>1312.5</v>
      </c>
      <c r="L1095" s="31">
        <f t="shared" si="9"/>
        <v>656.25</v>
      </c>
      <c r="M1095" s="32">
        <v>0.5</v>
      </c>
      <c r="O1095" s="37"/>
      <c r="P1095" s="38"/>
      <c r="Q1095" s="33"/>
      <c r="R1095" s="34"/>
    </row>
    <row r="1096" spans="1:18" ht="15.75" customHeight="1">
      <c r="A1096" s="22"/>
      <c r="B1096" s="27" t="s">
        <v>30</v>
      </c>
      <c r="C1096" s="27">
        <v>1197831</v>
      </c>
      <c r="D1096" s="28">
        <v>44228</v>
      </c>
      <c r="E1096" s="27" t="s">
        <v>31</v>
      </c>
      <c r="F1096" s="27" t="s">
        <v>64</v>
      </c>
      <c r="G1096" s="27" t="s">
        <v>65</v>
      </c>
      <c r="H1096" s="27" t="s">
        <v>28</v>
      </c>
      <c r="I1096" s="29">
        <v>0.4</v>
      </c>
      <c r="J1096" s="30">
        <v>2500</v>
      </c>
      <c r="K1096" s="31">
        <f t="shared" si="8"/>
        <v>1000</v>
      </c>
      <c r="L1096" s="31">
        <f t="shared" si="9"/>
        <v>350</v>
      </c>
      <c r="M1096" s="32">
        <v>0.35</v>
      </c>
      <c r="O1096" s="37"/>
      <c r="P1096" s="38"/>
      <c r="Q1096" s="33"/>
      <c r="R1096" s="34"/>
    </row>
    <row r="1097" spans="1:18" ht="15.75" customHeight="1">
      <c r="A1097" s="22"/>
      <c r="B1097" s="27" t="s">
        <v>30</v>
      </c>
      <c r="C1097" s="27">
        <v>1197831</v>
      </c>
      <c r="D1097" s="28">
        <v>44228</v>
      </c>
      <c r="E1097" s="27" t="s">
        <v>31</v>
      </c>
      <c r="F1097" s="27" t="s">
        <v>64</v>
      </c>
      <c r="G1097" s="27" t="s">
        <v>65</v>
      </c>
      <c r="H1097" s="27" t="s">
        <v>29</v>
      </c>
      <c r="I1097" s="29">
        <v>0.35</v>
      </c>
      <c r="J1097" s="30">
        <v>4500</v>
      </c>
      <c r="K1097" s="31">
        <f t="shared" si="8"/>
        <v>1575</v>
      </c>
      <c r="L1097" s="31">
        <f t="shared" si="9"/>
        <v>866.25000000000011</v>
      </c>
      <c r="M1097" s="32">
        <v>0.55000000000000004</v>
      </c>
      <c r="O1097" s="37"/>
      <c r="P1097" s="38"/>
      <c r="Q1097" s="33"/>
      <c r="R1097" s="34"/>
    </row>
    <row r="1098" spans="1:18" ht="15.75" customHeight="1">
      <c r="A1098" s="22"/>
      <c r="B1098" s="27" t="s">
        <v>30</v>
      </c>
      <c r="C1098" s="27">
        <v>1197831</v>
      </c>
      <c r="D1098" s="28">
        <v>44258</v>
      </c>
      <c r="E1098" s="27" t="s">
        <v>31</v>
      </c>
      <c r="F1098" s="27" t="s">
        <v>64</v>
      </c>
      <c r="G1098" s="27" t="s">
        <v>65</v>
      </c>
      <c r="H1098" s="27" t="s">
        <v>24</v>
      </c>
      <c r="I1098" s="29">
        <v>0.3</v>
      </c>
      <c r="J1098" s="30">
        <v>6250</v>
      </c>
      <c r="K1098" s="31">
        <f t="shared" si="8"/>
        <v>1875</v>
      </c>
      <c r="L1098" s="31">
        <f t="shared" si="9"/>
        <v>843.74999999999989</v>
      </c>
      <c r="M1098" s="32">
        <v>0.44999999999999996</v>
      </c>
      <c r="O1098" s="37"/>
      <c r="P1098" s="38"/>
      <c r="Q1098" s="33"/>
      <c r="R1098" s="34"/>
    </row>
    <row r="1099" spans="1:18" ht="15.75" customHeight="1">
      <c r="A1099" s="22"/>
      <c r="B1099" s="27" t="s">
        <v>30</v>
      </c>
      <c r="C1099" s="27">
        <v>1197831</v>
      </c>
      <c r="D1099" s="28">
        <v>44258</v>
      </c>
      <c r="E1099" s="27" t="s">
        <v>31</v>
      </c>
      <c r="F1099" s="27" t="s">
        <v>64</v>
      </c>
      <c r="G1099" s="27" t="s">
        <v>65</v>
      </c>
      <c r="H1099" s="27" t="s">
        <v>25</v>
      </c>
      <c r="I1099" s="29">
        <v>0.4</v>
      </c>
      <c r="J1099" s="30">
        <v>6250</v>
      </c>
      <c r="K1099" s="31">
        <f t="shared" si="8"/>
        <v>2500</v>
      </c>
      <c r="L1099" s="31">
        <f t="shared" si="9"/>
        <v>1125</v>
      </c>
      <c r="M1099" s="32">
        <v>0.44999999999999996</v>
      </c>
      <c r="O1099" s="37"/>
      <c r="P1099" s="38"/>
      <c r="Q1099" s="33"/>
      <c r="R1099" s="34"/>
    </row>
    <row r="1100" spans="1:18" ht="15.75" customHeight="1">
      <c r="A1100" s="22"/>
      <c r="B1100" s="27" t="s">
        <v>30</v>
      </c>
      <c r="C1100" s="27">
        <v>1197831</v>
      </c>
      <c r="D1100" s="28">
        <v>44258</v>
      </c>
      <c r="E1100" s="27" t="s">
        <v>31</v>
      </c>
      <c r="F1100" s="27" t="s">
        <v>64</v>
      </c>
      <c r="G1100" s="27" t="s">
        <v>65</v>
      </c>
      <c r="H1100" s="27" t="s">
        <v>26</v>
      </c>
      <c r="I1100" s="29">
        <v>0.3</v>
      </c>
      <c r="J1100" s="30">
        <v>4500</v>
      </c>
      <c r="K1100" s="31">
        <f t="shared" si="8"/>
        <v>1350</v>
      </c>
      <c r="L1100" s="31">
        <f t="shared" si="9"/>
        <v>607.49999999999989</v>
      </c>
      <c r="M1100" s="32">
        <v>0.44999999999999996</v>
      </c>
      <c r="O1100" s="37"/>
      <c r="P1100" s="38"/>
      <c r="Q1100" s="33"/>
      <c r="R1100" s="34"/>
    </row>
    <row r="1101" spans="1:18" ht="15.75" customHeight="1">
      <c r="A1101" s="22"/>
      <c r="B1101" s="27" t="s">
        <v>30</v>
      </c>
      <c r="C1101" s="27">
        <v>1197831</v>
      </c>
      <c r="D1101" s="28">
        <v>44258</v>
      </c>
      <c r="E1101" s="27" t="s">
        <v>31</v>
      </c>
      <c r="F1101" s="27" t="s">
        <v>64</v>
      </c>
      <c r="G1101" s="27" t="s">
        <v>65</v>
      </c>
      <c r="H1101" s="27" t="s">
        <v>27</v>
      </c>
      <c r="I1101" s="29">
        <v>0.35000000000000003</v>
      </c>
      <c r="J1101" s="30">
        <v>3500</v>
      </c>
      <c r="K1101" s="31">
        <f t="shared" si="8"/>
        <v>1225.0000000000002</v>
      </c>
      <c r="L1101" s="31">
        <f t="shared" si="9"/>
        <v>673.75000000000023</v>
      </c>
      <c r="M1101" s="32">
        <v>0.55000000000000004</v>
      </c>
      <c r="O1101" s="37"/>
      <c r="P1101" s="38"/>
      <c r="Q1101" s="33"/>
      <c r="R1101" s="34"/>
    </row>
    <row r="1102" spans="1:18" ht="15.75" customHeight="1">
      <c r="A1102" s="22"/>
      <c r="B1102" s="27" t="s">
        <v>30</v>
      </c>
      <c r="C1102" s="27">
        <v>1197831</v>
      </c>
      <c r="D1102" s="28">
        <v>44258</v>
      </c>
      <c r="E1102" s="27" t="s">
        <v>31</v>
      </c>
      <c r="F1102" s="27" t="s">
        <v>64</v>
      </c>
      <c r="G1102" s="27" t="s">
        <v>65</v>
      </c>
      <c r="H1102" s="27" t="s">
        <v>28</v>
      </c>
      <c r="I1102" s="29">
        <v>0.4</v>
      </c>
      <c r="J1102" s="30">
        <v>2500</v>
      </c>
      <c r="K1102" s="31">
        <f t="shared" si="8"/>
        <v>1000</v>
      </c>
      <c r="L1102" s="31">
        <f t="shared" si="9"/>
        <v>399.99999999999994</v>
      </c>
      <c r="M1102" s="32">
        <v>0.39999999999999997</v>
      </c>
      <c r="O1102" s="37"/>
      <c r="P1102" s="38"/>
      <c r="Q1102" s="33"/>
      <c r="R1102" s="34"/>
    </row>
    <row r="1103" spans="1:18" ht="15.75" customHeight="1">
      <c r="A1103" s="22"/>
      <c r="B1103" s="27" t="s">
        <v>30</v>
      </c>
      <c r="C1103" s="27">
        <v>1197831</v>
      </c>
      <c r="D1103" s="28">
        <v>44258</v>
      </c>
      <c r="E1103" s="27" t="s">
        <v>31</v>
      </c>
      <c r="F1103" s="27" t="s">
        <v>64</v>
      </c>
      <c r="G1103" s="27" t="s">
        <v>65</v>
      </c>
      <c r="H1103" s="27" t="s">
        <v>29</v>
      </c>
      <c r="I1103" s="29">
        <v>0.35000000000000003</v>
      </c>
      <c r="J1103" s="30">
        <v>4000</v>
      </c>
      <c r="K1103" s="31">
        <f t="shared" si="8"/>
        <v>1400.0000000000002</v>
      </c>
      <c r="L1103" s="31">
        <f t="shared" si="9"/>
        <v>840.00000000000023</v>
      </c>
      <c r="M1103" s="32">
        <v>0.60000000000000009</v>
      </c>
      <c r="O1103" s="37"/>
      <c r="P1103" s="38"/>
      <c r="Q1103" s="33"/>
      <c r="R1103" s="34"/>
    </row>
    <row r="1104" spans="1:18" ht="15.75" customHeight="1">
      <c r="A1104" s="22"/>
      <c r="B1104" s="27" t="s">
        <v>30</v>
      </c>
      <c r="C1104" s="27">
        <v>1197831</v>
      </c>
      <c r="D1104" s="28">
        <v>44288</v>
      </c>
      <c r="E1104" s="27" t="s">
        <v>31</v>
      </c>
      <c r="F1104" s="27" t="s">
        <v>64</v>
      </c>
      <c r="G1104" s="27" t="s">
        <v>65</v>
      </c>
      <c r="H1104" s="27" t="s">
        <v>24</v>
      </c>
      <c r="I1104" s="29">
        <v>0.19999999999999998</v>
      </c>
      <c r="J1104" s="30">
        <v>6500</v>
      </c>
      <c r="K1104" s="31">
        <f t="shared" si="8"/>
        <v>1300</v>
      </c>
      <c r="L1104" s="31">
        <f t="shared" si="9"/>
        <v>584.99999999999989</v>
      </c>
      <c r="M1104" s="32">
        <v>0.44999999999999996</v>
      </c>
      <c r="O1104" s="37"/>
      <c r="P1104" s="38"/>
      <c r="Q1104" s="33"/>
      <c r="R1104" s="34"/>
    </row>
    <row r="1105" spans="1:18" ht="15.75" customHeight="1">
      <c r="A1105" s="22"/>
      <c r="B1105" s="27" t="s">
        <v>30</v>
      </c>
      <c r="C1105" s="27">
        <v>1197831</v>
      </c>
      <c r="D1105" s="28">
        <v>44288</v>
      </c>
      <c r="E1105" s="27" t="s">
        <v>31</v>
      </c>
      <c r="F1105" s="27" t="s">
        <v>64</v>
      </c>
      <c r="G1105" s="27" t="s">
        <v>65</v>
      </c>
      <c r="H1105" s="27" t="s">
        <v>25</v>
      </c>
      <c r="I1105" s="29">
        <v>0.20000000000000007</v>
      </c>
      <c r="J1105" s="30">
        <v>6500</v>
      </c>
      <c r="K1105" s="31">
        <f t="shared" si="8"/>
        <v>1300.0000000000005</v>
      </c>
      <c r="L1105" s="31">
        <f t="shared" si="9"/>
        <v>585.00000000000011</v>
      </c>
      <c r="M1105" s="32">
        <v>0.44999999999999996</v>
      </c>
      <c r="O1105" s="37"/>
      <c r="P1105" s="38"/>
      <c r="Q1105" s="33"/>
      <c r="R1105" s="34"/>
    </row>
    <row r="1106" spans="1:18" ht="15.75" customHeight="1">
      <c r="A1106" s="22"/>
      <c r="B1106" s="27" t="s">
        <v>30</v>
      </c>
      <c r="C1106" s="27">
        <v>1197831</v>
      </c>
      <c r="D1106" s="28">
        <v>44288</v>
      </c>
      <c r="E1106" s="27" t="s">
        <v>31</v>
      </c>
      <c r="F1106" s="27" t="s">
        <v>64</v>
      </c>
      <c r="G1106" s="27" t="s">
        <v>65</v>
      </c>
      <c r="H1106" s="27" t="s">
        <v>26</v>
      </c>
      <c r="I1106" s="29">
        <v>0.14999999999999997</v>
      </c>
      <c r="J1106" s="30">
        <v>4750</v>
      </c>
      <c r="K1106" s="31">
        <f t="shared" si="8"/>
        <v>712.49999999999989</v>
      </c>
      <c r="L1106" s="31">
        <f t="shared" si="9"/>
        <v>320.62499999999994</v>
      </c>
      <c r="M1106" s="32">
        <v>0.44999999999999996</v>
      </c>
      <c r="O1106" s="37"/>
      <c r="P1106" s="38"/>
      <c r="Q1106" s="33"/>
      <c r="R1106" s="34"/>
    </row>
    <row r="1107" spans="1:18" ht="15.75" customHeight="1">
      <c r="A1107" s="22"/>
      <c r="B1107" s="27" t="s">
        <v>30</v>
      </c>
      <c r="C1107" s="27">
        <v>1197831</v>
      </c>
      <c r="D1107" s="28">
        <v>44288</v>
      </c>
      <c r="E1107" s="27" t="s">
        <v>31</v>
      </c>
      <c r="F1107" s="27" t="s">
        <v>64</v>
      </c>
      <c r="G1107" s="27" t="s">
        <v>65</v>
      </c>
      <c r="H1107" s="27" t="s">
        <v>27</v>
      </c>
      <c r="I1107" s="29">
        <v>0.20000000000000007</v>
      </c>
      <c r="J1107" s="30">
        <v>3750</v>
      </c>
      <c r="K1107" s="31">
        <f t="shared" si="8"/>
        <v>750.00000000000023</v>
      </c>
      <c r="L1107" s="31">
        <f t="shared" si="9"/>
        <v>412.50000000000017</v>
      </c>
      <c r="M1107" s="32">
        <v>0.55000000000000004</v>
      </c>
      <c r="O1107" s="37"/>
      <c r="P1107" s="38"/>
      <c r="Q1107" s="33"/>
      <c r="R1107" s="34"/>
    </row>
    <row r="1108" spans="1:18" ht="15.75" customHeight="1">
      <c r="A1108" s="22"/>
      <c r="B1108" s="27" t="s">
        <v>30</v>
      </c>
      <c r="C1108" s="27">
        <v>1197831</v>
      </c>
      <c r="D1108" s="28">
        <v>44288</v>
      </c>
      <c r="E1108" s="27" t="s">
        <v>31</v>
      </c>
      <c r="F1108" s="27" t="s">
        <v>64</v>
      </c>
      <c r="G1108" s="27" t="s">
        <v>65</v>
      </c>
      <c r="H1108" s="27" t="s">
        <v>28</v>
      </c>
      <c r="I1108" s="29">
        <v>0.25</v>
      </c>
      <c r="J1108" s="30">
        <v>2750</v>
      </c>
      <c r="K1108" s="31">
        <f t="shared" si="8"/>
        <v>687.5</v>
      </c>
      <c r="L1108" s="31">
        <f t="shared" si="9"/>
        <v>275</v>
      </c>
      <c r="M1108" s="32">
        <v>0.39999999999999997</v>
      </c>
      <c r="O1108" s="37"/>
      <c r="P1108" s="38"/>
      <c r="Q1108" s="33"/>
      <c r="R1108" s="34"/>
    </row>
    <row r="1109" spans="1:18" ht="15.75" customHeight="1">
      <c r="A1109" s="22"/>
      <c r="B1109" s="27" t="s">
        <v>30</v>
      </c>
      <c r="C1109" s="27">
        <v>1197831</v>
      </c>
      <c r="D1109" s="28">
        <v>44288</v>
      </c>
      <c r="E1109" s="27" t="s">
        <v>31</v>
      </c>
      <c r="F1109" s="27" t="s">
        <v>64</v>
      </c>
      <c r="G1109" s="27" t="s">
        <v>65</v>
      </c>
      <c r="H1109" s="27" t="s">
        <v>29</v>
      </c>
      <c r="I1109" s="29">
        <v>0.20000000000000007</v>
      </c>
      <c r="J1109" s="30">
        <v>5500</v>
      </c>
      <c r="K1109" s="31">
        <f t="shared" si="8"/>
        <v>1100.0000000000005</v>
      </c>
      <c r="L1109" s="31">
        <f t="shared" si="9"/>
        <v>660.00000000000034</v>
      </c>
      <c r="M1109" s="32">
        <v>0.60000000000000009</v>
      </c>
      <c r="O1109" s="37"/>
      <c r="P1109" s="38"/>
      <c r="Q1109" s="33"/>
      <c r="R1109" s="34"/>
    </row>
    <row r="1110" spans="1:18" ht="15.75" customHeight="1">
      <c r="A1110" s="22"/>
      <c r="B1110" s="27" t="s">
        <v>30</v>
      </c>
      <c r="C1110" s="27">
        <v>1197831</v>
      </c>
      <c r="D1110" s="28">
        <v>44318</v>
      </c>
      <c r="E1110" s="27" t="s">
        <v>31</v>
      </c>
      <c r="F1110" s="27" t="s">
        <v>64</v>
      </c>
      <c r="G1110" s="27" t="s">
        <v>65</v>
      </c>
      <c r="H1110" s="27" t="s">
        <v>24</v>
      </c>
      <c r="I1110" s="29">
        <v>9.9999999999999964E-2</v>
      </c>
      <c r="J1110" s="30">
        <v>7000</v>
      </c>
      <c r="K1110" s="31">
        <f t="shared" si="8"/>
        <v>699.99999999999977</v>
      </c>
      <c r="L1110" s="31">
        <f t="shared" si="9"/>
        <v>314.99999999999989</v>
      </c>
      <c r="M1110" s="32">
        <v>0.44999999999999996</v>
      </c>
      <c r="O1110" s="37"/>
      <c r="P1110" s="38"/>
      <c r="Q1110" s="33"/>
      <c r="R1110" s="34"/>
    </row>
    <row r="1111" spans="1:18" ht="15.75" customHeight="1">
      <c r="A1111" s="22"/>
      <c r="B1111" s="27" t="s">
        <v>30</v>
      </c>
      <c r="C1111" s="27">
        <v>1197831</v>
      </c>
      <c r="D1111" s="28">
        <v>44318</v>
      </c>
      <c r="E1111" s="27" t="s">
        <v>31</v>
      </c>
      <c r="F1111" s="27" t="s">
        <v>64</v>
      </c>
      <c r="G1111" s="27" t="s">
        <v>65</v>
      </c>
      <c r="H1111" s="27" t="s">
        <v>25</v>
      </c>
      <c r="I1111" s="29">
        <v>0.20000000000000007</v>
      </c>
      <c r="J1111" s="30">
        <v>7250</v>
      </c>
      <c r="K1111" s="31">
        <f t="shared" si="8"/>
        <v>1450.0000000000005</v>
      </c>
      <c r="L1111" s="31">
        <f t="shared" si="9"/>
        <v>652.50000000000011</v>
      </c>
      <c r="M1111" s="32">
        <v>0.44999999999999996</v>
      </c>
      <c r="O1111" s="37"/>
      <c r="P1111" s="38"/>
      <c r="Q1111" s="33"/>
      <c r="R1111" s="34"/>
    </row>
    <row r="1112" spans="1:18" ht="15.75" customHeight="1">
      <c r="A1112" s="22"/>
      <c r="B1112" s="27" t="s">
        <v>30</v>
      </c>
      <c r="C1112" s="27">
        <v>1197831</v>
      </c>
      <c r="D1112" s="28">
        <v>44318</v>
      </c>
      <c r="E1112" s="27" t="s">
        <v>31</v>
      </c>
      <c r="F1112" s="27" t="s">
        <v>64</v>
      </c>
      <c r="G1112" s="27" t="s">
        <v>65</v>
      </c>
      <c r="H1112" s="27" t="s">
        <v>26</v>
      </c>
      <c r="I1112" s="29">
        <v>0.14999999999999997</v>
      </c>
      <c r="J1112" s="30">
        <v>5750</v>
      </c>
      <c r="K1112" s="31">
        <f t="shared" si="8"/>
        <v>862.49999999999977</v>
      </c>
      <c r="L1112" s="31">
        <f t="shared" si="9"/>
        <v>388.12499999999989</v>
      </c>
      <c r="M1112" s="32">
        <v>0.44999999999999996</v>
      </c>
      <c r="O1112" s="37"/>
      <c r="P1112" s="38"/>
      <c r="Q1112" s="33"/>
      <c r="R1112" s="34"/>
    </row>
    <row r="1113" spans="1:18" ht="15.75" customHeight="1">
      <c r="A1113" s="22"/>
      <c r="B1113" s="27" t="s">
        <v>30</v>
      </c>
      <c r="C1113" s="27">
        <v>1197831</v>
      </c>
      <c r="D1113" s="28">
        <v>44318</v>
      </c>
      <c r="E1113" s="27" t="s">
        <v>31</v>
      </c>
      <c r="F1113" s="27" t="s">
        <v>64</v>
      </c>
      <c r="G1113" s="27" t="s">
        <v>65</v>
      </c>
      <c r="H1113" s="27" t="s">
        <v>27</v>
      </c>
      <c r="I1113" s="29">
        <v>0.35000000000000003</v>
      </c>
      <c r="J1113" s="30">
        <v>5000</v>
      </c>
      <c r="K1113" s="31">
        <f t="shared" si="8"/>
        <v>1750.0000000000002</v>
      </c>
      <c r="L1113" s="31">
        <f t="shared" si="9"/>
        <v>962.50000000000023</v>
      </c>
      <c r="M1113" s="32">
        <v>0.55000000000000004</v>
      </c>
      <c r="O1113" s="37"/>
      <c r="P1113" s="38"/>
      <c r="Q1113" s="33"/>
      <c r="R1113" s="34"/>
    </row>
    <row r="1114" spans="1:18" ht="15.75" customHeight="1">
      <c r="A1114" s="22"/>
      <c r="B1114" s="27" t="s">
        <v>30</v>
      </c>
      <c r="C1114" s="27">
        <v>1197831</v>
      </c>
      <c r="D1114" s="28">
        <v>44318</v>
      </c>
      <c r="E1114" s="27" t="s">
        <v>31</v>
      </c>
      <c r="F1114" s="27" t="s">
        <v>64</v>
      </c>
      <c r="G1114" s="27" t="s">
        <v>65</v>
      </c>
      <c r="H1114" s="27" t="s">
        <v>28</v>
      </c>
      <c r="I1114" s="29">
        <v>0.5</v>
      </c>
      <c r="J1114" s="30">
        <v>4000</v>
      </c>
      <c r="K1114" s="31">
        <f t="shared" si="8"/>
        <v>2000</v>
      </c>
      <c r="L1114" s="31">
        <f t="shared" si="9"/>
        <v>799.99999999999989</v>
      </c>
      <c r="M1114" s="32">
        <v>0.39999999999999997</v>
      </c>
      <c r="O1114" s="37"/>
      <c r="P1114" s="38"/>
      <c r="Q1114" s="33"/>
      <c r="R1114" s="34"/>
    </row>
    <row r="1115" spans="1:18" ht="15.75" customHeight="1">
      <c r="A1115" s="22"/>
      <c r="B1115" s="27" t="s">
        <v>30</v>
      </c>
      <c r="C1115" s="27">
        <v>1197831</v>
      </c>
      <c r="D1115" s="28">
        <v>44318</v>
      </c>
      <c r="E1115" s="27" t="s">
        <v>31</v>
      </c>
      <c r="F1115" s="27" t="s">
        <v>64</v>
      </c>
      <c r="G1115" s="27" t="s">
        <v>65</v>
      </c>
      <c r="H1115" s="27" t="s">
        <v>29</v>
      </c>
      <c r="I1115" s="29">
        <v>0.45</v>
      </c>
      <c r="J1115" s="30">
        <v>7500</v>
      </c>
      <c r="K1115" s="31">
        <f t="shared" si="8"/>
        <v>3375</v>
      </c>
      <c r="L1115" s="31">
        <f t="shared" si="9"/>
        <v>2025.0000000000002</v>
      </c>
      <c r="M1115" s="32">
        <v>0.60000000000000009</v>
      </c>
      <c r="O1115" s="37"/>
      <c r="P1115" s="38"/>
      <c r="Q1115" s="33"/>
      <c r="R1115" s="34"/>
    </row>
    <row r="1116" spans="1:18" ht="15.75" customHeight="1">
      <c r="A1116" s="22"/>
      <c r="B1116" s="27" t="s">
        <v>30</v>
      </c>
      <c r="C1116" s="27">
        <v>1197831</v>
      </c>
      <c r="D1116" s="28">
        <v>44348</v>
      </c>
      <c r="E1116" s="27" t="s">
        <v>31</v>
      </c>
      <c r="F1116" s="27" t="s">
        <v>64</v>
      </c>
      <c r="G1116" s="27" t="s">
        <v>65</v>
      </c>
      <c r="H1116" s="27" t="s">
        <v>24</v>
      </c>
      <c r="I1116" s="29">
        <v>0.45</v>
      </c>
      <c r="J1116" s="30">
        <v>7500</v>
      </c>
      <c r="K1116" s="31">
        <f t="shared" si="8"/>
        <v>3375</v>
      </c>
      <c r="L1116" s="31">
        <f t="shared" si="9"/>
        <v>1518.7499999999998</v>
      </c>
      <c r="M1116" s="32">
        <v>0.44999999999999996</v>
      </c>
      <c r="O1116" s="37"/>
      <c r="P1116" s="38"/>
      <c r="Q1116" s="33"/>
      <c r="R1116" s="34"/>
    </row>
    <row r="1117" spans="1:18" ht="15.75" customHeight="1">
      <c r="A1117" s="22"/>
      <c r="B1117" s="27" t="s">
        <v>30</v>
      </c>
      <c r="C1117" s="27">
        <v>1197831</v>
      </c>
      <c r="D1117" s="28">
        <v>44348</v>
      </c>
      <c r="E1117" s="27" t="s">
        <v>31</v>
      </c>
      <c r="F1117" s="27" t="s">
        <v>64</v>
      </c>
      <c r="G1117" s="27" t="s">
        <v>65</v>
      </c>
      <c r="H1117" s="27" t="s">
        <v>25</v>
      </c>
      <c r="I1117" s="29">
        <v>0.5</v>
      </c>
      <c r="J1117" s="30">
        <v>7500</v>
      </c>
      <c r="K1117" s="31">
        <f t="shared" si="8"/>
        <v>3750</v>
      </c>
      <c r="L1117" s="31">
        <f t="shared" si="9"/>
        <v>1687.4999999999998</v>
      </c>
      <c r="M1117" s="32">
        <v>0.44999999999999996</v>
      </c>
      <c r="O1117" s="37"/>
      <c r="P1117" s="38"/>
      <c r="Q1117" s="33"/>
      <c r="R1117" s="34"/>
    </row>
    <row r="1118" spans="1:18" ht="15.75" customHeight="1">
      <c r="A1118" s="22"/>
      <c r="B1118" s="27" t="s">
        <v>30</v>
      </c>
      <c r="C1118" s="27">
        <v>1197831</v>
      </c>
      <c r="D1118" s="28">
        <v>44348</v>
      </c>
      <c r="E1118" s="27" t="s">
        <v>31</v>
      </c>
      <c r="F1118" s="27" t="s">
        <v>64</v>
      </c>
      <c r="G1118" s="27" t="s">
        <v>65</v>
      </c>
      <c r="H1118" s="27" t="s">
        <v>26</v>
      </c>
      <c r="I1118" s="29">
        <v>0.45</v>
      </c>
      <c r="J1118" s="30">
        <v>6500</v>
      </c>
      <c r="K1118" s="31">
        <f t="shared" si="8"/>
        <v>2925</v>
      </c>
      <c r="L1118" s="31">
        <f t="shared" si="9"/>
        <v>1316.2499999999998</v>
      </c>
      <c r="M1118" s="32">
        <v>0.44999999999999996</v>
      </c>
      <c r="O1118" s="37"/>
      <c r="P1118" s="38"/>
      <c r="Q1118" s="33"/>
      <c r="R1118" s="34"/>
    </row>
    <row r="1119" spans="1:18" ht="15.75" customHeight="1">
      <c r="A1119" s="22"/>
      <c r="B1119" s="27" t="s">
        <v>30</v>
      </c>
      <c r="C1119" s="27">
        <v>1197831</v>
      </c>
      <c r="D1119" s="28">
        <v>44348</v>
      </c>
      <c r="E1119" s="27" t="s">
        <v>31</v>
      </c>
      <c r="F1119" s="27" t="s">
        <v>64</v>
      </c>
      <c r="G1119" s="27" t="s">
        <v>65</v>
      </c>
      <c r="H1119" s="27" t="s">
        <v>27</v>
      </c>
      <c r="I1119" s="29">
        <v>0.45</v>
      </c>
      <c r="J1119" s="30">
        <v>6000</v>
      </c>
      <c r="K1119" s="31">
        <f t="shared" si="8"/>
        <v>2700</v>
      </c>
      <c r="L1119" s="31">
        <f t="shared" si="9"/>
        <v>1485.0000000000002</v>
      </c>
      <c r="M1119" s="32">
        <v>0.55000000000000004</v>
      </c>
      <c r="O1119" s="37"/>
      <c r="P1119" s="38"/>
      <c r="Q1119" s="33"/>
      <c r="R1119" s="34"/>
    </row>
    <row r="1120" spans="1:18" ht="15.75" customHeight="1">
      <c r="A1120" s="22"/>
      <c r="B1120" s="27" t="s">
        <v>30</v>
      </c>
      <c r="C1120" s="27">
        <v>1197831</v>
      </c>
      <c r="D1120" s="28">
        <v>44348</v>
      </c>
      <c r="E1120" s="27" t="s">
        <v>31</v>
      </c>
      <c r="F1120" s="27" t="s">
        <v>64</v>
      </c>
      <c r="G1120" s="27" t="s">
        <v>65</v>
      </c>
      <c r="H1120" s="27" t="s">
        <v>28</v>
      </c>
      <c r="I1120" s="29">
        <v>0.5</v>
      </c>
      <c r="J1120" s="30">
        <v>5000</v>
      </c>
      <c r="K1120" s="31">
        <f t="shared" si="8"/>
        <v>2500</v>
      </c>
      <c r="L1120" s="31">
        <f t="shared" si="9"/>
        <v>999.99999999999989</v>
      </c>
      <c r="M1120" s="32">
        <v>0.39999999999999997</v>
      </c>
      <c r="O1120" s="37"/>
      <c r="P1120" s="38"/>
      <c r="Q1120" s="33"/>
      <c r="R1120" s="34"/>
    </row>
    <row r="1121" spans="1:18" ht="15.75" customHeight="1">
      <c r="A1121" s="22"/>
      <c r="B1121" s="27" t="s">
        <v>30</v>
      </c>
      <c r="C1121" s="27">
        <v>1197831</v>
      </c>
      <c r="D1121" s="28">
        <v>44348</v>
      </c>
      <c r="E1121" s="27" t="s">
        <v>31</v>
      </c>
      <c r="F1121" s="27" t="s">
        <v>64</v>
      </c>
      <c r="G1121" s="27" t="s">
        <v>65</v>
      </c>
      <c r="H1121" s="27" t="s">
        <v>29</v>
      </c>
      <c r="I1121" s="29">
        <v>0.55000000000000004</v>
      </c>
      <c r="J1121" s="30">
        <v>8750</v>
      </c>
      <c r="K1121" s="31">
        <f t="shared" si="8"/>
        <v>4812.5</v>
      </c>
      <c r="L1121" s="31">
        <f t="shared" si="9"/>
        <v>2887.5000000000005</v>
      </c>
      <c r="M1121" s="32">
        <v>0.60000000000000009</v>
      </c>
      <c r="O1121" s="37"/>
      <c r="P1121" s="38"/>
      <c r="Q1121" s="33"/>
      <c r="R1121" s="34"/>
    </row>
    <row r="1122" spans="1:18" ht="15.75" customHeight="1">
      <c r="A1122" s="22"/>
      <c r="B1122" s="27" t="s">
        <v>30</v>
      </c>
      <c r="C1122" s="27">
        <v>1197831</v>
      </c>
      <c r="D1122" s="28">
        <v>44380</v>
      </c>
      <c r="E1122" s="27" t="s">
        <v>31</v>
      </c>
      <c r="F1122" s="27" t="s">
        <v>64</v>
      </c>
      <c r="G1122" s="27" t="s">
        <v>65</v>
      </c>
      <c r="H1122" s="27" t="s">
        <v>24</v>
      </c>
      <c r="I1122" s="29">
        <v>0.45</v>
      </c>
      <c r="J1122" s="30">
        <v>8250</v>
      </c>
      <c r="K1122" s="31">
        <f t="shared" si="8"/>
        <v>3712.5</v>
      </c>
      <c r="L1122" s="31">
        <f t="shared" si="9"/>
        <v>1856.2499999999998</v>
      </c>
      <c r="M1122" s="32">
        <v>0.49999999999999994</v>
      </c>
      <c r="O1122" s="37"/>
      <c r="P1122" s="38"/>
      <c r="Q1122" s="33"/>
      <c r="R1122" s="34"/>
    </row>
    <row r="1123" spans="1:18" ht="15.75" customHeight="1">
      <c r="A1123" s="22"/>
      <c r="B1123" s="27" t="s">
        <v>30</v>
      </c>
      <c r="C1123" s="27">
        <v>1197831</v>
      </c>
      <c r="D1123" s="28">
        <v>44380</v>
      </c>
      <c r="E1123" s="27" t="s">
        <v>31</v>
      </c>
      <c r="F1123" s="27" t="s">
        <v>64</v>
      </c>
      <c r="G1123" s="27" t="s">
        <v>65</v>
      </c>
      <c r="H1123" s="27" t="s">
        <v>25</v>
      </c>
      <c r="I1123" s="29">
        <v>0.5</v>
      </c>
      <c r="J1123" s="30">
        <v>8250</v>
      </c>
      <c r="K1123" s="31">
        <f t="shared" si="8"/>
        <v>4125</v>
      </c>
      <c r="L1123" s="31">
        <f t="shared" si="9"/>
        <v>2062.4999999999995</v>
      </c>
      <c r="M1123" s="32">
        <v>0.49999999999999994</v>
      </c>
      <c r="O1123" s="37"/>
      <c r="P1123" s="38"/>
      <c r="Q1123" s="33"/>
      <c r="R1123" s="34"/>
    </row>
    <row r="1124" spans="1:18" ht="15.75" customHeight="1">
      <c r="A1124" s="22"/>
      <c r="B1124" s="27" t="s">
        <v>30</v>
      </c>
      <c r="C1124" s="27">
        <v>1197831</v>
      </c>
      <c r="D1124" s="28">
        <v>44380</v>
      </c>
      <c r="E1124" s="27" t="s">
        <v>31</v>
      </c>
      <c r="F1124" s="27" t="s">
        <v>64</v>
      </c>
      <c r="G1124" s="27" t="s">
        <v>65</v>
      </c>
      <c r="H1124" s="27" t="s">
        <v>26</v>
      </c>
      <c r="I1124" s="29">
        <v>0.45</v>
      </c>
      <c r="J1124" s="30">
        <v>9750</v>
      </c>
      <c r="K1124" s="31">
        <f t="shared" si="8"/>
        <v>4387.5</v>
      </c>
      <c r="L1124" s="31">
        <f t="shared" si="9"/>
        <v>2193.7499999999995</v>
      </c>
      <c r="M1124" s="32">
        <v>0.49999999999999994</v>
      </c>
      <c r="O1124" s="37"/>
      <c r="P1124" s="38"/>
      <c r="Q1124" s="33"/>
      <c r="R1124" s="34"/>
    </row>
    <row r="1125" spans="1:18" ht="15.75" customHeight="1">
      <c r="A1125" s="22"/>
      <c r="B1125" s="27" t="s">
        <v>30</v>
      </c>
      <c r="C1125" s="27">
        <v>1197831</v>
      </c>
      <c r="D1125" s="28">
        <v>44380</v>
      </c>
      <c r="E1125" s="27" t="s">
        <v>31</v>
      </c>
      <c r="F1125" s="27" t="s">
        <v>64</v>
      </c>
      <c r="G1125" s="27" t="s">
        <v>65</v>
      </c>
      <c r="H1125" s="27" t="s">
        <v>27</v>
      </c>
      <c r="I1125" s="29">
        <v>0.45</v>
      </c>
      <c r="J1125" s="30">
        <v>5750</v>
      </c>
      <c r="K1125" s="31">
        <f t="shared" si="8"/>
        <v>2587.5</v>
      </c>
      <c r="L1125" s="31">
        <f t="shared" si="9"/>
        <v>1552.5000000000002</v>
      </c>
      <c r="M1125" s="32">
        <v>0.60000000000000009</v>
      </c>
      <c r="O1125" s="37"/>
      <c r="P1125" s="38"/>
      <c r="Q1125" s="33"/>
      <c r="R1125" s="34"/>
    </row>
    <row r="1126" spans="1:18" ht="15.75" customHeight="1">
      <c r="A1126" s="22"/>
      <c r="B1126" s="27" t="s">
        <v>30</v>
      </c>
      <c r="C1126" s="27">
        <v>1197831</v>
      </c>
      <c r="D1126" s="28">
        <v>44380</v>
      </c>
      <c r="E1126" s="27" t="s">
        <v>31</v>
      </c>
      <c r="F1126" s="27" t="s">
        <v>64</v>
      </c>
      <c r="G1126" s="27" t="s">
        <v>65</v>
      </c>
      <c r="H1126" s="27" t="s">
        <v>28</v>
      </c>
      <c r="I1126" s="29">
        <v>0.5</v>
      </c>
      <c r="J1126" s="30">
        <v>5250</v>
      </c>
      <c r="K1126" s="31">
        <f t="shared" si="8"/>
        <v>2625</v>
      </c>
      <c r="L1126" s="31">
        <f t="shared" si="9"/>
        <v>1181.2499999999998</v>
      </c>
      <c r="M1126" s="32">
        <v>0.44999999999999996</v>
      </c>
      <c r="O1126" s="37"/>
      <c r="P1126" s="38"/>
      <c r="Q1126" s="33"/>
      <c r="R1126" s="34"/>
    </row>
    <row r="1127" spans="1:18" ht="15.75" customHeight="1">
      <c r="A1127" s="22"/>
      <c r="B1127" s="27" t="s">
        <v>30</v>
      </c>
      <c r="C1127" s="27">
        <v>1197831</v>
      </c>
      <c r="D1127" s="28">
        <v>44380</v>
      </c>
      <c r="E1127" s="27" t="s">
        <v>31</v>
      </c>
      <c r="F1127" s="27" t="s">
        <v>64</v>
      </c>
      <c r="G1127" s="27" t="s">
        <v>65</v>
      </c>
      <c r="H1127" s="27" t="s">
        <v>29</v>
      </c>
      <c r="I1127" s="29">
        <v>0.6</v>
      </c>
      <c r="J1127" s="30">
        <v>8000</v>
      </c>
      <c r="K1127" s="31">
        <f t="shared" si="8"/>
        <v>4800</v>
      </c>
      <c r="L1127" s="31">
        <f t="shared" si="9"/>
        <v>3120.0000000000005</v>
      </c>
      <c r="M1127" s="32">
        <v>0.65000000000000013</v>
      </c>
      <c r="O1127" s="37"/>
      <c r="P1127" s="38"/>
      <c r="Q1127" s="33"/>
      <c r="R1127" s="34"/>
    </row>
    <row r="1128" spans="1:18" ht="15.75" customHeight="1">
      <c r="A1128" s="22"/>
      <c r="B1128" s="27" t="s">
        <v>30</v>
      </c>
      <c r="C1128" s="27">
        <v>1197831</v>
      </c>
      <c r="D1128" s="28">
        <v>44413</v>
      </c>
      <c r="E1128" s="27" t="s">
        <v>31</v>
      </c>
      <c r="F1128" s="27" t="s">
        <v>64</v>
      </c>
      <c r="G1128" s="27" t="s">
        <v>65</v>
      </c>
      <c r="H1128" s="27" t="s">
        <v>24</v>
      </c>
      <c r="I1128" s="29">
        <v>0.4</v>
      </c>
      <c r="J1128" s="30">
        <v>7500</v>
      </c>
      <c r="K1128" s="31">
        <f t="shared" si="8"/>
        <v>3000</v>
      </c>
      <c r="L1128" s="31">
        <f t="shared" si="9"/>
        <v>1499.9999999999998</v>
      </c>
      <c r="M1128" s="32">
        <v>0.49999999999999994</v>
      </c>
      <c r="O1128" s="37"/>
      <c r="P1128" s="38"/>
      <c r="Q1128" s="33"/>
      <c r="R1128" s="34"/>
    </row>
    <row r="1129" spans="1:18" ht="15.75" customHeight="1">
      <c r="A1129" s="22"/>
      <c r="B1129" s="27" t="s">
        <v>30</v>
      </c>
      <c r="C1129" s="27">
        <v>1197831</v>
      </c>
      <c r="D1129" s="28">
        <v>44413</v>
      </c>
      <c r="E1129" s="27" t="s">
        <v>31</v>
      </c>
      <c r="F1129" s="27" t="s">
        <v>64</v>
      </c>
      <c r="G1129" s="27" t="s">
        <v>65</v>
      </c>
      <c r="H1129" s="27" t="s">
        <v>25</v>
      </c>
      <c r="I1129" s="29">
        <v>0.55000000000000004</v>
      </c>
      <c r="J1129" s="30">
        <v>7500</v>
      </c>
      <c r="K1129" s="31">
        <f t="shared" si="8"/>
        <v>4125</v>
      </c>
      <c r="L1129" s="31">
        <f t="shared" si="9"/>
        <v>2062.4999999999995</v>
      </c>
      <c r="M1129" s="32">
        <v>0.49999999999999994</v>
      </c>
      <c r="O1129" s="37"/>
      <c r="P1129" s="38"/>
      <c r="Q1129" s="33"/>
      <c r="R1129" s="34"/>
    </row>
    <row r="1130" spans="1:18" ht="15.75" customHeight="1">
      <c r="A1130" s="22"/>
      <c r="B1130" s="27" t="s">
        <v>30</v>
      </c>
      <c r="C1130" s="27">
        <v>1197831</v>
      </c>
      <c r="D1130" s="28">
        <v>44413</v>
      </c>
      <c r="E1130" s="27" t="s">
        <v>31</v>
      </c>
      <c r="F1130" s="27" t="s">
        <v>64</v>
      </c>
      <c r="G1130" s="27" t="s">
        <v>65</v>
      </c>
      <c r="H1130" s="27" t="s">
        <v>26</v>
      </c>
      <c r="I1130" s="29">
        <v>0.55000000000000004</v>
      </c>
      <c r="J1130" s="30">
        <v>9250</v>
      </c>
      <c r="K1130" s="31">
        <f t="shared" si="8"/>
        <v>5087.5</v>
      </c>
      <c r="L1130" s="31">
        <f t="shared" si="9"/>
        <v>2543.7499999999995</v>
      </c>
      <c r="M1130" s="32">
        <v>0.49999999999999994</v>
      </c>
      <c r="O1130" s="37"/>
      <c r="P1130" s="38"/>
      <c r="Q1130" s="33"/>
      <c r="R1130" s="34"/>
    </row>
    <row r="1131" spans="1:18" ht="15.75" customHeight="1">
      <c r="A1131" s="22"/>
      <c r="B1131" s="27" t="s">
        <v>30</v>
      </c>
      <c r="C1131" s="27">
        <v>1197831</v>
      </c>
      <c r="D1131" s="28">
        <v>44413</v>
      </c>
      <c r="E1131" s="27" t="s">
        <v>31</v>
      </c>
      <c r="F1131" s="27" t="s">
        <v>64</v>
      </c>
      <c r="G1131" s="27" t="s">
        <v>65</v>
      </c>
      <c r="H1131" s="27" t="s">
        <v>27</v>
      </c>
      <c r="I1131" s="29">
        <v>0.5</v>
      </c>
      <c r="J1131" s="30">
        <v>4250</v>
      </c>
      <c r="K1131" s="31">
        <f t="shared" si="8"/>
        <v>2125</v>
      </c>
      <c r="L1131" s="31">
        <f t="shared" si="9"/>
        <v>1275.0000000000002</v>
      </c>
      <c r="M1131" s="32">
        <v>0.60000000000000009</v>
      </c>
      <c r="O1131" s="37"/>
      <c r="P1131" s="38"/>
      <c r="Q1131" s="33"/>
      <c r="R1131" s="34"/>
    </row>
    <row r="1132" spans="1:18" ht="15.75" customHeight="1">
      <c r="A1132" s="22"/>
      <c r="B1132" s="27" t="s">
        <v>30</v>
      </c>
      <c r="C1132" s="27">
        <v>1197831</v>
      </c>
      <c r="D1132" s="28">
        <v>44413</v>
      </c>
      <c r="E1132" s="27" t="s">
        <v>31</v>
      </c>
      <c r="F1132" s="27" t="s">
        <v>64</v>
      </c>
      <c r="G1132" s="27" t="s">
        <v>65</v>
      </c>
      <c r="H1132" s="27" t="s">
        <v>28</v>
      </c>
      <c r="I1132" s="29">
        <v>0.55000000000000004</v>
      </c>
      <c r="J1132" s="30">
        <v>4250</v>
      </c>
      <c r="K1132" s="31">
        <f t="shared" si="8"/>
        <v>2337.5</v>
      </c>
      <c r="L1132" s="31">
        <f t="shared" si="9"/>
        <v>1051.875</v>
      </c>
      <c r="M1132" s="32">
        <v>0.44999999999999996</v>
      </c>
      <c r="O1132" s="37"/>
      <c r="P1132" s="38"/>
      <c r="Q1132" s="33"/>
      <c r="R1132" s="34"/>
    </row>
    <row r="1133" spans="1:18" ht="15.75" customHeight="1">
      <c r="A1133" s="22"/>
      <c r="B1133" s="27" t="s">
        <v>30</v>
      </c>
      <c r="C1133" s="27">
        <v>1197831</v>
      </c>
      <c r="D1133" s="28">
        <v>44413</v>
      </c>
      <c r="E1133" s="27" t="s">
        <v>31</v>
      </c>
      <c r="F1133" s="27" t="s">
        <v>64</v>
      </c>
      <c r="G1133" s="27" t="s">
        <v>65</v>
      </c>
      <c r="H1133" s="27" t="s">
        <v>29</v>
      </c>
      <c r="I1133" s="29">
        <v>0.6</v>
      </c>
      <c r="J1133" s="30">
        <v>6750</v>
      </c>
      <c r="K1133" s="31">
        <f t="shared" si="8"/>
        <v>4050</v>
      </c>
      <c r="L1133" s="31">
        <f t="shared" si="9"/>
        <v>2632.5000000000005</v>
      </c>
      <c r="M1133" s="32">
        <v>0.65000000000000013</v>
      </c>
      <c r="O1133" s="37"/>
      <c r="P1133" s="38"/>
      <c r="Q1133" s="33"/>
      <c r="R1133" s="34"/>
    </row>
    <row r="1134" spans="1:18" ht="15.75" customHeight="1">
      <c r="A1134" s="22"/>
      <c r="B1134" s="27" t="s">
        <v>30</v>
      </c>
      <c r="C1134" s="27">
        <v>1197831</v>
      </c>
      <c r="D1134" s="28">
        <v>44441</v>
      </c>
      <c r="E1134" s="27" t="s">
        <v>31</v>
      </c>
      <c r="F1134" s="27" t="s">
        <v>64</v>
      </c>
      <c r="G1134" s="27" t="s">
        <v>65</v>
      </c>
      <c r="H1134" s="27" t="s">
        <v>24</v>
      </c>
      <c r="I1134" s="29">
        <v>0.55000000000000004</v>
      </c>
      <c r="J1134" s="30">
        <v>6250</v>
      </c>
      <c r="K1134" s="31">
        <f t="shared" si="8"/>
        <v>3437.5000000000005</v>
      </c>
      <c r="L1134" s="31">
        <f t="shared" si="9"/>
        <v>1718.75</v>
      </c>
      <c r="M1134" s="32">
        <v>0.49999999999999994</v>
      </c>
      <c r="O1134" s="37"/>
      <c r="P1134" s="38"/>
      <c r="Q1134" s="33"/>
      <c r="R1134" s="34"/>
    </row>
    <row r="1135" spans="1:18" ht="15.75" customHeight="1">
      <c r="A1135" s="22"/>
      <c r="B1135" s="27" t="s">
        <v>30</v>
      </c>
      <c r="C1135" s="27">
        <v>1197831</v>
      </c>
      <c r="D1135" s="28">
        <v>44441</v>
      </c>
      <c r="E1135" s="27" t="s">
        <v>31</v>
      </c>
      <c r="F1135" s="27" t="s">
        <v>64</v>
      </c>
      <c r="G1135" s="27" t="s">
        <v>65</v>
      </c>
      <c r="H1135" s="27" t="s">
        <v>25</v>
      </c>
      <c r="I1135" s="29">
        <v>0.55000000000000004</v>
      </c>
      <c r="J1135" s="30">
        <v>5750</v>
      </c>
      <c r="K1135" s="31">
        <f t="shared" si="8"/>
        <v>3162.5000000000005</v>
      </c>
      <c r="L1135" s="31">
        <f t="shared" si="9"/>
        <v>1581.25</v>
      </c>
      <c r="M1135" s="32">
        <v>0.49999999999999994</v>
      </c>
      <c r="O1135" s="37"/>
      <c r="P1135" s="38"/>
      <c r="Q1135" s="33"/>
      <c r="R1135" s="34"/>
    </row>
    <row r="1136" spans="1:18" ht="15.75" customHeight="1">
      <c r="A1136" s="22"/>
      <c r="B1136" s="27" t="s">
        <v>30</v>
      </c>
      <c r="C1136" s="27">
        <v>1197831</v>
      </c>
      <c r="D1136" s="28">
        <v>44441</v>
      </c>
      <c r="E1136" s="27" t="s">
        <v>31</v>
      </c>
      <c r="F1136" s="27" t="s">
        <v>64</v>
      </c>
      <c r="G1136" s="27" t="s">
        <v>65</v>
      </c>
      <c r="H1136" s="27" t="s">
        <v>26</v>
      </c>
      <c r="I1136" s="29">
        <v>0.6</v>
      </c>
      <c r="J1136" s="30">
        <v>6250</v>
      </c>
      <c r="K1136" s="31">
        <f t="shared" si="8"/>
        <v>3750</v>
      </c>
      <c r="L1136" s="31">
        <f t="shared" si="9"/>
        <v>1874.9999999999998</v>
      </c>
      <c r="M1136" s="32">
        <v>0.49999999999999994</v>
      </c>
      <c r="O1136" s="37"/>
      <c r="P1136" s="38"/>
      <c r="Q1136" s="33"/>
      <c r="R1136" s="34"/>
    </row>
    <row r="1137" spans="1:18" ht="15.75" customHeight="1">
      <c r="A1137" s="22"/>
      <c r="B1137" s="27" t="s">
        <v>30</v>
      </c>
      <c r="C1137" s="27">
        <v>1197831</v>
      </c>
      <c r="D1137" s="28">
        <v>44441</v>
      </c>
      <c r="E1137" s="27" t="s">
        <v>31</v>
      </c>
      <c r="F1137" s="27" t="s">
        <v>64</v>
      </c>
      <c r="G1137" s="27" t="s">
        <v>65</v>
      </c>
      <c r="H1137" s="27" t="s">
        <v>27</v>
      </c>
      <c r="I1137" s="29">
        <v>0.6</v>
      </c>
      <c r="J1137" s="30">
        <v>3500</v>
      </c>
      <c r="K1137" s="31">
        <f t="shared" si="8"/>
        <v>2100</v>
      </c>
      <c r="L1137" s="31">
        <f t="shared" si="9"/>
        <v>1260.0000000000002</v>
      </c>
      <c r="M1137" s="32">
        <v>0.60000000000000009</v>
      </c>
      <c r="O1137" s="37"/>
      <c r="P1137" s="38"/>
      <c r="Q1137" s="33"/>
      <c r="R1137" s="34"/>
    </row>
    <row r="1138" spans="1:18" ht="15.75" customHeight="1">
      <c r="A1138" s="22"/>
      <c r="B1138" s="27" t="s">
        <v>30</v>
      </c>
      <c r="C1138" s="27">
        <v>1197831</v>
      </c>
      <c r="D1138" s="28">
        <v>44441</v>
      </c>
      <c r="E1138" s="27" t="s">
        <v>31</v>
      </c>
      <c r="F1138" s="27" t="s">
        <v>64</v>
      </c>
      <c r="G1138" s="27" t="s">
        <v>65</v>
      </c>
      <c r="H1138" s="27" t="s">
        <v>28</v>
      </c>
      <c r="I1138" s="29">
        <v>0.45</v>
      </c>
      <c r="J1138" s="30">
        <v>3500</v>
      </c>
      <c r="K1138" s="31">
        <f t="shared" si="8"/>
        <v>1575</v>
      </c>
      <c r="L1138" s="31">
        <f t="shared" si="9"/>
        <v>708.74999999999989</v>
      </c>
      <c r="M1138" s="32">
        <v>0.44999999999999996</v>
      </c>
      <c r="O1138" s="37"/>
      <c r="P1138" s="38"/>
      <c r="Q1138" s="33"/>
      <c r="R1138" s="34"/>
    </row>
    <row r="1139" spans="1:18" ht="15.75" customHeight="1">
      <c r="A1139" s="22"/>
      <c r="B1139" s="27" t="s">
        <v>30</v>
      </c>
      <c r="C1139" s="27">
        <v>1197831</v>
      </c>
      <c r="D1139" s="28">
        <v>44441</v>
      </c>
      <c r="E1139" s="27" t="s">
        <v>31</v>
      </c>
      <c r="F1139" s="27" t="s">
        <v>64</v>
      </c>
      <c r="G1139" s="27" t="s">
        <v>65</v>
      </c>
      <c r="H1139" s="27" t="s">
        <v>29</v>
      </c>
      <c r="I1139" s="29">
        <v>0.4</v>
      </c>
      <c r="J1139" s="30">
        <v>5750</v>
      </c>
      <c r="K1139" s="31">
        <f t="shared" si="8"/>
        <v>2300</v>
      </c>
      <c r="L1139" s="31">
        <f t="shared" si="9"/>
        <v>1495.0000000000002</v>
      </c>
      <c r="M1139" s="32">
        <v>0.65000000000000013</v>
      </c>
      <c r="O1139" s="37"/>
      <c r="P1139" s="38"/>
      <c r="Q1139" s="33"/>
      <c r="R1139" s="34"/>
    </row>
    <row r="1140" spans="1:18" ht="15.75" customHeight="1">
      <c r="A1140" s="22"/>
      <c r="B1140" s="27" t="s">
        <v>30</v>
      </c>
      <c r="C1140" s="27">
        <v>1197831</v>
      </c>
      <c r="D1140" s="28">
        <v>44470</v>
      </c>
      <c r="E1140" s="27" t="s">
        <v>31</v>
      </c>
      <c r="F1140" s="27" t="s">
        <v>64</v>
      </c>
      <c r="G1140" s="27" t="s">
        <v>65</v>
      </c>
      <c r="H1140" s="27" t="s">
        <v>24</v>
      </c>
      <c r="I1140" s="29">
        <v>0.30000000000000004</v>
      </c>
      <c r="J1140" s="30">
        <v>5250</v>
      </c>
      <c r="K1140" s="31">
        <f t="shared" si="8"/>
        <v>1575.0000000000002</v>
      </c>
      <c r="L1140" s="31">
        <f t="shared" si="9"/>
        <v>787.5</v>
      </c>
      <c r="M1140" s="32">
        <v>0.49999999999999994</v>
      </c>
      <c r="O1140" s="37"/>
      <c r="P1140" s="38"/>
      <c r="Q1140" s="33"/>
      <c r="R1140" s="34"/>
    </row>
    <row r="1141" spans="1:18" ht="15.75" customHeight="1">
      <c r="A1141" s="22"/>
      <c r="B1141" s="27" t="s">
        <v>30</v>
      </c>
      <c r="C1141" s="27">
        <v>1197831</v>
      </c>
      <c r="D1141" s="28">
        <v>44470</v>
      </c>
      <c r="E1141" s="27" t="s">
        <v>31</v>
      </c>
      <c r="F1141" s="27" t="s">
        <v>64</v>
      </c>
      <c r="G1141" s="27" t="s">
        <v>65</v>
      </c>
      <c r="H1141" s="27" t="s">
        <v>25</v>
      </c>
      <c r="I1141" s="29">
        <v>0.30000000000000004</v>
      </c>
      <c r="J1141" s="30">
        <v>5250</v>
      </c>
      <c r="K1141" s="31">
        <f t="shared" si="8"/>
        <v>1575.0000000000002</v>
      </c>
      <c r="L1141" s="31">
        <f t="shared" si="9"/>
        <v>787.5</v>
      </c>
      <c r="M1141" s="32">
        <v>0.49999999999999994</v>
      </c>
      <c r="O1141" s="37"/>
      <c r="P1141" s="38"/>
      <c r="Q1141" s="33"/>
      <c r="R1141" s="34"/>
    </row>
    <row r="1142" spans="1:18" ht="15.75" customHeight="1">
      <c r="A1142" s="22"/>
      <c r="B1142" s="27" t="s">
        <v>30</v>
      </c>
      <c r="C1142" s="27">
        <v>1197831</v>
      </c>
      <c r="D1142" s="28">
        <v>44470</v>
      </c>
      <c r="E1142" s="27" t="s">
        <v>31</v>
      </c>
      <c r="F1142" s="27" t="s">
        <v>64</v>
      </c>
      <c r="G1142" s="27" t="s">
        <v>65</v>
      </c>
      <c r="H1142" s="27" t="s">
        <v>26</v>
      </c>
      <c r="I1142" s="29">
        <v>0.35000000000000003</v>
      </c>
      <c r="J1142" s="30">
        <v>4750</v>
      </c>
      <c r="K1142" s="31">
        <f t="shared" si="8"/>
        <v>1662.5000000000002</v>
      </c>
      <c r="L1142" s="31">
        <f t="shared" si="9"/>
        <v>831.25</v>
      </c>
      <c r="M1142" s="32">
        <v>0.49999999999999994</v>
      </c>
      <c r="O1142" s="37"/>
      <c r="P1142" s="38"/>
      <c r="Q1142" s="33"/>
      <c r="R1142" s="34"/>
    </row>
    <row r="1143" spans="1:18" ht="15.75" customHeight="1">
      <c r="A1143" s="22"/>
      <c r="B1143" s="27" t="s">
        <v>30</v>
      </c>
      <c r="C1143" s="27">
        <v>1197831</v>
      </c>
      <c r="D1143" s="28">
        <v>44470</v>
      </c>
      <c r="E1143" s="27" t="s">
        <v>31</v>
      </c>
      <c r="F1143" s="27" t="s">
        <v>64</v>
      </c>
      <c r="G1143" s="27" t="s">
        <v>65</v>
      </c>
      <c r="H1143" s="27" t="s">
        <v>27</v>
      </c>
      <c r="I1143" s="29">
        <v>0.35000000000000003</v>
      </c>
      <c r="J1143" s="30">
        <v>3250</v>
      </c>
      <c r="K1143" s="31">
        <f t="shared" si="8"/>
        <v>1137.5</v>
      </c>
      <c r="L1143" s="31">
        <f t="shared" si="9"/>
        <v>682.50000000000011</v>
      </c>
      <c r="M1143" s="32">
        <v>0.60000000000000009</v>
      </c>
      <c r="O1143" s="37"/>
      <c r="P1143" s="38"/>
      <c r="Q1143" s="33"/>
      <c r="R1143" s="34"/>
    </row>
    <row r="1144" spans="1:18" ht="15.75" customHeight="1">
      <c r="A1144" s="22"/>
      <c r="B1144" s="27" t="s">
        <v>30</v>
      </c>
      <c r="C1144" s="27">
        <v>1197831</v>
      </c>
      <c r="D1144" s="28">
        <v>44470</v>
      </c>
      <c r="E1144" s="27" t="s">
        <v>31</v>
      </c>
      <c r="F1144" s="27" t="s">
        <v>64</v>
      </c>
      <c r="G1144" s="27" t="s">
        <v>65</v>
      </c>
      <c r="H1144" s="27" t="s">
        <v>28</v>
      </c>
      <c r="I1144" s="29">
        <v>0.30000000000000004</v>
      </c>
      <c r="J1144" s="30">
        <v>3000</v>
      </c>
      <c r="K1144" s="31">
        <f t="shared" si="8"/>
        <v>900.00000000000011</v>
      </c>
      <c r="L1144" s="31">
        <f t="shared" si="9"/>
        <v>405</v>
      </c>
      <c r="M1144" s="32">
        <v>0.44999999999999996</v>
      </c>
      <c r="O1144" s="37"/>
      <c r="P1144" s="38"/>
      <c r="Q1144" s="33"/>
      <c r="R1144" s="34"/>
    </row>
    <row r="1145" spans="1:18" ht="15.75" customHeight="1">
      <c r="A1145" s="22"/>
      <c r="B1145" s="27" t="s">
        <v>30</v>
      </c>
      <c r="C1145" s="27">
        <v>1197831</v>
      </c>
      <c r="D1145" s="28">
        <v>44470</v>
      </c>
      <c r="E1145" s="27" t="s">
        <v>31</v>
      </c>
      <c r="F1145" s="27" t="s">
        <v>64</v>
      </c>
      <c r="G1145" s="27" t="s">
        <v>65</v>
      </c>
      <c r="H1145" s="27" t="s">
        <v>29</v>
      </c>
      <c r="I1145" s="29">
        <v>0.4</v>
      </c>
      <c r="J1145" s="30">
        <v>4750</v>
      </c>
      <c r="K1145" s="31">
        <f t="shared" si="8"/>
        <v>1900</v>
      </c>
      <c r="L1145" s="31">
        <f t="shared" si="9"/>
        <v>1235.0000000000002</v>
      </c>
      <c r="M1145" s="32">
        <v>0.65000000000000013</v>
      </c>
      <c r="O1145" s="37"/>
      <c r="P1145" s="38"/>
      <c r="Q1145" s="33"/>
      <c r="R1145" s="34"/>
    </row>
    <row r="1146" spans="1:18" ht="15.75" customHeight="1">
      <c r="A1146" s="22"/>
      <c r="B1146" s="27" t="s">
        <v>30</v>
      </c>
      <c r="C1146" s="27">
        <v>1197831</v>
      </c>
      <c r="D1146" s="28">
        <v>44502</v>
      </c>
      <c r="E1146" s="27" t="s">
        <v>31</v>
      </c>
      <c r="F1146" s="27" t="s">
        <v>64</v>
      </c>
      <c r="G1146" s="27" t="s">
        <v>65</v>
      </c>
      <c r="H1146" s="27" t="s">
        <v>24</v>
      </c>
      <c r="I1146" s="29">
        <v>0.20000000000000004</v>
      </c>
      <c r="J1146" s="30">
        <v>6250</v>
      </c>
      <c r="K1146" s="31">
        <f t="shared" si="8"/>
        <v>1250.0000000000002</v>
      </c>
      <c r="L1146" s="31">
        <f t="shared" si="9"/>
        <v>625</v>
      </c>
      <c r="M1146" s="32">
        <v>0.49999999999999994</v>
      </c>
      <c r="O1146" s="37"/>
      <c r="P1146" s="38"/>
      <c r="Q1146" s="33"/>
      <c r="R1146" s="34"/>
    </row>
    <row r="1147" spans="1:18" ht="15.75" customHeight="1">
      <c r="A1147" s="22"/>
      <c r="B1147" s="27" t="s">
        <v>30</v>
      </c>
      <c r="C1147" s="27">
        <v>1197831</v>
      </c>
      <c r="D1147" s="28">
        <v>44502</v>
      </c>
      <c r="E1147" s="27" t="s">
        <v>31</v>
      </c>
      <c r="F1147" s="27" t="s">
        <v>64</v>
      </c>
      <c r="G1147" s="27" t="s">
        <v>65</v>
      </c>
      <c r="H1147" s="27" t="s">
        <v>25</v>
      </c>
      <c r="I1147" s="29">
        <v>0.20000000000000004</v>
      </c>
      <c r="J1147" s="30">
        <v>6250</v>
      </c>
      <c r="K1147" s="31">
        <f t="shared" si="8"/>
        <v>1250.0000000000002</v>
      </c>
      <c r="L1147" s="31">
        <f t="shared" si="9"/>
        <v>625</v>
      </c>
      <c r="M1147" s="32">
        <v>0.49999999999999994</v>
      </c>
      <c r="O1147" s="37"/>
      <c r="P1147" s="38"/>
      <c r="Q1147" s="33"/>
      <c r="R1147" s="34"/>
    </row>
    <row r="1148" spans="1:18" ht="15.75" customHeight="1">
      <c r="A1148" s="22"/>
      <c r="B1148" s="27" t="s">
        <v>30</v>
      </c>
      <c r="C1148" s="27">
        <v>1197831</v>
      </c>
      <c r="D1148" s="28">
        <v>44502</v>
      </c>
      <c r="E1148" s="27" t="s">
        <v>31</v>
      </c>
      <c r="F1148" s="27" t="s">
        <v>64</v>
      </c>
      <c r="G1148" s="27" t="s">
        <v>65</v>
      </c>
      <c r="H1148" s="27" t="s">
        <v>26</v>
      </c>
      <c r="I1148" s="29">
        <v>0.45000000000000007</v>
      </c>
      <c r="J1148" s="30">
        <v>5750</v>
      </c>
      <c r="K1148" s="31">
        <f t="shared" si="8"/>
        <v>2587.5000000000005</v>
      </c>
      <c r="L1148" s="31">
        <f t="shared" si="9"/>
        <v>1293.75</v>
      </c>
      <c r="M1148" s="32">
        <v>0.49999999999999994</v>
      </c>
      <c r="O1148" s="37"/>
      <c r="P1148" s="38"/>
      <c r="Q1148" s="33"/>
      <c r="R1148" s="34"/>
    </row>
    <row r="1149" spans="1:18" ht="15.75" customHeight="1">
      <c r="A1149" s="22"/>
      <c r="B1149" s="27" t="s">
        <v>30</v>
      </c>
      <c r="C1149" s="27">
        <v>1197831</v>
      </c>
      <c r="D1149" s="28">
        <v>44502</v>
      </c>
      <c r="E1149" s="27" t="s">
        <v>31</v>
      </c>
      <c r="F1149" s="27" t="s">
        <v>64</v>
      </c>
      <c r="G1149" s="27" t="s">
        <v>65</v>
      </c>
      <c r="H1149" s="27" t="s">
        <v>27</v>
      </c>
      <c r="I1149" s="29">
        <v>0.45000000000000007</v>
      </c>
      <c r="J1149" s="30">
        <v>4500</v>
      </c>
      <c r="K1149" s="31">
        <f t="shared" si="8"/>
        <v>2025.0000000000002</v>
      </c>
      <c r="L1149" s="31">
        <f t="shared" si="9"/>
        <v>1215.0000000000002</v>
      </c>
      <c r="M1149" s="32">
        <v>0.60000000000000009</v>
      </c>
      <c r="O1149" s="37"/>
      <c r="P1149" s="38"/>
      <c r="Q1149" s="33"/>
      <c r="R1149" s="34"/>
    </row>
    <row r="1150" spans="1:18" ht="15.75" customHeight="1">
      <c r="A1150" s="22"/>
      <c r="B1150" s="27" t="s">
        <v>30</v>
      </c>
      <c r="C1150" s="27">
        <v>1197831</v>
      </c>
      <c r="D1150" s="28">
        <v>44502</v>
      </c>
      <c r="E1150" s="27" t="s">
        <v>31</v>
      </c>
      <c r="F1150" s="27" t="s">
        <v>64</v>
      </c>
      <c r="G1150" s="27" t="s">
        <v>65</v>
      </c>
      <c r="H1150" s="27" t="s">
        <v>28</v>
      </c>
      <c r="I1150" s="29">
        <v>0.49999999999999994</v>
      </c>
      <c r="J1150" s="30">
        <v>4250</v>
      </c>
      <c r="K1150" s="31">
        <f t="shared" si="8"/>
        <v>2124.9999999999995</v>
      </c>
      <c r="L1150" s="31">
        <f t="shared" si="9"/>
        <v>956.24999999999966</v>
      </c>
      <c r="M1150" s="32">
        <v>0.44999999999999996</v>
      </c>
      <c r="O1150" s="37"/>
      <c r="P1150" s="38"/>
      <c r="Q1150" s="33"/>
      <c r="R1150" s="34"/>
    </row>
    <row r="1151" spans="1:18" ht="15.75" customHeight="1">
      <c r="A1151" s="22"/>
      <c r="B1151" s="27" t="s">
        <v>30</v>
      </c>
      <c r="C1151" s="27">
        <v>1197831</v>
      </c>
      <c r="D1151" s="28">
        <v>44502</v>
      </c>
      <c r="E1151" s="27" t="s">
        <v>31</v>
      </c>
      <c r="F1151" s="27" t="s">
        <v>64</v>
      </c>
      <c r="G1151" s="27" t="s">
        <v>65</v>
      </c>
      <c r="H1151" s="27" t="s">
        <v>29</v>
      </c>
      <c r="I1151" s="29">
        <v>0.6</v>
      </c>
      <c r="J1151" s="30">
        <v>6250</v>
      </c>
      <c r="K1151" s="31">
        <f t="shared" si="8"/>
        <v>3750</v>
      </c>
      <c r="L1151" s="31">
        <f t="shared" si="9"/>
        <v>2437.5000000000005</v>
      </c>
      <c r="M1151" s="32">
        <v>0.65000000000000013</v>
      </c>
      <c r="O1151" s="37"/>
      <c r="P1151" s="38"/>
      <c r="Q1151" s="33"/>
      <c r="R1151" s="34"/>
    </row>
    <row r="1152" spans="1:18" ht="15.75" customHeight="1">
      <c r="A1152" s="22"/>
      <c r="B1152" s="27" t="s">
        <v>30</v>
      </c>
      <c r="C1152" s="27">
        <v>1197831</v>
      </c>
      <c r="D1152" s="28">
        <v>44531</v>
      </c>
      <c r="E1152" s="27" t="s">
        <v>31</v>
      </c>
      <c r="F1152" s="27" t="s">
        <v>64</v>
      </c>
      <c r="G1152" s="27" t="s">
        <v>65</v>
      </c>
      <c r="H1152" s="27" t="s">
        <v>24</v>
      </c>
      <c r="I1152" s="29">
        <v>0.6</v>
      </c>
      <c r="J1152" s="30">
        <v>7750</v>
      </c>
      <c r="K1152" s="31">
        <f t="shared" si="8"/>
        <v>4650</v>
      </c>
      <c r="L1152" s="31">
        <f t="shared" si="9"/>
        <v>2324.9999999999995</v>
      </c>
      <c r="M1152" s="32">
        <v>0.49999999999999994</v>
      </c>
      <c r="O1152" s="37"/>
      <c r="P1152" s="38"/>
      <c r="Q1152" s="33"/>
      <c r="R1152" s="34"/>
    </row>
    <row r="1153" spans="1:18" ht="15.75" customHeight="1">
      <c r="A1153" s="22"/>
      <c r="B1153" s="27" t="s">
        <v>30</v>
      </c>
      <c r="C1153" s="27">
        <v>1197831</v>
      </c>
      <c r="D1153" s="28">
        <v>44531</v>
      </c>
      <c r="E1153" s="27" t="s">
        <v>31</v>
      </c>
      <c r="F1153" s="27" t="s">
        <v>64</v>
      </c>
      <c r="G1153" s="27" t="s">
        <v>65</v>
      </c>
      <c r="H1153" s="27" t="s">
        <v>25</v>
      </c>
      <c r="I1153" s="29">
        <v>0.6</v>
      </c>
      <c r="J1153" s="30">
        <v>7750</v>
      </c>
      <c r="K1153" s="31">
        <f t="shared" si="8"/>
        <v>4650</v>
      </c>
      <c r="L1153" s="31">
        <f t="shared" si="9"/>
        <v>2324.9999999999995</v>
      </c>
      <c r="M1153" s="32">
        <v>0.49999999999999994</v>
      </c>
      <c r="O1153" s="37"/>
      <c r="P1153" s="38"/>
      <c r="Q1153" s="33"/>
      <c r="R1153" s="34"/>
    </row>
    <row r="1154" spans="1:18" ht="15.75" customHeight="1">
      <c r="A1154" s="22"/>
      <c r="B1154" s="27" t="s">
        <v>30</v>
      </c>
      <c r="C1154" s="27">
        <v>1197831</v>
      </c>
      <c r="D1154" s="28">
        <v>44531</v>
      </c>
      <c r="E1154" s="27" t="s">
        <v>31</v>
      </c>
      <c r="F1154" s="27" t="s">
        <v>64</v>
      </c>
      <c r="G1154" s="27" t="s">
        <v>65</v>
      </c>
      <c r="H1154" s="27" t="s">
        <v>26</v>
      </c>
      <c r="I1154" s="29">
        <v>0.65</v>
      </c>
      <c r="J1154" s="30">
        <v>7000</v>
      </c>
      <c r="K1154" s="31">
        <f t="shared" si="8"/>
        <v>4550</v>
      </c>
      <c r="L1154" s="31">
        <f t="shared" si="9"/>
        <v>2274.9999999999995</v>
      </c>
      <c r="M1154" s="32">
        <v>0.49999999999999994</v>
      </c>
      <c r="O1154" s="37"/>
      <c r="P1154" s="38"/>
      <c r="Q1154" s="33"/>
      <c r="R1154" s="34"/>
    </row>
    <row r="1155" spans="1:18" ht="15.75" customHeight="1">
      <c r="A1155" s="22"/>
      <c r="B1155" s="27" t="s">
        <v>30</v>
      </c>
      <c r="C1155" s="27">
        <v>1197831</v>
      </c>
      <c r="D1155" s="28">
        <v>44531</v>
      </c>
      <c r="E1155" s="27" t="s">
        <v>31</v>
      </c>
      <c r="F1155" s="27" t="s">
        <v>64</v>
      </c>
      <c r="G1155" s="27" t="s">
        <v>65</v>
      </c>
      <c r="H1155" s="27" t="s">
        <v>27</v>
      </c>
      <c r="I1155" s="29">
        <v>0.65</v>
      </c>
      <c r="J1155" s="30">
        <v>5500</v>
      </c>
      <c r="K1155" s="31">
        <f t="shared" si="8"/>
        <v>3575</v>
      </c>
      <c r="L1155" s="31">
        <f t="shared" si="9"/>
        <v>2145.0000000000005</v>
      </c>
      <c r="M1155" s="32">
        <v>0.60000000000000009</v>
      </c>
      <c r="O1155" s="37"/>
      <c r="P1155" s="38"/>
      <c r="Q1155" s="33"/>
      <c r="R1155" s="34"/>
    </row>
    <row r="1156" spans="1:18" ht="15.75" customHeight="1">
      <c r="A1156" s="22"/>
      <c r="B1156" s="27" t="s">
        <v>30</v>
      </c>
      <c r="C1156" s="27">
        <v>1197831</v>
      </c>
      <c r="D1156" s="28">
        <v>44531</v>
      </c>
      <c r="E1156" s="27" t="s">
        <v>31</v>
      </c>
      <c r="F1156" s="27" t="s">
        <v>64</v>
      </c>
      <c r="G1156" s="27" t="s">
        <v>65</v>
      </c>
      <c r="H1156" s="27" t="s">
        <v>28</v>
      </c>
      <c r="I1156" s="29">
        <v>0.6</v>
      </c>
      <c r="J1156" s="30">
        <v>5000</v>
      </c>
      <c r="K1156" s="31">
        <f t="shared" si="8"/>
        <v>3000</v>
      </c>
      <c r="L1156" s="31">
        <f t="shared" si="9"/>
        <v>1349.9999999999998</v>
      </c>
      <c r="M1156" s="32">
        <v>0.44999999999999996</v>
      </c>
      <c r="O1156" s="37"/>
      <c r="P1156" s="38"/>
      <c r="Q1156" s="33"/>
      <c r="R1156" s="34"/>
    </row>
    <row r="1157" spans="1:18" ht="15.75" customHeight="1">
      <c r="A1157" s="22"/>
      <c r="B1157" s="27" t="s">
        <v>30</v>
      </c>
      <c r="C1157" s="27">
        <v>1197831</v>
      </c>
      <c r="D1157" s="28">
        <v>44531</v>
      </c>
      <c r="E1157" s="27" t="s">
        <v>31</v>
      </c>
      <c r="F1157" s="27" t="s">
        <v>64</v>
      </c>
      <c r="G1157" s="27" t="s">
        <v>65</v>
      </c>
      <c r="H1157" s="27" t="s">
        <v>29</v>
      </c>
      <c r="I1157" s="29">
        <v>0.70000000000000007</v>
      </c>
      <c r="J1157" s="30">
        <v>7500</v>
      </c>
      <c r="K1157" s="31">
        <f t="shared" si="8"/>
        <v>5250.0000000000009</v>
      </c>
      <c r="L1157" s="31">
        <f t="shared" si="9"/>
        <v>3412.5000000000014</v>
      </c>
      <c r="M1157" s="32">
        <v>0.65000000000000013</v>
      </c>
      <c r="O1157" s="37"/>
      <c r="P1157" s="38"/>
      <c r="Q1157" s="33"/>
      <c r="R1157" s="34"/>
    </row>
    <row r="1158" spans="1:18" ht="15.75" customHeight="1">
      <c r="A1158" s="22" t="s">
        <v>46</v>
      </c>
      <c r="B1158" s="27" t="s">
        <v>21</v>
      </c>
      <c r="C1158" s="27">
        <v>1185732</v>
      </c>
      <c r="D1158" s="28">
        <v>44217</v>
      </c>
      <c r="E1158" s="27" t="s">
        <v>22</v>
      </c>
      <c r="F1158" s="27" t="s">
        <v>66</v>
      </c>
      <c r="G1158" s="27" t="s">
        <v>67</v>
      </c>
      <c r="H1158" s="27" t="s">
        <v>24</v>
      </c>
      <c r="I1158" s="29">
        <v>0.4</v>
      </c>
      <c r="J1158" s="30">
        <v>4500</v>
      </c>
      <c r="K1158" s="31">
        <f t="shared" si="8"/>
        <v>1800</v>
      </c>
      <c r="L1158" s="31">
        <f t="shared" si="9"/>
        <v>630</v>
      </c>
      <c r="M1158" s="32">
        <v>0.35</v>
      </c>
      <c r="O1158" s="37"/>
      <c r="P1158" s="38"/>
      <c r="Q1158" s="33"/>
      <c r="R1158" s="34"/>
    </row>
    <row r="1159" spans="1:18" ht="15.75" customHeight="1">
      <c r="A1159" s="22"/>
      <c r="B1159" s="27" t="s">
        <v>21</v>
      </c>
      <c r="C1159" s="27">
        <v>1185732</v>
      </c>
      <c r="D1159" s="28">
        <v>44217</v>
      </c>
      <c r="E1159" s="27" t="s">
        <v>22</v>
      </c>
      <c r="F1159" s="27" t="s">
        <v>66</v>
      </c>
      <c r="G1159" s="27" t="s">
        <v>67</v>
      </c>
      <c r="H1159" s="27" t="s">
        <v>25</v>
      </c>
      <c r="I1159" s="29">
        <v>0.4</v>
      </c>
      <c r="J1159" s="30">
        <v>2500</v>
      </c>
      <c r="K1159" s="31">
        <f t="shared" si="8"/>
        <v>1000</v>
      </c>
      <c r="L1159" s="31">
        <f t="shared" si="9"/>
        <v>350</v>
      </c>
      <c r="M1159" s="32">
        <v>0.35</v>
      </c>
      <c r="O1159" s="37"/>
      <c r="P1159" s="38"/>
      <c r="Q1159" s="33"/>
      <c r="R1159" s="34"/>
    </row>
    <row r="1160" spans="1:18" ht="15.75" customHeight="1">
      <c r="A1160" s="22"/>
      <c r="B1160" s="27" t="s">
        <v>21</v>
      </c>
      <c r="C1160" s="27">
        <v>1185732</v>
      </c>
      <c r="D1160" s="28">
        <v>44217</v>
      </c>
      <c r="E1160" s="27" t="s">
        <v>22</v>
      </c>
      <c r="F1160" s="27" t="s">
        <v>66</v>
      </c>
      <c r="G1160" s="27" t="s">
        <v>67</v>
      </c>
      <c r="H1160" s="27" t="s">
        <v>26</v>
      </c>
      <c r="I1160" s="29">
        <v>0.30000000000000004</v>
      </c>
      <c r="J1160" s="30">
        <v>2500</v>
      </c>
      <c r="K1160" s="31">
        <f t="shared" si="8"/>
        <v>750.00000000000011</v>
      </c>
      <c r="L1160" s="31">
        <f t="shared" si="9"/>
        <v>300</v>
      </c>
      <c r="M1160" s="32">
        <v>0.39999999999999997</v>
      </c>
      <c r="O1160" s="37"/>
      <c r="P1160" s="38"/>
      <c r="Q1160" s="33"/>
      <c r="R1160" s="34"/>
    </row>
    <row r="1161" spans="1:18" ht="15.75" customHeight="1">
      <c r="A1161" s="22"/>
      <c r="B1161" s="27" t="s">
        <v>21</v>
      </c>
      <c r="C1161" s="27">
        <v>1185732</v>
      </c>
      <c r="D1161" s="28">
        <v>44217</v>
      </c>
      <c r="E1161" s="27" t="s">
        <v>22</v>
      </c>
      <c r="F1161" s="27" t="s">
        <v>66</v>
      </c>
      <c r="G1161" s="27" t="s">
        <v>67</v>
      </c>
      <c r="H1161" s="27" t="s">
        <v>27</v>
      </c>
      <c r="I1161" s="29">
        <v>0.35</v>
      </c>
      <c r="J1161" s="30">
        <v>1000</v>
      </c>
      <c r="K1161" s="31">
        <f t="shared" si="8"/>
        <v>350</v>
      </c>
      <c r="L1161" s="31">
        <f t="shared" si="9"/>
        <v>105</v>
      </c>
      <c r="M1161" s="32">
        <v>0.3</v>
      </c>
      <c r="O1161" s="37"/>
      <c r="P1161" s="38"/>
      <c r="Q1161" s="33"/>
      <c r="R1161" s="34"/>
    </row>
    <row r="1162" spans="1:18" ht="15.75" customHeight="1">
      <c r="A1162" s="22"/>
      <c r="B1162" s="27" t="s">
        <v>21</v>
      </c>
      <c r="C1162" s="27">
        <v>1185732</v>
      </c>
      <c r="D1162" s="28">
        <v>44217</v>
      </c>
      <c r="E1162" s="27" t="s">
        <v>22</v>
      </c>
      <c r="F1162" s="27" t="s">
        <v>66</v>
      </c>
      <c r="G1162" s="27" t="s">
        <v>67</v>
      </c>
      <c r="H1162" s="27" t="s">
        <v>28</v>
      </c>
      <c r="I1162" s="29">
        <v>0.5</v>
      </c>
      <c r="J1162" s="30">
        <v>1500</v>
      </c>
      <c r="K1162" s="31">
        <f t="shared" si="8"/>
        <v>750</v>
      </c>
      <c r="L1162" s="31">
        <f t="shared" si="9"/>
        <v>187.5</v>
      </c>
      <c r="M1162" s="32">
        <v>0.25</v>
      </c>
      <c r="O1162" s="37"/>
      <c r="P1162" s="38"/>
      <c r="Q1162" s="33"/>
      <c r="R1162" s="34"/>
    </row>
    <row r="1163" spans="1:18" ht="15.75" customHeight="1">
      <c r="A1163" s="22"/>
      <c r="B1163" s="27" t="s">
        <v>21</v>
      </c>
      <c r="C1163" s="27">
        <v>1185732</v>
      </c>
      <c r="D1163" s="28">
        <v>44217</v>
      </c>
      <c r="E1163" s="27" t="s">
        <v>22</v>
      </c>
      <c r="F1163" s="27" t="s">
        <v>66</v>
      </c>
      <c r="G1163" s="27" t="s">
        <v>67</v>
      </c>
      <c r="H1163" s="27" t="s">
        <v>29</v>
      </c>
      <c r="I1163" s="29">
        <v>0.4</v>
      </c>
      <c r="J1163" s="30">
        <v>2500</v>
      </c>
      <c r="K1163" s="31">
        <f t="shared" si="8"/>
        <v>1000</v>
      </c>
      <c r="L1163" s="31">
        <f t="shared" si="9"/>
        <v>400</v>
      </c>
      <c r="M1163" s="32">
        <v>0.4</v>
      </c>
      <c r="O1163" s="37"/>
      <c r="P1163" s="38"/>
      <c r="Q1163" s="33"/>
      <c r="R1163" s="34"/>
    </row>
    <row r="1164" spans="1:18" ht="15.75" customHeight="1">
      <c r="A1164" s="22"/>
      <c r="B1164" s="27" t="s">
        <v>21</v>
      </c>
      <c r="C1164" s="27">
        <v>1185732</v>
      </c>
      <c r="D1164" s="28">
        <v>44246</v>
      </c>
      <c r="E1164" s="27" t="s">
        <v>22</v>
      </c>
      <c r="F1164" s="27" t="s">
        <v>66</v>
      </c>
      <c r="G1164" s="27" t="s">
        <v>67</v>
      </c>
      <c r="H1164" s="27" t="s">
        <v>24</v>
      </c>
      <c r="I1164" s="29">
        <v>0.4</v>
      </c>
      <c r="J1164" s="30">
        <v>5000</v>
      </c>
      <c r="K1164" s="31">
        <f t="shared" si="8"/>
        <v>2000</v>
      </c>
      <c r="L1164" s="31">
        <f t="shared" si="9"/>
        <v>700</v>
      </c>
      <c r="M1164" s="32">
        <v>0.35</v>
      </c>
      <c r="O1164" s="37"/>
      <c r="P1164" s="38"/>
      <c r="Q1164" s="33"/>
      <c r="R1164" s="34"/>
    </row>
    <row r="1165" spans="1:18" ht="15.75" customHeight="1">
      <c r="A1165" s="22"/>
      <c r="B1165" s="27" t="s">
        <v>21</v>
      </c>
      <c r="C1165" s="27">
        <v>1185732</v>
      </c>
      <c r="D1165" s="28">
        <v>44246</v>
      </c>
      <c r="E1165" s="27" t="s">
        <v>22</v>
      </c>
      <c r="F1165" s="27" t="s">
        <v>66</v>
      </c>
      <c r="G1165" s="27" t="s">
        <v>67</v>
      </c>
      <c r="H1165" s="27" t="s">
        <v>25</v>
      </c>
      <c r="I1165" s="29">
        <v>0.4</v>
      </c>
      <c r="J1165" s="30">
        <v>1500</v>
      </c>
      <c r="K1165" s="31">
        <f t="shared" si="8"/>
        <v>600</v>
      </c>
      <c r="L1165" s="31">
        <f t="shared" si="9"/>
        <v>210</v>
      </c>
      <c r="M1165" s="32">
        <v>0.35</v>
      </c>
      <c r="O1165" s="37"/>
      <c r="P1165" s="38"/>
      <c r="Q1165" s="33"/>
      <c r="R1165" s="34"/>
    </row>
    <row r="1166" spans="1:18" ht="15.75" customHeight="1">
      <c r="A1166" s="22"/>
      <c r="B1166" s="27" t="s">
        <v>21</v>
      </c>
      <c r="C1166" s="27">
        <v>1185732</v>
      </c>
      <c r="D1166" s="28">
        <v>44246</v>
      </c>
      <c r="E1166" s="27" t="s">
        <v>22</v>
      </c>
      <c r="F1166" s="27" t="s">
        <v>66</v>
      </c>
      <c r="G1166" s="27" t="s">
        <v>67</v>
      </c>
      <c r="H1166" s="27" t="s">
        <v>26</v>
      </c>
      <c r="I1166" s="29">
        <v>0.30000000000000004</v>
      </c>
      <c r="J1166" s="30">
        <v>2000</v>
      </c>
      <c r="K1166" s="31">
        <f t="shared" si="8"/>
        <v>600.00000000000011</v>
      </c>
      <c r="L1166" s="31">
        <f t="shared" si="9"/>
        <v>240.00000000000003</v>
      </c>
      <c r="M1166" s="32">
        <v>0.39999999999999997</v>
      </c>
      <c r="O1166" s="37"/>
      <c r="P1166" s="38"/>
      <c r="Q1166" s="33"/>
      <c r="R1166" s="34"/>
    </row>
    <row r="1167" spans="1:18" ht="15.75" customHeight="1">
      <c r="A1167" s="22"/>
      <c r="B1167" s="27" t="s">
        <v>21</v>
      </c>
      <c r="C1167" s="27">
        <v>1185732</v>
      </c>
      <c r="D1167" s="28">
        <v>44246</v>
      </c>
      <c r="E1167" s="27" t="s">
        <v>22</v>
      </c>
      <c r="F1167" s="27" t="s">
        <v>66</v>
      </c>
      <c r="G1167" s="27" t="s">
        <v>67</v>
      </c>
      <c r="H1167" s="27" t="s">
        <v>27</v>
      </c>
      <c r="I1167" s="29">
        <v>0.35</v>
      </c>
      <c r="J1167" s="30">
        <v>750</v>
      </c>
      <c r="K1167" s="31">
        <f t="shared" si="8"/>
        <v>262.5</v>
      </c>
      <c r="L1167" s="31">
        <f t="shared" si="9"/>
        <v>78.75</v>
      </c>
      <c r="M1167" s="32">
        <v>0.3</v>
      </c>
      <c r="O1167" s="37"/>
      <c r="P1167" s="38"/>
      <c r="Q1167" s="33"/>
      <c r="R1167" s="34"/>
    </row>
    <row r="1168" spans="1:18" ht="15.75" customHeight="1">
      <c r="A1168" s="22"/>
      <c r="B1168" s="27" t="s">
        <v>21</v>
      </c>
      <c r="C1168" s="27">
        <v>1185732</v>
      </c>
      <c r="D1168" s="28">
        <v>44246</v>
      </c>
      <c r="E1168" s="27" t="s">
        <v>22</v>
      </c>
      <c r="F1168" s="27" t="s">
        <v>66</v>
      </c>
      <c r="G1168" s="27" t="s">
        <v>67</v>
      </c>
      <c r="H1168" s="27" t="s">
        <v>28</v>
      </c>
      <c r="I1168" s="29">
        <v>0.5</v>
      </c>
      <c r="J1168" s="30">
        <v>1500</v>
      </c>
      <c r="K1168" s="31">
        <f t="shared" si="8"/>
        <v>750</v>
      </c>
      <c r="L1168" s="31">
        <f t="shared" si="9"/>
        <v>187.5</v>
      </c>
      <c r="M1168" s="32">
        <v>0.25</v>
      </c>
      <c r="O1168" s="37"/>
      <c r="P1168" s="38"/>
      <c r="Q1168" s="33"/>
      <c r="R1168" s="34"/>
    </row>
    <row r="1169" spans="1:18" ht="15.75" customHeight="1">
      <c r="A1169" s="22"/>
      <c r="B1169" s="27" t="s">
        <v>21</v>
      </c>
      <c r="C1169" s="27">
        <v>1185732</v>
      </c>
      <c r="D1169" s="28">
        <v>44246</v>
      </c>
      <c r="E1169" s="27" t="s">
        <v>22</v>
      </c>
      <c r="F1169" s="27" t="s">
        <v>66</v>
      </c>
      <c r="G1169" s="27" t="s">
        <v>67</v>
      </c>
      <c r="H1169" s="27" t="s">
        <v>29</v>
      </c>
      <c r="I1169" s="29">
        <v>0.4</v>
      </c>
      <c r="J1169" s="30">
        <v>2500</v>
      </c>
      <c r="K1169" s="31">
        <f t="shared" si="8"/>
        <v>1000</v>
      </c>
      <c r="L1169" s="31">
        <f t="shared" si="9"/>
        <v>400</v>
      </c>
      <c r="M1169" s="32">
        <v>0.4</v>
      </c>
      <c r="O1169" s="37"/>
      <c r="P1169" s="38"/>
      <c r="Q1169" s="33"/>
      <c r="R1169" s="34"/>
    </row>
    <row r="1170" spans="1:18" ht="15.75" customHeight="1">
      <c r="A1170" s="22"/>
      <c r="B1170" s="27" t="s">
        <v>21</v>
      </c>
      <c r="C1170" s="27">
        <v>1185732</v>
      </c>
      <c r="D1170" s="28">
        <v>44272</v>
      </c>
      <c r="E1170" s="27" t="s">
        <v>22</v>
      </c>
      <c r="F1170" s="27" t="s">
        <v>66</v>
      </c>
      <c r="G1170" s="27" t="s">
        <v>67</v>
      </c>
      <c r="H1170" s="27" t="s">
        <v>24</v>
      </c>
      <c r="I1170" s="29">
        <v>0.4</v>
      </c>
      <c r="J1170" s="30">
        <v>4700</v>
      </c>
      <c r="K1170" s="31">
        <f t="shared" si="8"/>
        <v>1880</v>
      </c>
      <c r="L1170" s="31">
        <f t="shared" si="9"/>
        <v>658</v>
      </c>
      <c r="M1170" s="32">
        <v>0.35</v>
      </c>
      <c r="O1170" s="37"/>
      <c r="P1170" s="38"/>
      <c r="Q1170" s="33"/>
      <c r="R1170" s="34"/>
    </row>
    <row r="1171" spans="1:18" ht="15.75" customHeight="1">
      <c r="A1171" s="22"/>
      <c r="B1171" s="27" t="s">
        <v>21</v>
      </c>
      <c r="C1171" s="27">
        <v>1185732</v>
      </c>
      <c r="D1171" s="28">
        <v>44272</v>
      </c>
      <c r="E1171" s="27" t="s">
        <v>22</v>
      </c>
      <c r="F1171" s="27" t="s">
        <v>66</v>
      </c>
      <c r="G1171" s="27" t="s">
        <v>67</v>
      </c>
      <c r="H1171" s="27" t="s">
        <v>25</v>
      </c>
      <c r="I1171" s="29">
        <v>0.4</v>
      </c>
      <c r="J1171" s="30">
        <v>1750</v>
      </c>
      <c r="K1171" s="31">
        <f t="shared" si="8"/>
        <v>700</v>
      </c>
      <c r="L1171" s="31">
        <f t="shared" si="9"/>
        <v>244.99999999999997</v>
      </c>
      <c r="M1171" s="32">
        <v>0.35</v>
      </c>
      <c r="O1171" s="37"/>
      <c r="P1171" s="38"/>
      <c r="Q1171" s="33"/>
      <c r="R1171" s="34"/>
    </row>
    <row r="1172" spans="1:18" ht="15.75" customHeight="1">
      <c r="A1172" s="22"/>
      <c r="B1172" s="27" t="s">
        <v>21</v>
      </c>
      <c r="C1172" s="27">
        <v>1185732</v>
      </c>
      <c r="D1172" s="28">
        <v>44272</v>
      </c>
      <c r="E1172" s="27" t="s">
        <v>22</v>
      </c>
      <c r="F1172" s="27" t="s">
        <v>66</v>
      </c>
      <c r="G1172" s="27" t="s">
        <v>67</v>
      </c>
      <c r="H1172" s="27" t="s">
        <v>26</v>
      </c>
      <c r="I1172" s="29">
        <v>0.30000000000000004</v>
      </c>
      <c r="J1172" s="30">
        <v>2000</v>
      </c>
      <c r="K1172" s="31">
        <f t="shared" si="8"/>
        <v>600.00000000000011</v>
      </c>
      <c r="L1172" s="31">
        <f t="shared" si="9"/>
        <v>240.00000000000003</v>
      </c>
      <c r="M1172" s="32">
        <v>0.39999999999999997</v>
      </c>
      <c r="O1172" s="37"/>
      <c r="P1172" s="38"/>
      <c r="Q1172" s="33"/>
      <c r="R1172" s="34"/>
    </row>
    <row r="1173" spans="1:18" ht="15.75" customHeight="1">
      <c r="A1173" s="22"/>
      <c r="B1173" s="27" t="s">
        <v>21</v>
      </c>
      <c r="C1173" s="27">
        <v>1185732</v>
      </c>
      <c r="D1173" s="28">
        <v>44272</v>
      </c>
      <c r="E1173" s="27" t="s">
        <v>22</v>
      </c>
      <c r="F1173" s="27" t="s">
        <v>66</v>
      </c>
      <c r="G1173" s="27" t="s">
        <v>67</v>
      </c>
      <c r="H1173" s="27" t="s">
        <v>27</v>
      </c>
      <c r="I1173" s="29">
        <v>0.35</v>
      </c>
      <c r="J1173" s="30">
        <v>500</v>
      </c>
      <c r="K1173" s="31">
        <f t="shared" si="8"/>
        <v>175</v>
      </c>
      <c r="L1173" s="31">
        <f t="shared" si="9"/>
        <v>52.5</v>
      </c>
      <c r="M1173" s="32">
        <v>0.3</v>
      </c>
      <c r="O1173" s="37"/>
      <c r="P1173" s="38"/>
      <c r="Q1173" s="33"/>
      <c r="R1173" s="34"/>
    </row>
    <row r="1174" spans="1:18" ht="15.75" customHeight="1">
      <c r="A1174" s="22"/>
      <c r="B1174" s="27" t="s">
        <v>21</v>
      </c>
      <c r="C1174" s="27">
        <v>1185732</v>
      </c>
      <c r="D1174" s="28">
        <v>44272</v>
      </c>
      <c r="E1174" s="27" t="s">
        <v>22</v>
      </c>
      <c r="F1174" s="27" t="s">
        <v>66</v>
      </c>
      <c r="G1174" s="27" t="s">
        <v>67</v>
      </c>
      <c r="H1174" s="27" t="s">
        <v>28</v>
      </c>
      <c r="I1174" s="29">
        <v>0.5</v>
      </c>
      <c r="J1174" s="30">
        <v>1000</v>
      </c>
      <c r="K1174" s="31">
        <f t="shared" si="8"/>
        <v>500</v>
      </c>
      <c r="L1174" s="31">
        <f t="shared" si="9"/>
        <v>125</v>
      </c>
      <c r="M1174" s="32">
        <v>0.25</v>
      </c>
      <c r="O1174" s="37"/>
      <c r="P1174" s="38"/>
      <c r="Q1174" s="33"/>
      <c r="R1174" s="34"/>
    </row>
    <row r="1175" spans="1:18" ht="15.75" customHeight="1">
      <c r="A1175" s="22"/>
      <c r="B1175" s="27" t="s">
        <v>21</v>
      </c>
      <c r="C1175" s="27">
        <v>1185732</v>
      </c>
      <c r="D1175" s="28">
        <v>44272</v>
      </c>
      <c r="E1175" s="27" t="s">
        <v>22</v>
      </c>
      <c r="F1175" s="27" t="s">
        <v>66</v>
      </c>
      <c r="G1175" s="27" t="s">
        <v>67</v>
      </c>
      <c r="H1175" s="27" t="s">
        <v>29</v>
      </c>
      <c r="I1175" s="29">
        <v>0.4</v>
      </c>
      <c r="J1175" s="30">
        <v>2000</v>
      </c>
      <c r="K1175" s="31">
        <f t="shared" si="8"/>
        <v>800</v>
      </c>
      <c r="L1175" s="31">
        <f t="shared" si="9"/>
        <v>320</v>
      </c>
      <c r="M1175" s="32">
        <v>0.4</v>
      </c>
      <c r="O1175" s="37"/>
      <c r="P1175" s="38"/>
      <c r="Q1175" s="33"/>
      <c r="R1175" s="34"/>
    </row>
    <row r="1176" spans="1:18" ht="15.75" customHeight="1">
      <c r="A1176" s="22"/>
      <c r="B1176" s="27" t="s">
        <v>21</v>
      </c>
      <c r="C1176" s="27">
        <v>1185732</v>
      </c>
      <c r="D1176" s="28">
        <v>44304</v>
      </c>
      <c r="E1176" s="27" t="s">
        <v>22</v>
      </c>
      <c r="F1176" s="27" t="s">
        <v>66</v>
      </c>
      <c r="G1176" s="27" t="s">
        <v>67</v>
      </c>
      <c r="H1176" s="27" t="s">
        <v>24</v>
      </c>
      <c r="I1176" s="29">
        <v>0.4</v>
      </c>
      <c r="J1176" s="30">
        <v>4500</v>
      </c>
      <c r="K1176" s="31">
        <f t="shared" si="8"/>
        <v>1800</v>
      </c>
      <c r="L1176" s="31">
        <f t="shared" si="9"/>
        <v>630</v>
      </c>
      <c r="M1176" s="32">
        <v>0.35</v>
      </c>
      <c r="O1176" s="37"/>
      <c r="P1176" s="38"/>
      <c r="Q1176" s="33"/>
      <c r="R1176" s="34"/>
    </row>
    <row r="1177" spans="1:18" ht="15.75" customHeight="1">
      <c r="A1177" s="22"/>
      <c r="B1177" s="27" t="s">
        <v>21</v>
      </c>
      <c r="C1177" s="27">
        <v>1185732</v>
      </c>
      <c r="D1177" s="28">
        <v>44304</v>
      </c>
      <c r="E1177" s="27" t="s">
        <v>22</v>
      </c>
      <c r="F1177" s="27" t="s">
        <v>66</v>
      </c>
      <c r="G1177" s="27" t="s">
        <v>67</v>
      </c>
      <c r="H1177" s="27" t="s">
        <v>25</v>
      </c>
      <c r="I1177" s="29">
        <v>0.4</v>
      </c>
      <c r="J1177" s="30">
        <v>1500</v>
      </c>
      <c r="K1177" s="31">
        <f t="shared" si="8"/>
        <v>600</v>
      </c>
      <c r="L1177" s="31">
        <f t="shared" si="9"/>
        <v>210</v>
      </c>
      <c r="M1177" s="32">
        <v>0.35</v>
      </c>
      <c r="O1177" s="37"/>
      <c r="P1177" s="38"/>
      <c r="Q1177" s="33"/>
      <c r="R1177" s="34"/>
    </row>
    <row r="1178" spans="1:18" ht="15.75" customHeight="1">
      <c r="A1178" s="22"/>
      <c r="B1178" s="27" t="s">
        <v>21</v>
      </c>
      <c r="C1178" s="27">
        <v>1185732</v>
      </c>
      <c r="D1178" s="28">
        <v>44304</v>
      </c>
      <c r="E1178" s="27" t="s">
        <v>22</v>
      </c>
      <c r="F1178" s="27" t="s">
        <v>66</v>
      </c>
      <c r="G1178" s="27" t="s">
        <v>67</v>
      </c>
      <c r="H1178" s="27" t="s">
        <v>26</v>
      </c>
      <c r="I1178" s="29">
        <v>0.30000000000000004</v>
      </c>
      <c r="J1178" s="30">
        <v>1500</v>
      </c>
      <c r="K1178" s="31">
        <f t="shared" si="8"/>
        <v>450.00000000000006</v>
      </c>
      <c r="L1178" s="31">
        <f t="shared" si="9"/>
        <v>180</v>
      </c>
      <c r="M1178" s="32">
        <v>0.39999999999999997</v>
      </c>
      <c r="O1178" s="37"/>
      <c r="P1178" s="38"/>
      <c r="Q1178" s="33"/>
      <c r="R1178" s="34"/>
    </row>
    <row r="1179" spans="1:18" ht="15.75" customHeight="1">
      <c r="A1179" s="22"/>
      <c r="B1179" s="27" t="s">
        <v>21</v>
      </c>
      <c r="C1179" s="27">
        <v>1185732</v>
      </c>
      <c r="D1179" s="28">
        <v>44304</v>
      </c>
      <c r="E1179" s="27" t="s">
        <v>22</v>
      </c>
      <c r="F1179" s="27" t="s">
        <v>66</v>
      </c>
      <c r="G1179" s="27" t="s">
        <v>67</v>
      </c>
      <c r="H1179" s="27" t="s">
        <v>27</v>
      </c>
      <c r="I1179" s="29">
        <v>0.35</v>
      </c>
      <c r="J1179" s="30">
        <v>750</v>
      </c>
      <c r="K1179" s="31">
        <f t="shared" si="8"/>
        <v>262.5</v>
      </c>
      <c r="L1179" s="31">
        <f t="shared" si="9"/>
        <v>78.75</v>
      </c>
      <c r="M1179" s="32">
        <v>0.3</v>
      </c>
      <c r="O1179" s="37"/>
      <c r="P1179" s="38"/>
      <c r="Q1179" s="33"/>
      <c r="R1179" s="34"/>
    </row>
    <row r="1180" spans="1:18" ht="15.75" customHeight="1">
      <c r="A1180" s="22"/>
      <c r="B1180" s="27" t="s">
        <v>21</v>
      </c>
      <c r="C1180" s="27">
        <v>1185732</v>
      </c>
      <c r="D1180" s="28">
        <v>44304</v>
      </c>
      <c r="E1180" s="27" t="s">
        <v>22</v>
      </c>
      <c r="F1180" s="27" t="s">
        <v>66</v>
      </c>
      <c r="G1180" s="27" t="s">
        <v>67</v>
      </c>
      <c r="H1180" s="27" t="s">
        <v>28</v>
      </c>
      <c r="I1180" s="29">
        <v>0.5</v>
      </c>
      <c r="J1180" s="30">
        <v>750</v>
      </c>
      <c r="K1180" s="31">
        <f t="shared" si="8"/>
        <v>375</v>
      </c>
      <c r="L1180" s="31">
        <f t="shared" si="9"/>
        <v>93.75</v>
      </c>
      <c r="M1180" s="32">
        <v>0.25</v>
      </c>
      <c r="O1180" s="37"/>
      <c r="P1180" s="38"/>
      <c r="Q1180" s="33"/>
      <c r="R1180" s="34"/>
    </row>
    <row r="1181" spans="1:18" ht="15.75" customHeight="1">
      <c r="A1181" s="22"/>
      <c r="B1181" s="27" t="s">
        <v>21</v>
      </c>
      <c r="C1181" s="27">
        <v>1185732</v>
      </c>
      <c r="D1181" s="28">
        <v>44304</v>
      </c>
      <c r="E1181" s="27" t="s">
        <v>22</v>
      </c>
      <c r="F1181" s="27" t="s">
        <v>66</v>
      </c>
      <c r="G1181" s="27" t="s">
        <v>67</v>
      </c>
      <c r="H1181" s="27" t="s">
        <v>29</v>
      </c>
      <c r="I1181" s="29">
        <v>0.4</v>
      </c>
      <c r="J1181" s="30">
        <v>2250</v>
      </c>
      <c r="K1181" s="31">
        <f t="shared" si="8"/>
        <v>900</v>
      </c>
      <c r="L1181" s="31">
        <f t="shared" si="9"/>
        <v>360</v>
      </c>
      <c r="M1181" s="32">
        <v>0.4</v>
      </c>
      <c r="O1181" s="37"/>
      <c r="P1181" s="38"/>
      <c r="Q1181" s="33"/>
      <c r="R1181" s="34"/>
    </row>
    <row r="1182" spans="1:18" ht="15.75" customHeight="1">
      <c r="A1182" s="22"/>
      <c r="B1182" s="27" t="s">
        <v>21</v>
      </c>
      <c r="C1182" s="27">
        <v>1185732</v>
      </c>
      <c r="D1182" s="28">
        <v>44333</v>
      </c>
      <c r="E1182" s="27" t="s">
        <v>22</v>
      </c>
      <c r="F1182" s="27" t="s">
        <v>66</v>
      </c>
      <c r="G1182" s="27" t="s">
        <v>67</v>
      </c>
      <c r="H1182" s="27" t="s">
        <v>24</v>
      </c>
      <c r="I1182" s="29">
        <v>0.54999999999999993</v>
      </c>
      <c r="J1182" s="30">
        <v>4950</v>
      </c>
      <c r="K1182" s="31">
        <f t="shared" si="8"/>
        <v>2722.4999999999995</v>
      </c>
      <c r="L1182" s="31">
        <f t="shared" si="9"/>
        <v>952.87499999999977</v>
      </c>
      <c r="M1182" s="32">
        <v>0.35</v>
      </c>
      <c r="O1182" s="37"/>
      <c r="P1182" s="38"/>
      <c r="Q1182" s="33"/>
      <c r="R1182" s="34"/>
    </row>
    <row r="1183" spans="1:18" ht="15.75" customHeight="1">
      <c r="A1183" s="22"/>
      <c r="B1183" s="27" t="s">
        <v>21</v>
      </c>
      <c r="C1183" s="27">
        <v>1185732</v>
      </c>
      <c r="D1183" s="28">
        <v>44333</v>
      </c>
      <c r="E1183" s="27" t="s">
        <v>22</v>
      </c>
      <c r="F1183" s="27" t="s">
        <v>66</v>
      </c>
      <c r="G1183" s="27" t="s">
        <v>67</v>
      </c>
      <c r="H1183" s="27" t="s">
        <v>25</v>
      </c>
      <c r="I1183" s="29">
        <v>0.5</v>
      </c>
      <c r="J1183" s="30">
        <v>2000</v>
      </c>
      <c r="K1183" s="31">
        <f t="shared" si="8"/>
        <v>1000</v>
      </c>
      <c r="L1183" s="31">
        <f t="shared" si="9"/>
        <v>350</v>
      </c>
      <c r="M1183" s="32">
        <v>0.35</v>
      </c>
      <c r="O1183" s="37"/>
      <c r="P1183" s="38"/>
      <c r="Q1183" s="33"/>
      <c r="R1183" s="34"/>
    </row>
    <row r="1184" spans="1:18" ht="15.75" customHeight="1">
      <c r="A1184" s="22"/>
      <c r="B1184" s="27" t="s">
        <v>21</v>
      </c>
      <c r="C1184" s="27">
        <v>1185732</v>
      </c>
      <c r="D1184" s="28">
        <v>44333</v>
      </c>
      <c r="E1184" s="27" t="s">
        <v>22</v>
      </c>
      <c r="F1184" s="27" t="s">
        <v>66</v>
      </c>
      <c r="G1184" s="27" t="s">
        <v>67</v>
      </c>
      <c r="H1184" s="27" t="s">
        <v>26</v>
      </c>
      <c r="I1184" s="29">
        <v>0.45</v>
      </c>
      <c r="J1184" s="30">
        <v>1750</v>
      </c>
      <c r="K1184" s="31">
        <f t="shared" si="8"/>
        <v>787.5</v>
      </c>
      <c r="L1184" s="31">
        <f t="shared" si="9"/>
        <v>315</v>
      </c>
      <c r="M1184" s="32">
        <v>0.39999999999999997</v>
      </c>
      <c r="O1184" s="37"/>
      <c r="P1184" s="38"/>
      <c r="Q1184" s="33"/>
      <c r="R1184" s="34"/>
    </row>
    <row r="1185" spans="1:18" ht="15.75" customHeight="1">
      <c r="A1185" s="22"/>
      <c r="B1185" s="27" t="s">
        <v>21</v>
      </c>
      <c r="C1185" s="27">
        <v>1185732</v>
      </c>
      <c r="D1185" s="28">
        <v>44333</v>
      </c>
      <c r="E1185" s="27" t="s">
        <v>22</v>
      </c>
      <c r="F1185" s="27" t="s">
        <v>66</v>
      </c>
      <c r="G1185" s="27" t="s">
        <v>67</v>
      </c>
      <c r="H1185" s="27" t="s">
        <v>27</v>
      </c>
      <c r="I1185" s="29">
        <v>0.45</v>
      </c>
      <c r="J1185" s="30">
        <v>1250</v>
      </c>
      <c r="K1185" s="31">
        <f t="shared" si="8"/>
        <v>562.5</v>
      </c>
      <c r="L1185" s="31">
        <f t="shared" si="9"/>
        <v>168.75</v>
      </c>
      <c r="M1185" s="32">
        <v>0.3</v>
      </c>
      <c r="O1185" s="37"/>
      <c r="P1185" s="38"/>
      <c r="Q1185" s="33"/>
      <c r="R1185" s="34"/>
    </row>
    <row r="1186" spans="1:18" ht="15.75" customHeight="1">
      <c r="A1186" s="22"/>
      <c r="B1186" s="27" t="s">
        <v>21</v>
      </c>
      <c r="C1186" s="27">
        <v>1185732</v>
      </c>
      <c r="D1186" s="28">
        <v>44333</v>
      </c>
      <c r="E1186" s="27" t="s">
        <v>22</v>
      </c>
      <c r="F1186" s="27" t="s">
        <v>66</v>
      </c>
      <c r="G1186" s="27" t="s">
        <v>67</v>
      </c>
      <c r="H1186" s="27" t="s">
        <v>28</v>
      </c>
      <c r="I1186" s="29">
        <v>0.54999999999999993</v>
      </c>
      <c r="J1186" s="30">
        <v>1500</v>
      </c>
      <c r="K1186" s="31">
        <f t="shared" si="8"/>
        <v>824.99999999999989</v>
      </c>
      <c r="L1186" s="31">
        <f t="shared" si="9"/>
        <v>206.24999999999997</v>
      </c>
      <c r="M1186" s="32">
        <v>0.25</v>
      </c>
      <c r="O1186" s="37"/>
      <c r="P1186" s="38"/>
      <c r="Q1186" s="33"/>
      <c r="R1186" s="34"/>
    </row>
    <row r="1187" spans="1:18" ht="15.75" customHeight="1">
      <c r="A1187" s="22"/>
      <c r="B1187" s="27" t="s">
        <v>21</v>
      </c>
      <c r="C1187" s="27">
        <v>1185732</v>
      </c>
      <c r="D1187" s="28">
        <v>44333</v>
      </c>
      <c r="E1187" s="27" t="s">
        <v>22</v>
      </c>
      <c r="F1187" s="27" t="s">
        <v>66</v>
      </c>
      <c r="G1187" s="27" t="s">
        <v>67</v>
      </c>
      <c r="H1187" s="27" t="s">
        <v>29</v>
      </c>
      <c r="I1187" s="29">
        <v>0.6</v>
      </c>
      <c r="J1187" s="30">
        <v>2750</v>
      </c>
      <c r="K1187" s="31">
        <f t="shared" si="8"/>
        <v>1650</v>
      </c>
      <c r="L1187" s="31">
        <f t="shared" si="9"/>
        <v>660</v>
      </c>
      <c r="M1187" s="32">
        <v>0.4</v>
      </c>
      <c r="O1187" s="37"/>
      <c r="P1187" s="38"/>
      <c r="Q1187" s="33"/>
      <c r="R1187" s="34"/>
    </row>
    <row r="1188" spans="1:18" ht="15.75" customHeight="1">
      <c r="A1188" s="22"/>
      <c r="B1188" s="27" t="s">
        <v>21</v>
      </c>
      <c r="C1188" s="27">
        <v>1185732</v>
      </c>
      <c r="D1188" s="28">
        <v>44366</v>
      </c>
      <c r="E1188" s="27" t="s">
        <v>22</v>
      </c>
      <c r="F1188" s="27" t="s">
        <v>66</v>
      </c>
      <c r="G1188" s="27" t="s">
        <v>67</v>
      </c>
      <c r="H1188" s="27" t="s">
        <v>24</v>
      </c>
      <c r="I1188" s="29">
        <v>0.54999999999999993</v>
      </c>
      <c r="J1188" s="30">
        <v>5250</v>
      </c>
      <c r="K1188" s="31">
        <f t="shared" si="8"/>
        <v>2887.4999999999995</v>
      </c>
      <c r="L1188" s="31">
        <f t="shared" si="9"/>
        <v>1010.6249999999998</v>
      </c>
      <c r="M1188" s="32">
        <v>0.35</v>
      </c>
      <c r="O1188" s="37"/>
      <c r="P1188" s="38"/>
      <c r="Q1188" s="33"/>
      <c r="R1188" s="34"/>
    </row>
    <row r="1189" spans="1:18" ht="15.75" customHeight="1">
      <c r="A1189" s="22"/>
      <c r="B1189" s="27" t="s">
        <v>21</v>
      </c>
      <c r="C1189" s="27">
        <v>1185732</v>
      </c>
      <c r="D1189" s="28">
        <v>44366</v>
      </c>
      <c r="E1189" s="27" t="s">
        <v>22</v>
      </c>
      <c r="F1189" s="27" t="s">
        <v>66</v>
      </c>
      <c r="G1189" s="27" t="s">
        <v>67</v>
      </c>
      <c r="H1189" s="27" t="s">
        <v>25</v>
      </c>
      <c r="I1189" s="29">
        <v>0.5</v>
      </c>
      <c r="J1189" s="30">
        <v>2750</v>
      </c>
      <c r="K1189" s="31">
        <f t="shared" si="8"/>
        <v>1375</v>
      </c>
      <c r="L1189" s="31">
        <f t="shared" si="9"/>
        <v>481.24999999999994</v>
      </c>
      <c r="M1189" s="32">
        <v>0.35</v>
      </c>
      <c r="O1189" s="37"/>
      <c r="P1189" s="38"/>
      <c r="Q1189" s="33"/>
      <c r="R1189" s="34"/>
    </row>
    <row r="1190" spans="1:18" ht="15.75" customHeight="1">
      <c r="A1190" s="22"/>
      <c r="B1190" s="27" t="s">
        <v>21</v>
      </c>
      <c r="C1190" s="27">
        <v>1185732</v>
      </c>
      <c r="D1190" s="28">
        <v>44366</v>
      </c>
      <c r="E1190" s="27" t="s">
        <v>22</v>
      </c>
      <c r="F1190" s="27" t="s">
        <v>66</v>
      </c>
      <c r="G1190" s="27" t="s">
        <v>67</v>
      </c>
      <c r="H1190" s="27" t="s">
        <v>26</v>
      </c>
      <c r="I1190" s="29">
        <v>0.45</v>
      </c>
      <c r="J1190" s="30">
        <v>2000</v>
      </c>
      <c r="K1190" s="31">
        <f t="shared" si="8"/>
        <v>900</v>
      </c>
      <c r="L1190" s="31">
        <f t="shared" si="9"/>
        <v>359.99999999999994</v>
      </c>
      <c r="M1190" s="32">
        <v>0.39999999999999997</v>
      </c>
      <c r="O1190" s="37"/>
      <c r="P1190" s="38"/>
      <c r="Q1190" s="33"/>
      <c r="R1190" s="34"/>
    </row>
    <row r="1191" spans="1:18" ht="15.75" customHeight="1">
      <c r="A1191" s="22"/>
      <c r="B1191" s="27" t="s">
        <v>21</v>
      </c>
      <c r="C1191" s="27">
        <v>1185732</v>
      </c>
      <c r="D1191" s="28">
        <v>44366</v>
      </c>
      <c r="E1191" s="27" t="s">
        <v>22</v>
      </c>
      <c r="F1191" s="27" t="s">
        <v>66</v>
      </c>
      <c r="G1191" s="27" t="s">
        <v>67</v>
      </c>
      <c r="H1191" s="27" t="s">
        <v>27</v>
      </c>
      <c r="I1191" s="29">
        <v>0.45</v>
      </c>
      <c r="J1191" s="30">
        <v>1750</v>
      </c>
      <c r="K1191" s="31">
        <f t="shared" si="8"/>
        <v>787.5</v>
      </c>
      <c r="L1191" s="31">
        <f t="shared" si="9"/>
        <v>236.25</v>
      </c>
      <c r="M1191" s="32">
        <v>0.3</v>
      </c>
      <c r="O1191" s="37"/>
      <c r="P1191" s="38"/>
      <c r="Q1191" s="33"/>
      <c r="R1191" s="34"/>
    </row>
    <row r="1192" spans="1:18" ht="15.75" customHeight="1">
      <c r="A1192" s="22"/>
      <c r="B1192" s="27" t="s">
        <v>21</v>
      </c>
      <c r="C1192" s="27">
        <v>1185732</v>
      </c>
      <c r="D1192" s="28">
        <v>44366</v>
      </c>
      <c r="E1192" s="27" t="s">
        <v>22</v>
      </c>
      <c r="F1192" s="27" t="s">
        <v>66</v>
      </c>
      <c r="G1192" s="27" t="s">
        <v>67</v>
      </c>
      <c r="H1192" s="27" t="s">
        <v>28</v>
      </c>
      <c r="I1192" s="29">
        <v>0.54999999999999993</v>
      </c>
      <c r="J1192" s="30">
        <v>1750</v>
      </c>
      <c r="K1192" s="31">
        <f t="shared" si="8"/>
        <v>962.49999999999989</v>
      </c>
      <c r="L1192" s="31">
        <f t="shared" si="9"/>
        <v>240.62499999999997</v>
      </c>
      <c r="M1192" s="32">
        <v>0.25</v>
      </c>
      <c r="O1192" s="37"/>
      <c r="P1192" s="38"/>
      <c r="Q1192" s="33"/>
      <c r="R1192" s="34"/>
    </row>
    <row r="1193" spans="1:18" ht="15.75" customHeight="1">
      <c r="A1193" s="22"/>
      <c r="B1193" s="27" t="s">
        <v>21</v>
      </c>
      <c r="C1193" s="27">
        <v>1185732</v>
      </c>
      <c r="D1193" s="28">
        <v>44366</v>
      </c>
      <c r="E1193" s="27" t="s">
        <v>22</v>
      </c>
      <c r="F1193" s="27" t="s">
        <v>66</v>
      </c>
      <c r="G1193" s="27" t="s">
        <v>67</v>
      </c>
      <c r="H1193" s="27" t="s">
        <v>29</v>
      </c>
      <c r="I1193" s="29">
        <v>0.6</v>
      </c>
      <c r="J1193" s="30">
        <v>3250</v>
      </c>
      <c r="K1193" s="31">
        <f t="shared" si="8"/>
        <v>1950</v>
      </c>
      <c r="L1193" s="31">
        <f t="shared" si="9"/>
        <v>780</v>
      </c>
      <c r="M1193" s="32">
        <v>0.4</v>
      </c>
      <c r="O1193" s="37"/>
      <c r="P1193" s="38"/>
      <c r="Q1193" s="33"/>
      <c r="R1193" s="34"/>
    </row>
    <row r="1194" spans="1:18" ht="15.75" customHeight="1">
      <c r="A1194" s="22"/>
      <c r="B1194" s="27" t="s">
        <v>21</v>
      </c>
      <c r="C1194" s="27">
        <v>1185732</v>
      </c>
      <c r="D1194" s="28">
        <v>44394</v>
      </c>
      <c r="E1194" s="27" t="s">
        <v>22</v>
      </c>
      <c r="F1194" s="27" t="s">
        <v>66</v>
      </c>
      <c r="G1194" s="27" t="s">
        <v>67</v>
      </c>
      <c r="H1194" s="27" t="s">
        <v>24</v>
      </c>
      <c r="I1194" s="29">
        <v>0.54999999999999993</v>
      </c>
      <c r="J1194" s="30">
        <v>5500</v>
      </c>
      <c r="K1194" s="31">
        <f t="shared" si="8"/>
        <v>3024.9999999999995</v>
      </c>
      <c r="L1194" s="31">
        <f t="shared" si="9"/>
        <v>1058.7499999999998</v>
      </c>
      <c r="M1194" s="32">
        <v>0.35</v>
      </c>
      <c r="O1194" s="37"/>
      <c r="P1194" s="38"/>
      <c r="Q1194" s="33"/>
      <c r="R1194" s="34"/>
    </row>
    <row r="1195" spans="1:18" ht="15.75" customHeight="1">
      <c r="A1195" s="22"/>
      <c r="B1195" s="27" t="s">
        <v>21</v>
      </c>
      <c r="C1195" s="27">
        <v>1185732</v>
      </c>
      <c r="D1195" s="28">
        <v>44394</v>
      </c>
      <c r="E1195" s="27" t="s">
        <v>22</v>
      </c>
      <c r="F1195" s="27" t="s">
        <v>66</v>
      </c>
      <c r="G1195" s="27" t="s">
        <v>67</v>
      </c>
      <c r="H1195" s="27" t="s">
        <v>25</v>
      </c>
      <c r="I1195" s="29">
        <v>0.5</v>
      </c>
      <c r="J1195" s="30">
        <v>3000</v>
      </c>
      <c r="K1195" s="31">
        <f t="shared" si="8"/>
        <v>1500</v>
      </c>
      <c r="L1195" s="31">
        <f t="shared" si="9"/>
        <v>525</v>
      </c>
      <c r="M1195" s="32">
        <v>0.35</v>
      </c>
      <c r="O1195" s="37"/>
      <c r="P1195" s="38"/>
      <c r="Q1195" s="33"/>
      <c r="R1195" s="34"/>
    </row>
    <row r="1196" spans="1:18" ht="15.75" customHeight="1">
      <c r="A1196" s="22"/>
      <c r="B1196" s="27" t="s">
        <v>21</v>
      </c>
      <c r="C1196" s="27">
        <v>1185732</v>
      </c>
      <c r="D1196" s="28">
        <v>44394</v>
      </c>
      <c r="E1196" s="27" t="s">
        <v>22</v>
      </c>
      <c r="F1196" s="27" t="s">
        <v>66</v>
      </c>
      <c r="G1196" s="27" t="s">
        <v>67</v>
      </c>
      <c r="H1196" s="27" t="s">
        <v>26</v>
      </c>
      <c r="I1196" s="29">
        <v>0.45</v>
      </c>
      <c r="J1196" s="30">
        <v>2250</v>
      </c>
      <c r="K1196" s="31">
        <f t="shared" si="8"/>
        <v>1012.5</v>
      </c>
      <c r="L1196" s="31">
        <f t="shared" si="9"/>
        <v>404.99999999999994</v>
      </c>
      <c r="M1196" s="32">
        <v>0.39999999999999997</v>
      </c>
      <c r="O1196" s="37"/>
      <c r="P1196" s="38"/>
      <c r="Q1196" s="33"/>
      <c r="R1196" s="34"/>
    </row>
    <row r="1197" spans="1:18" ht="15.75" customHeight="1">
      <c r="A1197" s="22"/>
      <c r="B1197" s="27" t="s">
        <v>21</v>
      </c>
      <c r="C1197" s="27">
        <v>1185732</v>
      </c>
      <c r="D1197" s="28">
        <v>44394</v>
      </c>
      <c r="E1197" s="27" t="s">
        <v>22</v>
      </c>
      <c r="F1197" s="27" t="s">
        <v>66</v>
      </c>
      <c r="G1197" s="27" t="s">
        <v>67</v>
      </c>
      <c r="H1197" s="27" t="s">
        <v>27</v>
      </c>
      <c r="I1197" s="29">
        <v>0.45</v>
      </c>
      <c r="J1197" s="30">
        <v>1750</v>
      </c>
      <c r="K1197" s="31">
        <f t="shared" si="8"/>
        <v>787.5</v>
      </c>
      <c r="L1197" s="31">
        <f t="shared" si="9"/>
        <v>236.25</v>
      </c>
      <c r="M1197" s="32">
        <v>0.3</v>
      </c>
      <c r="O1197" s="37"/>
      <c r="P1197" s="38"/>
      <c r="Q1197" s="33"/>
      <c r="R1197" s="34"/>
    </row>
    <row r="1198" spans="1:18" ht="15.75" customHeight="1">
      <c r="A1198" s="22"/>
      <c r="B1198" s="27" t="s">
        <v>21</v>
      </c>
      <c r="C1198" s="27">
        <v>1185732</v>
      </c>
      <c r="D1198" s="28">
        <v>44394</v>
      </c>
      <c r="E1198" s="27" t="s">
        <v>22</v>
      </c>
      <c r="F1198" s="27" t="s">
        <v>66</v>
      </c>
      <c r="G1198" s="27" t="s">
        <v>67</v>
      </c>
      <c r="H1198" s="27" t="s">
        <v>28</v>
      </c>
      <c r="I1198" s="29">
        <v>0.54999999999999993</v>
      </c>
      <c r="J1198" s="30">
        <v>2000</v>
      </c>
      <c r="K1198" s="31">
        <f t="shared" si="8"/>
        <v>1099.9999999999998</v>
      </c>
      <c r="L1198" s="31">
        <f t="shared" si="9"/>
        <v>274.99999999999994</v>
      </c>
      <c r="M1198" s="32">
        <v>0.25</v>
      </c>
      <c r="O1198" s="37"/>
      <c r="P1198" s="38"/>
      <c r="Q1198" s="33"/>
      <c r="R1198" s="34"/>
    </row>
    <row r="1199" spans="1:18" ht="15.75" customHeight="1">
      <c r="A1199" s="22"/>
      <c r="B1199" s="27" t="s">
        <v>21</v>
      </c>
      <c r="C1199" s="27">
        <v>1185732</v>
      </c>
      <c r="D1199" s="28">
        <v>44394</v>
      </c>
      <c r="E1199" s="27" t="s">
        <v>22</v>
      </c>
      <c r="F1199" s="27" t="s">
        <v>66</v>
      </c>
      <c r="G1199" s="27" t="s">
        <v>67</v>
      </c>
      <c r="H1199" s="27" t="s">
        <v>29</v>
      </c>
      <c r="I1199" s="29">
        <v>0.6</v>
      </c>
      <c r="J1199" s="30">
        <v>3750</v>
      </c>
      <c r="K1199" s="31">
        <f t="shared" si="8"/>
        <v>2250</v>
      </c>
      <c r="L1199" s="31">
        <f t="shared" si="9"/>
        <v>900</v>
      </c>
      <c r="M1199" s="32">
        <v>0.4</v>
      </c>
      <c r="O1199" s="37"/>
      <c r="P1199" s="38"/>
      <c r="Q1199" s="33"/>
      <c r="R1199" s="34"/>
    </row>
    <row r="1200" spans="1:18" ht="15.75" customHeight="1">
      <c r="A1200" s="22"/>
      <c r="B1200" s="27" t="s">
        <v>21</v>
      </c>
      <c r="C1200" s="27">
        <v>1185732</v>
      </c>
      <c r="D1200" s="28">
        <v>44426</v>
      </c>
      <c r="E1200" s="27" t="s">
        <v>22</v>
      </c>
      <c r="F1200" s="27" t="s">
        <v>66</v>
      </c>
      <c r="G1200" s="27" t="s">
        <v>67</v>
      </c>
      <c r="H1200" s="27" t="s">
        <v>24</v>
      </c>
      <c r="I1200" s="29">
        <v>0.54999999999999993</v>
      </c>
      <c r="J1200" s="30">
        <v>5250</v>
      </c>
      <c r="K1200" s="31">
        <f t="shared" si="8"/>
        <v>2887.4999999999995</v>
      </c>
      <c r="L1200" s="31">
        <f t="shared" si="9"/>
        <v>1010.6249999999998</v>
      </c>
      <c r="M1200" s="32">
        <v>0.35</v>
      </c>
      <c r="O1200" s="37"/>
      <c r="P1200" s="38"/>
      <c r="Q1200" s="33"/>
      <c r="R1200" s="34"/>
    </row>
    <row r="1201" spans="1:18" ht="15.75" customHeight="1">
      <c r="A1201" s="22"/>
      <c r="B1201" s="27" t="s">
        <v>21</v>
      </c>
      <c r="C1201" s="27">
        <v>1185732</v>
      </c>
      <c r="D1201" s="28">
        <v>44426</v>
      </c>
      <c r="E1201" s="27" t="s">
        <v>22</v>
      </c>
      <c r="F1201" s="27" t="s">
        <v>66</v>
      </c>
      <c r="G1201" s="27" t="s">
        <v>67</v>
      </c>
      <c r="H1201" s="27" t="s">
        <v>25</v>
      </c>
      <c r="I1201" s="29">
        <v>0.5</v>
      </c>
      <c r="J1201" s="30">
        <v>3000</v>
      </c>
      <c r="K1201" s="31">
        <f t="shared" si="8"/>
        <v>1500</v>
      </c>
      <c r="L1201" s="31">
        <f t="shared" si="9"/>
        <v>525</v>
      </c>
      <c r="M1201" s="32">
        <v>0.35</v>
      </c>
      <c r="O1201" s="37"/>
      <c r="P1201" s="38"/>
      <c r="Q1201" s="33"/>
      <c r="R1201" s="34"/>
    </row>
    <row r="1202" spans="1:18" ht="15.75" customHeight="1">
      <c r="A1202" s="22"/>
      <c r="B1202" s="27" t="s">
        <v>21</v>
      </c>
      <c r="C1202" s="27">
        <v>1185732</v>
      </c>
      <c r="D1202" s="28">
        <v>44426</v>
      </c>
      <c r="E1202" s="27" t="s">
        <v>22</v>
      </c>
      <c r="F1202" s="27" t="s">
        <v>66</v>
      </c>
      <c r="G1202" s="27" t="s">
        <v>67</v>
      </c>
      <c r="H1202" s="27" t="s">
        <v>26</v>
      </c>
      <c r="I1202" s="29">
        <v>0.45</v>
      </c>
      <c r="J1202" s="30">
        <v>2250</v>
      </c>
      <c r="K1202" s="31">
        <f t="shared" si="8"/>
        <v>1012.5</v>
      </c>
      <c r="L1202" s="31">
        <f t="shared" si="9"/>
        <v>404.99999999999994</v>
      </c>
      <c r="M1202" s="32">
        <v>0.39999999999999997</v>
      </c>
      <c r="O1202" s="37"/>
      <c r="P1202" s="38"/>
      <c r="Q1202" s="33"/>
      <c r="R1202" s="34"/>
    </row>
    <row r="1203" spans="1:18" ht="15.75" customHeight="1">
      <c r="A1203" s="22"/>
      <c r="B1203" s="27" t="s">
        <v>21</v>
      </c>
      <c r="C1203" s="27">
        <v>1185732</v>
      </c>
      <c r="D1203" s="28">
        <v>44426</v>
      </c>
      <c r="E1203" s="27" t="s">
        <v>22</v>
      </c>
      <c r="F1203" s="27" t="s">
        <v>66</v>
      </c>
      <c r="G1203" s="27" t="s">
        <v>67</v>
      </c>
      <c r="H1203" s="27" t="s">
        <v>27</v>
      </c>
      <c r="I1203" s="29">
        <v>0.45</v>
      </c>
      <c r="J1203" s="30">
        <v>1750</v>
      </c>
      <c r="K1203" s="31">
        <f t="shared" si="8"/>
        <v>787.5</v>
      </c>
      <c r="L1203" s="31">
        <f t="shared" si="9"/>
        <v>236.25</v>
      </c>
      <c r="M1203" s="32">
        <v>0.3</v>
      </c>
      <c r="O1203" s="37"/>
      <c r="P1203" s="38"/>
      <c r="Q1203" s="33"/>
      <c r="R1203" s="34"/>
    </row>
    <row r="1204" spans="1:18" ht="15.75" customHeight="1">
      <c r="A1204" s="22"/>
      <c r="B1204" s="27" t="s">
        <v>21</v>
      </c>
      <c r="C1204" s="27">
        <v>1185732</v>
      </c>
      <c r="D1204" s="28">
        <v>44426</v>
      </c>
      <c r="E1204" s="27" t="s">
        <v>22</v>
      </c>
      <c r="F1204" s="27" t="s">
        <v>66</v>
      </c>
      <c r="G1204" s="27" t="s">
        <v>67</v>
      </c>
      <c r="H1204" s="27" t="s">
        <v>28</v>
      </c>
      <c r="I1204" s="29">
        <v>0.54999999999999993</v>
      </c>
      <c r="J1204" s="30">
        <v>1500</v>
      </c>
      <c r="K1204" s="31">
        <f t="shared" si="8"/>
        <v>824.99999999999989</v>
      </c>
      <c r="L1204" s="31">
        <f t="shared" si="9"/>
        <v>206.24999999999997</v>
      </c>
      <c r="M1204" s="32">
        <v>0.25</v>
      </c>
      <c r="O1204" s="37"/>
      <c r="P1204" s="38"/>
      <c r="Q1204" s="33"/>
      <c r="R1204" s="34"/>
    </row>
    <row r="1205" spans="1:18" ht="15.75" customHeight="1">
      <c r="A1205" s="22"/>
      <c r="B1205" s="27" t="s">
        <v>21</v>
      </c>
      <c r="C1205" s="27">
        <v>1185732</v>
      </c>
      <c r="D1205" s="28">
        <v>44426</v>
      </c>
      <c r="E1205" s="27" t="s">
        <v>22</v>
      </c>
      <c r="F1205" s="27" t="s">
        <v>66</v>
      </c>
      <c r="G1205" s="27" t="s">
        <v>67</v>
      </c>
      <c r="H1205" s="27" t="s">
        <v>29</v>
      </c>
      <c r="I1205" s="29">
        <v>0.6</v>
      </c>
      <c r="J1205" s="30">
        <v>3250</v>
      </c>
      <c r="K1205" s="31">
        <f t="shared" si="8"/>
        <v>1950</v>
      </c>
      <c r="L1205" s="31">
        <f t="shared" si="9"/>
        <v>780</v>
      </c>
      <c r="M1205" s="32">
        <v>0.4</v>
      </c>
      <c r="O1205" s="37"/>
      <c r="P1205" s="38"/>
      <c r="Q1205" s="33"/>
      <c r="R1205" s="34"/>
    </row>
    <row r="1206" spans="1:18" ht="15.75" customHeight="1">
      <c r="A1206" s="22"/>
      <c r="B1206" s="27" t="s">
        <v>21</v>
      </c>
      <c r="C1206" s="27">
        <v>1185732</v>
      </c>
      <c r="D1206" s="28">
        <v>44456</v>
      </c>
      <c r="E1206" s="27" t="s">
        <v>22</v>
      </c>
      <c r="F1206" s="27" t="s">
        <v>66</v>
      </c>
      <c r="G1206" s="27" t="s">
        <v>67</v>
      </c>
      <c r="H1206" s="27" t="s">
        <v>24</v>
      </c>
      <c r="I1206" s="29">
        <v>0.54999999999999993</v>
      </c>
      <c r="J1206" s="30">
        <v>4500</v>
      </c>
      <c r="K1206" s="31">
        <f t="shared" si="8"/>
        <v>2474.9999999999995</v>
      </c>
      <c r="L1206" s="31">
        <f t="shared" si="9"/>
        <v>866.24999999999977</v>
      </c>
      <c r="M1206" s="32">
        <v>0.35</v>
      </c>
      <c r="O1206" s="37"/>
      <c r="P1206" s="38"/>
      <c r="Q1206" s="33"/>
      <c r="R1206" s="34"/>
    </row>
    <row r="1207" spans="1:18" ht="15.75" customHeight="1">
      <c r="A1207" s="22"/>
      <c r="B1207" s="27" t="s">
        <v>21</v>
      </c>
      <c r="C1207" s="27">
        <v>1185732</v>
      </c>
      <c r="D1207" s="28">
        <v>44456</v>
      </c>
      <c r="E1207" s="27" t="s">
        <v>22</v>
      </c>
      <c r="F1207" s="27" t="s">
        <v>66</v>
      </c>
      <c r="G1207" s="27" t="s">
        <v>67</v>
      </c>
      <c r="H1207" s="27" t="s">
        <v>25</v>
      </c>
      <c r="I1207" s="29">
        <v>0.5</v>
      </c>
      <c r="J1207" s="30">
        <v>2500</v>
      </c>
      <c r="K1207" s="31">
        <f t="shared" si="8"/>
        <v>1250</v>
      </c>
      <c r="L1207" s="31">
        <f t="shared" si="9"/>
        <v>437.5</v>
      </c>
      <c r="M1207" s="32">
        <v>0.35</v>
      </c>
      <c r="O1207" s="37"/>
      <c r="P1207" s="38"/>
      <c r="Q1207" s="33"/>
      <c r="R1207" s="34"/>
    </row>
    <row r="1208" spans="1:18" ht="15.75" customHeight="1">
      <c r="A1208" s="22"/>
      <c r="B1208" s="27" t="s">
        <v>21</v>
      </c>
      <c r="C1208" s="27">
        <v>1185732</v>
      </c>
      <c r="D1208" s="28">
        <v>44456</v>
      </c>
      <c r="E1208" s="27" t="s">
        <v>22</v>
      </c>
      <c r="F1208" s="27" t="s">
        <v>66</v>
      </c>
      <c r="G1208" s="27" t="s">
        <v>67</v>
      </c>
      <c r="H1208" s="27" t="s">
        <v>26</v>
      </c>
      <c r="I1208" s="29">
        <v>0.45</v>
      </c>
      <c r="J1208" s="30">
        <v>1500</v>
      </c>
      <c r="K1208" s="31">
        <f t="shared" si="8"/>
        <v>675</v>
      </c>
      <c r="L1208" s="31">
        <f t="shared" si="9"/>
        <v>270</v>
      </c>
      <c r="M1208" s="32">
        <v>0.39999999999999997</v>
      </c>
      <c r="O1208" s="37"/>
      <c r="P1208" s="38"/>
      <c r="Q1208" s="33"/>
      <c r="R1208" s="34"/>
    </row>
    <row r="1209" spans="1:18" ht="15.75" customHeight="1">
      <c r="A1209" s="22"/>
      <c r="B1209" s="27" t="s">
        <v>21</v>
      </c>
      <c r="C1209" s="27">
        <v>1185732</v>
      </c>
      <c r="D1209" s="28">
        <v>44456</v>
      </c>
      <c r="E1209" s="27" t="s">
        <v>22</v>
      </c>
      <c r="F1209" s="27" t="s">
        <v>66</v>
      </c>
      <c r="G1209" s="27" t="s">
        <v>67</v>
      </c>
      <c r="H1209" s="27" t="s">
        <v>27</v>
      </c>
      <c r="I1209" s="29">
        <v>0.45</v>
      </c>
      <c r="J1209" s="30">
        <v>1250</v>
      </c>
      <c r="K1209" s="31">
        <f t="shared" si="8"/>
        <v>562.5</v>
      </c>
      <c r="L1209" s="31">
        <f t="shared" si="9"/>
        <v>168.75</v>
      </c>
      <c r="M1209" s="32">
        <v>0.3</v>
      </c>
      <c r="O1209" s="37"/>
      <c r="P1209" s="38"/>
      <c r="Q1209" s="33"/>
      <c r="R1209" s="34"/>
    </row>
    <row r="1210" spans="1:18" ht="15.75" customHeight="1">
      <c r="A1210" s="22"/>
      <c r="B1210" s="27" t="s">
        <v>21</v>
      </c>
      <c r="C1210" s="27">
        <v>1185732</v>
      </c>
      <c r="D1210" s="28">
        <v>44456</v>
      </c>
      <c r="E1210" s="27" t="s">
        <v>22</v>
      </c>
      <c r="F1210" s="27" t="s">
        <v>66</v>
      </c>
      <c r="G1210" s="27" t="s">
        <v>67</v>
      </c>
      <c r="H1210" s="27" t="s">
        <v>28</v>
      </c>
      <c r="I1210" s="29">
        <v>0.54999999999999993</v>
      </c>
      <c r="J1210" s="30">
        <v>1250</v>
      </c>
      <c r="K1210" s="31">
        <f t="shared" si="8"/>
        <v>687.49999999999989</v>
      </c>
      <c r="L1210" s="31">
        <f t="shared" si="9"/>
        <v>171.87499999999997</v>
      </c>
      <c r="M1210" s="32">
        <v>0.25</v>
      </c>
      <c r="O1210" s="37"/>
      <c r="P1210" s="38"/>
      <c r="Q1210" s="33"/>
      <c r="R1210" s="34"/>
    </row>
    <row r="1211" spans="1:18" ht="15.75" customHeight="1">
      <c r="A1211" s="22"/>
      <c r="B1211" s="27" t="s">
        <v>21</v>
      </c>
      <c r="C1211" s="27">
        <v>1185732</v>
      </c>
      <c r="D1211" s="28">
        <v>44456</v>
      </c>
      <c r="E1211" s="27" t="s">
        <v>22</v>
      </c>
      <c r="F1211" s="27" t="s">
        <v>66</v>
      </c>
      <c r="G1211" s="27" t="s">
        <v>67</v>
      </c>
      <c r="H1211" s="27" t="s">
        <v>29</v>
      </c>
      <c r="I1211" s="29">
        <v>0.6</v>
      </c>
      <c r="J1211" s="30">
        <v>2250</v>
      </c>
      <c r="K1211" s="31">
        <f t="shared" si="8"/>
        <v>1350</v>
      </c>
      <c r="L1211" s="31">
        <f t="shared" si="9"/>
        <v>540</v>
      </c>
      <c r="M1211" s="32">
        <v>0.4</v>
      </c>
      <c r="O1211" s="37"/>
      <c r="P1211" s="38"/>
      <c r="Q1211" s="33"/>
      <c r="R1211" s="34"/>
    </row>
    <row r="1212" spans="1:18" ht="15.75" customHeight="1">
      <c r="A1212" s="22"/>
      <c r="B1212" s="27" t="s">
        <v>21</v>
      </c>
      <c r="C1212" s="27">
        <v>1185732</v>
      </c>
      <c r="D1212" s="28">
        <v>44488</v>
      </c>
      <c r="E1212" s="27" t="s">
        <v>22</v>
      </c>
      <c r="F1212" s="27" t="s">
        <v>66</v>
      </c>
      <c r="G1212" s="27" t="s">
        <v>67</v>
      </c>
      <c r="H1212" s="27" t="s">
        <v>24</v>
      </c>
      <c r="I1212" s="29">
        <v>0.6</v>
      </c>
      <c r="J1212" s="30">
        <v>4000</v>
      </c>
      <c r="K1212" s="31">
        <f t="shared" si="8"/>
        <v>2400</v>
      </c>
      <c r="L1212" s="31">
        <f t="shared" si="9"/>
        <v>840</v>
      </c>
      <c r="M1212" s="32">
        <v>0.35</v>
      </c>
      <c r="O1212" s="37"/>
      <c r="P1212" s="38"/>
      <c r="Q1212" s="33"/>
      <c r="R1212" s="34"/>
    </row>
    <row r="1213" spans="1:18" ht="15.75" customHeight="1">
      <c r="A1213" s="22"/>
      <c r="B1213" s="27" t="s">
        <v>21</v>
      </c>
      <c r="C1213" s="27">
        <v>1185732</v>
      </c>
      <c r="D1213" s="28">
        <v>44488</v>
      </c>
      <c r="E1213" s="27" t="s">
        <v>22</v>
      </c>
      <c r="F1213" s="27" t="s">
        <v>66</v>
      </c>
      <c r="G1213" s="27" t="s">
        <v>67</v>
      </c>
      <c r="H1213" s="27" t="s">
        <v>25</v>
      </c>
      <c r="I1213" s="29">
        <v>0.55000000000000004</v>
      </c>
      <c r="J1213" s="30">
        <v>2250</v>
      </c>
      <c r="K1213" s="31">
        <f t="shared" si="8"/>
        <v>1237.5</v>
      </c>
      <c r="L1213" s="31">
        <f t="shared" si="9"/>
        <v>433.125</v>
      </c>
      <c r="M1213" s="32">
        <v>0.35</v>
      </c>
      <c r="O1213" s="37"/>
      <c r="P1213" s="38"/>
      <c r="Q1213" s="33"/>
      <c r="R1213" s="34"/>
    </row>
    <row r="1214" spans="1:18" ht="15.75" customHeight="1">
      <c r="A1214" s="22"/>
      <c r="B1214" s="27" t="s">
        <v>21</v>
      </c>
      <c r="C1214" s="27">
        <v>1185732</v>
      </c>
      <c r="D1214" s="28">
        <v>44488</v>
      </c>
      <c r="E1214" s="27" t="s">
        <v>22</v>
      </c>
      <c r="F1214" s="27" t="s">
        <v>66</v>
      </c>
      <c r="G1214" s="27" t="s">
        <v>67</v>
      </c>
      <c r="H1214" s="27" t="s">
        <v>26</v>
      </c>
      <c r="I1214" s="29">
        <v>0.55000000000000004</v>
      </c>
      <c r="J1214" s="30">
        <v>1250</v>
      </c>
      <c r="K1214" s="31">
        <f t="shared" si="8"/>
        <v>687.5</v>
      </c>
      <c r="L1214" s="31">
        <f t="shared" si="9"/>
        <v>275</v>
      </c>
      <c r="M1214" s="32">
        <v>0.39999999999999997</v>
      </c>
      <c r="O1214" s="37"/>
      <c r="P1214" s="38"/>
      <c r="Q1214" s="33"/>
      <c r="R1214" s="34"/>
    </row>
    <row r="1215" spans="1:18" ht="15.75" customHeight="1">
      <c r="A1215" s="22"/>
      <c r="B1215" s="27" t="s">
        <v>21</v>
      </c>
      <c r="C1215" s="27">
        <v>1185732</v>
      </c>
      <c r="D1215" s="28">
        <v>44488</v>
      </c>
      <c r="E1215" s="27" t="s">
        <v>22</v>
      </c>
      <c r="F1215" s="27" t="s">
        <v>66</v>
      </c>
      <c r="G1215" s="27" t="s">
        <v>67</v>
      </c>
      <c r="H1215" s="27" t="s">
        <v>27</v>
      </c>
      <c r="I1215" s="29">
        <v>0.55000000000000004</v>
      </c>
      <c r="J1215" s="30">
        <v>1000</v>
      </c>
      <c r="K1215" s="31">
        <f t="shared" si="8"/>
        <v>550</v>
      </c>
      <c r="L1215" s="31">
        <f t="shared" si="9"/>
        <v>165</v>
      </c>
      <c r="M1215" s="32">
        <v>0.3</v>
      </c>
      <c r="O1215" s="37"/>
      <c r="P1215" s="38"/>
      <c r="Q1215" s="33"/>
      <c r="R1215" s="34"/>
    </row>
    <row r="1216" spans="1:18" ht="15.75" customHeight="1">
      <c r="A1216" s="22"/>
      <c r="B1216" s="27" t="s">
        <v>21</v>
      </c>
      <c r="C1216" s="27">
        <v>1185732</v>
      </c>
      <c r="D1216" s="28">
        <v>44488</v>
      </c>
      <c r="E1216" s="27" t="s">
        <v>22</v>
      </c>
      <c r="F1216" s="27" t="s">
        <v>66</v>
      </c>
      <c r="G1216" s="27" t="s">
        <v>67</v>
      </c>
      <c r="H1216" s="27" t="s">
        <v>28</v>
      </c>
      <c r="I1216" s="29">
        <v>0.65</v>
      </c>
      <c r="J1216" s="30">
        <v>1000</v>
      </c>
      <c r="K1216" s="31">
        <f t="shared" si="8"/>
        <v>650</v>
      </c>
      <c r="L1216" s="31">
        <f t="shared" si="9"/>
        <v>162.5</v>
      </c>
      <c r="M1216" s="32">
        <v>0.25</v>
      </c>
      <c r="O1216" s="37"/>
      <c r="P1216" s="38"/>
      <c r="Q1216" s="33"/>
      <c r="R1216" s="34"/>
    </row>
    <row r="1217" spans="1:18" ht="15.75" customHeight="1">
      <c r="A1217" s="22"/>
      <c r="B1217" s="27" t="s">
        <v>21</v>
      </c>
      <c r="C1217" s="27">
        <v>1185732</v>
      </c>
      <c r="D1217" s="28">
        <v>44488</v>
      </c>
      <c r="E1217" s="27" t="s">
        <v>22</v>
      </c>
      <c r="F1217" s="27" t="s">
        <v>66</v>
      </c>
      <c r="G1217" s="27" t="s">
        <v>67</v>
      </c>
      <c r="H1217" s="27" t="s">
        <v>29</v>
      </c>
      <c r="I1217" s="29">
        <v>0.7</v>
      </c>
      <c r="J1217" s="30">
        <v>2250</v>
      </c>
      <c r="K1217" s="31">
        <f t="shared" si="8"/>
        <v>1575</v>
      </c>
      <c r="L1217" s="31">
        <f t="shared" si="9"/>
        <v>630</v>
      </c>
      <c r="M1217" s="32">
        <v>0.4</v>
      </c>
      <c r="O1217" s="37"/>
      <c r="P1217" s="38"/>
      <c r="Q1217" s="33"/>
      <c r="R1217" s="34"/>
    </row>
    <row r="1218" spans="1:18" ht="15.75" customHeight="1">
      <c r="A1218" s="22"/>
      <c r="B1218" s="27" t="s">
        <v>21</v>
      </c>
      <c r="C1218" s="27">
        <v>1185732</v>
      </c>
      <c r="D1218" s="28">
        <v>44518</v>
      </c>
      <c r="E1218" s="27" t="s">
        <v>22</v>
      </c>
      <c r="F1218" s="27" t="s">
        <v>66</v>
      </c>
      <c r="G1218" s="27" t="s">
        <v>67</v>
      </c>
      <c r="H1218" s="27" t="s">
        <v>24</v>
      </c>
      <c r="I1218" s="29">
        <v>0.65</v>
      </c>
      <c r="J1218" s="30">
        <v>3750</v>
      </c>
      <c r="K1218" s="31">
        <f t="shared" si="8"/>
        <v>2437.5</v>
      </c>
      <c r="L1218" s="31">
        <f t="shared" si="9"/>
        <v>853.125</v>
      </c>
      <c r="M1218" s="32">
        <v>0.35</v>
      </c>
      <c r="O1218" s="37"/>
      <c r="P1218" s="38"/>
      <c r="Q1218" s="33"/>
      <c r="R1218" s="34"/>
    </row>
    <row r="1219" spans="1:18" ht="15.75" customHeight="1">
      <c r="A1219" s="22"/>
      <c r="B1219" s="27" t="s">
        <v>21</v>
      </c>
      <c r="C1219" s="27">
        <v>1185732</v>
      </c>
      <c r="D1219" s="28">
        <v>44518</v>
      </c>
      <c r="E1219" s="27" t="s">
        <v>22</v>
      </c>
      <c r="F1219" s="27" t="s">
        <v>66</v>
      </c>
      <c r="G1219" s="27" t="s">
        <v>67</v>
      </c>
      <c r="H1219" s="27" t="s">
        <v>25</v>
      </c>
      <c r="I1219" s="29">
        <v>0.55000000000000004</v>
      </c>
      <c r="J1219" s="30">
        <v>2000</v>
      </c>
      <c r="K1219" s="31">
        <f t="shared" si="8"/>
        <v>1100</v>
      </c>
      <c r="L1219" s="31">
        <f t="shared" si="9"/>
        <v>385</v>
      </c>
      <c r="M1219" s="32">
        <v>0.35</v>
      </c>
      <c r="O1219" s="37"/>
      <c r="P1219" s="38"/>
      <c r="Q1219" s="33"/>
      <c r="R1219" s="34"/>
    </row>
    <row r="1220" spans="1:18" ht="15.75" customHeight="1">
      <c r="A1220" s="22"/>
      <c r="B1220" s="27" t="s">
        <v>21</v>
      </c>
      <c r="C1220" s="27">
        <v>1185732</v>
      </c>
      <c r="D1220" s="28">
        <v>44518</v>
      </c>
      <c r="E1220" s="27" t="s">
        <v>22</v>
      </c>
      <c r="F1220" s="27" t="s">
        <v>66</v>
      </c>
      <c r="G1220" s="27" t="s">
        <v>67</v>
      </c>
      <c r="H1220" s="27" t="s">
        <v>26</v>
      </c>
      <c r="I1220" s="29">
        <v>0.55000000000000004</v>
      </c>
      <c r="J1220" s="30">
        <v>1950</v>
      </c>
      <c r="K1220" s="31">
        <f t="shared" si="8"/>
        <v>1072.5</v>
      </c>
      <c r="L1220" s="31">
        <f t="shared" si="9"/>
        <v>428.99999999999994</v>
      </c>
      <c r="M1220" s="32">
        <v>0.39999999999999997</v>
      </c>
      <c r="O1220" s="37"/>
      <c r="P1220" s="38"/>
      <c r="Q1220" s="33"/>
      <c r="R1220" s="34"/>
    </row>
    <row r="1221" spans="1:18" ht="15.75" customHeight="1">
      <c r="A1221" s="22"/>
      <c r="B1221" s="27" t="s">
        <v>21</v>
      </c>
      <c r="C1221" s="27">
        <v>1185732</v>
      </c>
      <c r="D1221" s="28">
        <v>44518</v>
      </c>
      <c r="E1221" s="27" t="s">
        <v>22</v>
      </c>
      <c r="F1221" s="27" t="s">
        <v>66</v>
      </c>
      <c r="G1221" s="27" t="s">
        <v>67</v>
      </c>
      <c r="H1221" s="27" t="s">
        <v>27</v>
      </c>
      <c r="I1221" s="29">
        <v>0.55000000000000004</v>
      </c>
      <c r="J1221" s="30">
        <v>1750</v>
      </c>
      <c r="K1221" s="31">
        <f t="shared" si="8"/>
        <v>962.50000000000011</v>
      </c>
      <c r="L1221" s="31">
        <f t="shared" si="9"/>
        <v>288.75</v>
      </c>
      <c r="M1221" s="32">
        <v>0.3</v>
      </c>
      <c r="O1221" s="37"/>
      <c r="P1221" s="38"/>
      <c r="Q1221" s="33"/>
      <c r="R1221" s="34"/>
    </row>
    <row r="1222" spans="1:18" ht="15.75" customHeight="1">
      <c r="A1222" s="22"/>
      <c r="B1222" s="27" t="s">
        <v>21</v>
      </c>
      <c r="C1222" s="27">
        <v>1185732</v>
      </c>
      <c r="D1222" s="28">
        <v>44518</v>
      </c>
      <c r="E1222" s="27" t="s">
        <v>22</v>
      </c>
      <c r="F1222" s="27" t="s">
        <v>66</v>
      </c>
      <c r="G1222" s="27" t="s">
        <v>67</v>
      </c>
      <c r="H1222" s="27" t="s">
        <v>28</v>
      </c>
      <c r="I1222" s="29">
        <v>0.65</v>
      </c>
      <c r="J1222" s="30">
        <v>1500</v>
      </c>
      <c r="K1222" s="31">
        <f t="shared" si="8"/>
        <v>975</v>
      </c>
      <c r="L1222" s="31">
        <f t="shared" si="9"/>
        <v>243.75</v>
      </c>
      <c r="M1222" s="32">
        <v>0.25</v>
      </c>
      <c r="O1222" s="37"/>
      <c r="P1222" s="38"/>
      <c r="Q1222" s="33"/>
      <c r="R1222" s="34"/>
    </row>
    <row r="1223" spans="1:18" ht="15.75" customHeight="1">
      <c r="A1223" s="22"/>
      <c r="B1223" s="27" t="s">
        <v>21</v>
      </c>
      <c r="C1223" s="27">
        <v>1185732</v>
      </c>
      <c r="D1223" s="28">
        <v>44518</v>
      </c>
      <c r="E1223" s="27" t="s">
        <v>22</v>
      </c>
      <c r="F1223" s="27" t="s">
        <v>66</v>
      </c>
      <c r="G1223" s="27" t="s">
        <v>67</v>
      </c>
      <c r="H1223" s="27" t="s">
        <v>29</v>
      </c>
      <c r="I1223" s="29">
        <v>0.7</v>
      </c>
      <c r="J1223" s="30">
        <v>2500</v>
      </c>
      <c r="K1223" s="31">
        <f t="shared" si="8"/>
        <v>1750</v>
      </c>
      <c r="L1223" s="31">
        <f t="shared" si="9"/>
        <v>700</v>
      </c>
      <c r="M1223" s="32">
        <v>0.4</v>
      </c>
      <c r="O1223" s="37"/>
      <c r="P1223" s="38"/>
      <c r="Q1223" s="33"/>
      <c r="R1223" s="34"/>
    </row>
    <row r="1224" spans="1:18" ht="15.75" customHeight="1">
      <c r="A1224" s="22"/>
      <c r="B1224" s="27" t="s">
        <v>21</v>
      </c>
      <c r="C1224" s="27">
        <v>1185732</v>
      </c>
      <c r="D1224" s="28">
        <v>44547</v>
      </c>
      <c r="E1224" s="27" t="s">
        <v>22</v>
      </c>
      <c r="F1224" s="27" t="s">
        <v>66</v>
      </c>
      <c r="G1224" s="27" t="s">
        <v>67</v>
      </c>
      <c r="H1224" s="27" t="s">
        <v>24</v>
      </c>
      <c r="I1224" s="29">
        <v>0.65</v>
      </c>
      <c r="J1224" s="30">
        <v>4750</v>
      </c>
      <c r="K1224" s="31">
        <f t="shared" si="8"/>
        <v>3087.5</v>
      </c>
      <c r="L1224" s="31">
        <f t="shared" si="9"/>
        <v>1080.625</v>
      </c>
      <c r="M1224" s="32">
        <v>0.35</v>
      </c>
      <c r="O1224" s="37"/>
      <c r="P1224" s="38"/>
      <c r="Q1224" s="33"/>
      <c r="R1224" s="34"/>
    </row>
    <row r="1225" spans="1:18" ht="15.75" customHeight="1">
      <c r="A1225" s="22"/>
      <c r="B1225" s="27" t="s">
        <v>21</v>
      </c>
      <c r="C1225" s="27">
        <v>1185732</v>
      </c>
      <c r="D1225" s="28">
        <v>44547</v>
      </c>
      <c r="E1225" s="27" t="s">
        <v>22</v>
      </c>
      <c r="F1225" s="27" t="s">
        <v>66</v>
      </c>
      <c r="G1225" s="27" t="s">
        <v>67</v>
      </c>
      <c r="H1225" s="27" t="s">
        <v>25</v>
      </c>
      <c r="I1225" s="29">
        <v>0.55000000000000004</v>
      </c>
      <c r="J1225" s="30">
        <v>2750</v>
      </c>
      <c r="K1225" s="31">
        <f t="shared" si="8"/>
        <v>1512.5000000000002</v>
      </c>
      <c r="L1225" s="31">
        <f t="shared" si="9"/>
        <v>529.375</v>
      </c>
      <c r="M1225" s="32">
        <v>0.35</v>
      </c>
      <c r="O1225" s="37"/>
      <c r="P1225" s="38"/>
      <c r="Q1225" s="33"/>
      <c r="R1225" s="34"/>
    </row>
    <row r="1226" spans="1:18" ht="15.75" customHeight="1">
      <c r="A1226" s="22"/>
      <c r="B1226" s="27" t="s">
        <v>21</v>
      </c>
      <c r="C1226" s="27">
        <v>1185732</v>
      </c>
      <c r="D1226" s="28">
        <v>44547</v>
      </c>
      <c r="E1226" s="27" t="s">
        <v>22</v>
      </c>
      <c r="F1226" s="27" t="s">
        <v>66</v>
      </c>
      <c r="G1226" s="27" t="s">
        <v>67</v>
      </c>
      <c r="H1226" s="27" t="s">
        <v>26</v>
      </c>
      <c r="I1226" s="29">
        <v>0.55000000000000004</v>
      </c>
      <c r="J1226" s="30">
        <v>2500</v>
      </c>
      <c r="K1226" s="31">
        <f t="shared" si="8"/>
        <v>1375</v>
      </c>
      <c r="L1226" s="31">
        <f t="shared" si="9"/>
        <v>550</v>
      </c>
      <c r="M1226" s="32">
        <v>0.39999999999999997</v>
      </c>
      <c r="O1226" s="37"/>
      <c r="P1226" s="38"/>
      <c r="Q1226" s="33"/>
      <c r="R1226" s="34"/>
    </row>
    <row r="1227" spans="1:18" ht="15.75" customHeight="1">
      <c r="A1227" s="22"/>
      <c r="B1227" s="27" t="s">
        <v>21</v>
      </c>
      <c r="C1227" s="27">
        <v>1185732</v>
      </c>
      <c r="D1227" s="28">
        <v>44547</v>
      </c>
      <c r="E1227" s="27" t="s">
        <v>22</v>
      </c>
      <c r="F1227" s="27" t="s">
        <v>66</v>
      </c>
      <c r="G1227" s="27" t="s">
        <v>67</v>
      </c>
      <c r="H1227" s="27" t="s">
        <v>27</v>
      </c>
      <c r="I1227" s="29">
        <v>0.55000000000000004</v>
      </c>
      <c r="J1227" s="30">
        <v>2000</v>
      </c>
      <c r="K1227" s="31">
        <f t="shared" si="8"/>
        <v>1100</v>
      </c>
      <c r="L1227" s="31">
        <f t="shared" si="9"/>
        <v>330</v>
      </c>
      <c r="M1227" s="32">
        <v>0.3</v>
      </c>
      <c r="O1227" s="37"/>
      <c r="P1227" s="38"/>
      <c r="Q1227" s="33"/>
      <c r="R1227" s="34"/>
    </row>
    <row r="1228" spans="1:18" ht="15.75" customHeight="1">
      <c r="A1228" s="22"/>
      <c r="B1228" s="27" t="s">
        <v>21</v>
      </c>
      <c r="C1228" s="27">
        <v>1185732</v>
      </c>
      <c r="D1228" s="28">
        <v>44547</v>
      </c>
      <c r="E1228" s="27" t="s">
        <v>22</v>
      </c>
      <c r="F1228" s="27" t="s">
        <v>66</v>
      </c>
      <c r="G1228" s="27" t="s">
        <v>67</v>
      </c>
      <c r="H1228" s="27" t="s">
        <v>28</v>
      </c>
      <c r="I1228" s="29">
        <v>0.65</v>
      </c>
      <c r="J1228" s="30">
        <v>2000</v>
      </c>
      <c r="K1228" s="31">
        <f t="shared" si="8"/>
        <v>1300</v>
      </c>
      <c r="L1228" s="31">
        <f t="shared" si="9"/>
        <v>325</v>
      </c>
      <c r="M1228" s="32">
        <v>0.25</v>
      </c>
      <c r="O1228" s="37"/>
      <c r="P1228" s="38"/>
      <c r="Q1228" s="33"/>
      <c r="R1228" s="34"/>
    </row>
    <row r="1229" spans="1:18" ht="15.75" customHeight="1">
      <c r="A1229" s="22"/>
      <c r="B1229" s="27" t="s">
        <v>21</v>
      </c>
      <c r="C1229" s="27">
        <v>1185732</v>
      </c>
      <c r="D1229" s="28">
        <v>44547</v>
      </c>
      <c r="E1229" s="27" t="s">
        <v>22</v>
      </c>
      <c r="F1229" s="27" t="s">
        <v>66</v>
      </c>
      <c r="G1229" s="27" t="s">
        <v>67</v>
      </c>
      <c r="H1229" s="27" t="s">
        <v>29</v>
      </c>
      <c r="I1229" s="29">
        <v>0.7</v>
      </c>
      <c r="J1229" s="30">
        <v>3000</v>
      </c>
      <c r="K1229" s="31">
        <f t="shared" si="8"/>
        <v>2100</v>
      </c>
      <c r="L1229" s="31">
        <f t="shared" si="9"/>
        <v>840</v>
      </c>
      <c r="M1229" s="32">
        <v>0.4</v>
      </c>
      <c r="O1229" s="37"/>
      <c r="P1229" s="38"/>
      <c r="Q1229" s="33"/>
      <c r="R1229" s="34"/>
    </row>
    <row r="1230" spans="1:18" ht="15.75" customHeight="1">
      <c r="A1230" s="22" t="s">
        <v>46</v>
      </c>
      <c r="B1230" s="27" t="s">
        <v>34</v>
      </c>
      <c r="C1230" s="27">
        <v>1128299</v>
      </c>
      <c r="D1230" s="28">
        <v>44206</v>
      </c>
      <c r="E1230" s="27" t="s">
        <v>35</v>
      </c>
      <c r="F1230" s="27" t="s">
        <v>68</v>
      </c>
      <c r="G1230" s="27" t="s">
        <v>69</v>
      </c>
      <c r="H1230" s="27" t="s">
        <v>24</v>
      </c>
      <c r="I1230" s="29">
        <v>0.35000000000000003</v>
      </c>
      <c r="J1230" s="30">
        <v>3750</v>
      </c>
      <c r="K1230" s="31">
        <f t="shared" si="8"/>
        <v>1312.5000000000002</v>
      </c>
      <c r="L1230" s="31">
        <f t="shared" si="9"/>
        <v>328.12500000000006</v>
      </c>
      <c r="M1230" s="32">
        <v>0.25</v>
      </c>
      <c r="O1230" s="37"/>
      <c r="P1230" s="38"/>
      <c r="Q1230" s="33"/>
      <c r="R1230" s="34"/>
    </row>
    <row r="1231" spans="1:18" ht="15.75" customHeight="1">
      <c r="A1231" s="22"/>
      <c r="B1231" s="27" t="s">
        <v>34</v>
      </c>
      <c r="C1231" s="27">
        <v>1128299</v>
      </c>
      <c r="D1231" s="28">
        <v>44206</v>
      </c>
      <c r="E1231" s="27" t="s">
        <v>35</v>
      </c>
      <c r="F1231" s="27" t="s">
        <v>68</v>
      </c>
      <c r="G1231" s="27" t="s">
        <v>69</v>
      </c>
      <c r="H1231" s="27" t="s">
        <v>25</v>
      </c>
      <c r="I1231" s="29">
        <v>0.45</v>
      </c>
      <c r="J1231" s="30">
        <v>3750</v>
      </c>
      <c r="K1231" s="31">
        <f t="shared" si="8"/>
        <v>1687.5</v>
      </c>
      <c r="L1231" s="31">
        <f t="shared" si="9"/>
        <v>337.5</v>
      </c>
      <c r="M1231" s="32">
        <v>0.2</v>
      </c>
      <c r="O1231" s="37"/>
      <c r="P1231" s="38"/>
      <c r="Q1231" s="33"/>
      <c r="R1231" s="34"/>
    </row>
    <row r="1232" spans="1:18" ht="15.75" customHeight="1">
      <c r="A1232" s="22"/>
      <c r="B1232" s="27" t="s">
        <v>34</v>
      </c>
      <c r="C1232" s="27">
        <v>1128299</v>
      </c>
      <c r="D1232" s="28">
        <v>44206</v>
      </c>
      <c r="E1232" s="27" t="s">
        <v>35</v>
      </c>
      <c r="F1232" s="27" t="s">
        <v>68</v>
      </c>
      <c r="G1232" s="27" t="s">
        <v>69</v>
      </c>
      <c r="H1232" s="27" t="s">
        <v>26</v>
      </c>
      <c r="I1232" s="29">
        <v>0.45</v>
      </c>
      <c r="J1232" s="30">
        <v>3750</v>
      </c>
      <c r="K1232" s="31">
        <f t="shared" si="8"/>
        <v>1687.5</v>
      </c>
      <c r="L1232" s="31">
        <f t="shared" si="9"/>
        <v>421.875</v>
      </c>
      <c r="M1232" s="32">
        <v>0.25</v>
      </c>
      <c r="O1232" s="37"/>
      <c r="P1232" s="38"/>
      <c r="Q1232" s="33"/>
      <c r="R1232" s="34"/>
    </row>
    <row r="1233" spans="1:18" ht="15.75" customHeight="1">
      <c r="A1233" s="22"/>
      <c r="B1233" s="27" t="s">
        <v>34</v>
      </c>
      <c r="C1233" s="27">
        <v>1128299</v>
      </c>
      <c r="D1233" s="28">
        <v>44206</v>
      </c>
      <c r="E1233" s="27" t="s">
        <v>35</v>
      </c>
      <c r="F1233" s="27" t="s">
        <v>68</v>
      </c>
      <c r="G1233" s="27" t="s">
        <v>69</v>
      </c>
      <c r="H1233" s="27" t="s">
        <v>27</v>
      </c>
      <c r="I1233" s="29">
        <v>0.45</v>
      </c>
      <c r="J1233" s="30">
        <v>2250</v>
      </c>
      <c r="K1233" s="31">
        <f t="shared" si="8"/>
        <v>1012.5</v>
      </c>
      <c r="L1233" s="31">
        <f t="shared" si="9"/>
        <v>253.125</v>
      </c>
      <c r="M1233" s="32">
        <v>0.25</v>
      </c>
      <c r="O1233" s="37"/>
      <c r="P1233" s="38"/>
      <c r="Q1233" s="33"/>
      <c r="R1233" s="34"/>
    </row>
    <row r="1234" spans="1:18" ht="15.75" customHeight="1">
      <c r="A1234" s="22"/>
      <c r="B1234" s="27" t="s">
        <v>34</v>
      </c>
      <c r="C1234" s="27">
        <v>1128299</v>
      </c>
      <c r="D1234" s="28">
        <v>44206</v>
      </c>
      <c r="E1234" s="27" t="s">
        <v>35</v>
      </c>
      <c r="F1234" s="27" t="s">
        <v>68</v>
      </c>
      <c r="G1234" s="27" t="s">
        <v>69</v>
      </c>
      <c r="H1234" s="27" t="s">
        <v>28</v>
      </c>
      <c r="I1234" s="29">
        <v>0.5</v>
      </c>
      <c r="J1234" s="30">
        <v>1750</v>
      </c>
      <c r="K1234" s="31">
        <f t="shared" si="8"/>
        <v>875</v>
      </c>
      <c r="L1234" s="31">
        <f t="shared" si="9"/>
        <v>131.25</v>
      </c>
      <c r="M1234" s="32">
        <v>0.15</v>
      </c>
      <c r="O1234" s="37"/>
      <c r="P1234" s="38"/>
      <c r="Q1234" s="33"/>
      <c r="R1234" s="34"/>
    </row>
    <row r="1235" spans="1:18" ht="15.75" customHeight="1">
      <c r="A1235" s="22"/>
      <c r="B1235" s="27" t="s">
        <v>34</v>
      </c>
      <c r="C1235" s="27">
        <v>1128299</v>
      </c>
      <c r="D1235" s="28">
        <v>44206</v>
      </c>
      <c r="E1235" s="27" t="s">
        <v>35</v>
      </c>
      <c r="F1235" s="27" t="s">
        <v>68</v>
      </c>
      <c r="G1235" s="27" t="s">
        <v>69</v>
      </c>
      <c r="H1235" s="27" t="s">
        <v>29</v>
      </c>
      <c r="I1235" s="29">
        <v>0.45</v>
      </c>
      <c r="J1235" s="30">
        <v>4250</v>
      </c>
      <c r="K1235" s="31">
        <f t="shared" si="8"/>
        <v>1912.5</v>
      </c>
      <c r="L1235" s="31">
        <f t="shared" si="9"/>
        <v>765</v>
      </c>
      <c r="M1235" s="32">
        <v>0.4</v>
      </c>
      <c r="O1235" s="37"/>
      <c r="P1235" s="38"/>
      <c r="Q1235" s="33"/>
      <c r="R1235" s="34"/>
    </row>
    <row r="1236" spans="1:18" ht="15.75" customHeight="1">
      <c r="A1236" s="22"/>
      <c r="B1236" s="27" t="s">
        <v>34</v>
      </c>
      <c r="C1236" s="27">
        <v>1128299</v>
      </c>
      <c r="D1236" s="28">
        <v>44237</v>
      </c>
      <c r="E1236" s="27" t="s">
        <v>35</v>
      </c>
      <c r="F1236" s="27" t="s">
        <v>68</v>
      </c>
      <c r="G1236" s="27" t="s">
        <v>69</v>
      </c>
      <c r="H1236" s="27" t="s">
        <v>24</v>
      </c>
      <c r="I1236" s="29">
        <v>0.35000000000000003</v>
      </c>
      <c r="J1236" s="30">
        <v>4750</v>
      </c>
      <c r="K1236" s="31">
        <f t="shared" si="8"/>
        <v>1662.5000000000002</v>
      </c>
      <c r="L1236" s="31">
        <f t="shared" si="9"/>
        <v>415.62500000000006</v>
      </c>
      <c r="M1236" s="32">
        <v>0.25</v>
      </c>
      <c r="O1236" s="37"/>
      <c r="P1236" s="38"/>
      <c r="Q1236" s="33"/>
      <c r="R1236" s="34"/>
    </row>
    <row r="1237" spans="1:18" ht="15.75" customHeight="1">
      <c r="A1237" s="22"/>
      <c r="B1237" s="27" t="s">
        <v>34</v>
      </c>
      <c r="C1237" s="27">
        <v>1128299</v>
      </c>
      <c r="D1237" s="28">
        <v>44237</v>
      </c>
      <c r="E1237" s="27" t="s">
        <v>35</v>
      </c>
      <c r="F1237" s="27" t="s">
        <v>68</v>
      </c>
      <c r="G1237" s="27" t="s">
        <v>69</v>
      </c>
      <c r="H1237" s="27" t="s">
        <v>25</v>
      </c>
      <c r="I1237" s="29">
        <v>0.45</v>
      </c>
      <c r="J1237" s="30">
        <v>3750</v>
      </c>
      <c r="K1237" s="31">
        <f t="shared" si="8"/>
        <v>1687.5</v>
      </c>
      <c r="L1237" s="31">
        <f t="shared" si="9"/>
        <v>337.5</v>
      </c>
      <c r="M1237" s="32">
        <v>0.2</v>
      </c>
      <c r="O1237" s="37"/>
      <c r="P1237" s="38"/>
      <c r="Q1237" s="33"/>
      <c r="R1237" s="34"/>
    </row>
    <row r="1238" spans="1:18" ht="15.75" customHeight="1">
      <c r="A1238" s="22"/>
      <c r="B1238" s="27" t="s">
        <v>34</v>
      </c>
      <c r="C1238" s="27">
        <v>1128299</v>
      </c>
      <c r="D1238" s="28">
        <v>44237</v>
      </c>
      <c r="E1238" s="27" t="s">
        <v>35</v>
      </c>
      <c r="F1238" s="27" t="s">
        <v>68</v>
      </c>
      <c r="G1238" s="27" t="s">
        <v>69</v>
      </c>
      <c r="H1238" s="27" t="s">
        <v>26</v>
      </c>
      <c r="I1238" s="29">
        <v>0.45</v>
      </c>
      <c r="J1238" s="30">
        <v>3750</v>
      </c>
      <c r="K1238" s="31">
        <f t="shared" si="8"/>
        <v>1687.5</v>
      </c>
      <c r="L1238" s="31">
        <f t="shared" si="9"/>
        <v>421.875</v>
      </c>
      <c r="M1238" s="32">
        <v>0.25</v>
      </c>
      <c r="O1238" s="37"/>
      <c r="P1238" s="38"/>
      <c r="Q1238" s="33"/>
      <c r="R1238" s="34"/>
    </row>
    <row r="1239" spans="1:18" ht="15.75" customHeight="1">
      <c r="A1239" s="22"/>
      <c r="B1239" s="27" t="s">
        <v>34</v>
      </c>
      <c r="C1239" s="27">
        <v>1128299</v>
      </c>
      <c r="D1239" s="28">
        <v>44237</v>
      </c>
      <c r="E1239" s="27" t="s">
        <v>35</v>
      </c>
      <c r="F1239" s="27" t="s">
        <v>68</v>
      </c>
      <c r="G1239" s="27" t="s">
        <v>69</v>
      </c>
      <c r="H1239" s="27" t="s">
        <v>27</v>
      </c>
      <c r="I1239" s="29">
        <v>0.45</v>
      </c>
      <c r="J1239" s="30">
        <v>2250</v>
      </c>
      <c r="K1239" s="31">
        <f t="shared" si="8"/>
        <v>1012.5</v>
      </c>
      <c r="L1239" s="31">
        <f t="shared" si="9"/>
        <v>253.125</v>
      </c>
      <c r="M1239" s="32">
        <v>0.25</v>
      </c>
      <c r="O1239" s="37"/>
      <c r="P1239" s="38"/>
      <c r="Q1239" s="33"/>
      <c r="R1239" s="34"/>
    </row>
    <row r="1240" spans="1:18" ht="15.75" customHeight="1">
      <c r="A1240" s="22"/>
      <c r="B1240" s="27" t="s">
        <v>34</v>
      </c>
      <c r="C1240" s="27">
        <v>1128299</v>
      </c>
      <c r="D1240" s="28">
        <v>44237</v>
      </c>
      <c r="E1240" s="27" t="s">
        <v>35</v>
      </c>
      <c r="F1240" s="27" t="s">
        <v>68</v>
      </c>
      <c r="G1240" s="27" t="s">
        <v>69</v>
      </c>
      <c r="H1240" s="27" t="s">
        <v>28</v>
      </c>
      <c r="I1240" s="29">
        <v>0.5</v>
      </c>
      <c r="J1240" s="30">
        <v>1500</v>
      </c>
      <c r="K1240" s="31">
        <f t="shared" si="8"/>
        <v>750</v>
      </c>
      <c r="L1240" s="31">
        <f t="shared" si="9"/>
        <v>112.5</v>
      </c>
      <c r="M1240" s="32">
        <v>0.15</v>
      </c>
      <c r="O1240" s="37"/>
      <c r="P1240" s="38"/>
      <c r="Q1240" s="33"/>
      <c r="R1240" s="34"/>
    </row>
    <row r="1241" spans="1:18" ht="15.75" customHeight="1">
      <c r="A1241" s="22"/>
      <c r="B1241" s="27" t="s">
        <v>34</v>
      </c>
      <c r="C1241" s="27">
        <v>1128299</v>
      </c>
      <c r="D1241" s="28">
        <v>44237</v>
      </c>
      <c r="E1241" s="27" t="s">
        <v>35</v>
      </c>
      <c r="F1241" s="27" t="s">
        <v>68</v>
      </c>
      <c r="G1241" s="27" t="s">
        <v>69</v>
      </c>
      <c r="H1241" s="27" t="s">
        <v>29</v>
      </c>
      <c r="I1241" s="29">
        <v>0.45</v>
      </c>
      <c r="J1241" s="30">
        <v>3500</v>
      </c>
      <c r="K1241" s="31">
        <f t="shared" si="8"/>
        <v>1575</v>
      </c>
      <c r="L1241" s="31">
        <f t="shared" si="9"/>
        <v>630</v>
      </c>
      <c r="M1241" s="32">
        <v>0.4</v>
      </c>
      <c r="O1241" s="37"/>
      <c r="P1241" s="38"/>
      <c r="Q1241" s="33"/>
      <c r="R1241" s="34"/>
    </row>
    <row r="1242" spans="1:18" ht="15.75" customHeight="1">
      <c r="A1242" s="22"/>
      <c r="B1242" s="27" t="s">
        <v>34</v>
      </c>
      <c r="C1242" s="27">
        <v>1128299</v>
      </c>
      <c r="D1242" s="28">
        <v>44264</v>
      </c>
      <c r="E1242" s="27" t="s">
        <v>35</v>
      </c>
      <c r="F1242" s="27" t="s">
        <v>68</v>
      </c>
      <c r="G1242" s="27" t="s">
        <v>69</v>
      </c>
      <c r="H1242" s="27" t="s">
        <v>24</v>
      </c>
      <c r="I1242" s="29">
        <v>0.45</v>
      </c>
      <c r="J1242" s="30">
        <v>5000</v>
      </c>
      <c r="K1242" s="31">
        <f t="shared" si="8"/>
        <v>2250</v>
      </c>
      <c r="L1242" s="31">
        <f t="shared" si="9"/>
        <v>562.5</v>
      </c>
      <c r="M1242" s="32">
        <v>0.25</v>
      </c>
      <c r="O1242" s="37"/>
      <c r="P1242" s="38"/>
      <c r="Q1242" s="33"/>
      <c r="R1242" s="34"/>
    </row>
    <row r="1243" spans="1:18" ht="15.75" customHeight="1">
      <c r="A1243" s="22"/>
      <c r="B1243" s="27" t="s">
        <v>34</v>
      </c>
      <c r="C1243" s="27">
        <v>1128299</v>
      </c>
      <c r="D1243" s="28">
        <v>44264</v>
      </c>
      <c r="E1243" s="27" t="s">
        <v>35</v>
      </c>
      <c r="F1243" s="27" t="s">
        <v>68</v>
      </c>
      <c r="G1243" s="27" t="s">
        <v>69</v>
      </c>
      <c r="H1243" s="27" t="s">
        <v>25</v>
      </c>
      <c r="I1243" s="29">
        <v>0.54999999999999993</v>
      </c>
      <c r="J1243" s="30">
        <v>3500</v>
      </c>
      <c r="K1243" s="31">
        <f t="shared" si="8"/>
        <v>1924.9999999999998</v>
      </c>
      <c r="L1243" s="31">
        <f t="shared" si="9"/>
        <v>385</v>
      </c>
      <c r="M1243" s="32">
        <v>0.2</v>
      </c>
      <c r="O1243" s="37"/>
      <c r="P1243" s="38"/>
      <c r="Q1243" s="33"/>
      <c r="R1243" s="34"/>
    </row>
    <row r="1244" spans="1:18" ht="15.75" customHeight="1">
      <c r="A1244" s="22"/>
      <c r="B1244" s="27" t="s">
        <v>34</v>
      </c>
      <c r="C1244" s="27">
        <v>1128299</v>
      </c>
      <c r="D1244" s="28">
        <v>44264</v>
      </c>
      <c r="E1244" s="27" t="s">
        <v>35</v>
      </c>
      <c r="F1244" s="27" t="s">
        <v>68</v>
      </c>
      <c r="G1244" s="27" t="s">
        <v>69</v>
      </c>
      <c r="H1244" s="27" t="s">
        <v>26</v>
      </c>
      <c r="I1244" s="29">
        <v>0.59999999999999987</v>
      </c>
      <c r="J1244" s="30">
        <v>3750</v>
      </c>
      <c r="K1244" s="31">
        <f t="shared" si="8"/>
        <v>2249.9999999999995</v>
      </c>
      <c r="L1244" s="31">
        <f t="shared" si="9"/>
        <v>562.49999999999989</v>
      </c>
      <c r="M1244" s="32">
        <v>0.25</v>
      </c>
      <c r="O1244" s="37"/>
      <c r="P1244" s="38"/>
      <c r="Q1244" s="33"/>
      <c r="R1244" s="34"/>
    </row>
    <row r="1245" spans="1:18" ht="15.75" customHeight="1">
      <c r="A1245" s="22"/>
      <c r="B1245" s="27" t="s">
        <v>34</v>
      </c>
      <c r="C1245" s="27">
        <v>1128299</v>
      </c>
      <c r="D1245" s="28">
        <v>44264</v>
      </c>
      <c r="E1245" s="27" t="s">
        <v>35</v>
      </c>
      <c r="F1245" s="27" t="s">
        <v>68</v>
      </c>
      <c r="G1245" s="27" t="s">
        <v>69</v>
      </c>
      <c r="H1245" s="27" t="s">
        <v>27</v>
      </c>
      <c r="I1245" s="29">
        <v>0.54999999999999993</v>
      </c>
      <c r="J1245" s="30">
        <v>2750</v>
      </c>
      <c r="K1245" s="31">
        <f t="shared" si="8"/>
        <v>1512.4999999999998</v>
      </c>
      <c r="L1245" s="31">
        <f t="shared" si="9"/>
        <v>378.12499999999994</v>
      </c>
      <c r="M1245" s="32">
        <v>0.25</v>
      </c>
      <c r="O1245" s="37"/>
      <c r="P1245" s="38"/>
      <c r="Q1245" s="33"/>
      <c r="R1245" s="34"/>
    </row>
    <row r="1246" spans="1:18" ht="15.75" customHeight="1">
      <c r="A1246" s="22"/>
      <c r="B1246" s="27" t="s">
        <v>34</v>
      </c>
      <c r="C1246" s="27">
        <v>1128299</v>
      </c>
      <c r="D1246" s="28">
        <v>44264</v>
      </c>
      <c r="E1246" s="27" t="s">
        <v>35</v>
      </c>
      <c r="F1246" s="27" t="s">
        <v>68</v>
      </c>
      <c r="G1246" s="27" t="s">
        <v>69</v>
      </c>
      <c r="H1246" s="27" t="s">
        <v>28</v>
      </c>
      <c r="I1246" s="29">
        <v>0.6</v>
      </c>
      <c r="J1246" s="30">
        <v>1250</v>
      </c>
      <c r="K1246" s="31">
        <f t="shared" si="8"/>
        <v>750</v>
      </c>
      <c r="L1246" s="31">
        <f t="shared" si="9"/>
        <v>112.5</v>
      </c>
      <c r="M1246" s="32">
        <v>0.15</v>
      </c>
      <c r="O1246" s="37"/>
      <c r="P1246" s="38"/>
      <c r="Q1246" s="33"/>
      <c r="R1246" s="34"/>
    </row>
    <row r="1247" spans="1:18" ht="15.75" customHeight="1">
      <c r="A1247" s="22"/>
      <c r="B1247" s="27" t="s">
        <v>34</v>
      </c>
      <c r="C1247" s="27">
        <v>1128299</v>
      </c>
      <c r="D1247" s="28">
        <v>44264</v>
      </c>
      <c r="E1247" s="27" t="s">
        <v>35</v>
      </c>
      <c r="F1247" s="27" t="s">
        <v>68</v>
      </c>
      <c r="G1247" s="27" t="s">
        <v>69</v>
      </c>
      <c r="H1247" s="27" t="s">
        <v>29</v>
      </c>
      <c r="I1247" s="29">
        <v>0.54999999999999993</v>
      </c>
      <c r="J1247" s="30">
        <v>3250</v>
      </c>
      <c r="K1247" s="31">
        <f t="shared" si="8"/>
        <v>1787.4999999999998</v>
      </c>
      <c r="L1247" s="31">
        <f t="shared" si="9"/>
        <v>715</v>
      </c>
      <c r="M1247" s="32">
        <v>0.4</v>
      </c>
      <c r="O1247" s="37"/>
      <c r="P1247" s="38"/>
      <c r="Q1247" s="33"/>
      <c r="R1247" s="34"/>
    </row>
    <row r="1248" spans="1:18" ht="15.75" customHeight="1">
      <c r="A1248" s="22"/>
      <c r="B1248" s="27" t="s">
        <v>34</v>
      </c>
      <c r="C1248" s="27">
        <v>1128299</v>
      </c>
      <c r="D1248" s="28">
        <v>44296</v>
      </c>
      <c r="E1248" s="27" t="s">
        <v>35</v>
      </c>
      <c r="F1248" s="27" t="s">
        <v>68</v>
      </c>
      <c r="G1248" s="27" t="s">
        <v>69</v>
      </c>
      <c r="H1248" s="27" t="s">
        <v>24</v>
      </c>
      <c r="I1248" s="29">
        <v>0.6</v>
      </c>
      <c r="J1248" s="30">
        <v>5000</v>
      </c>
      <c r="K1248" s="31">
        <f t="shared" si="8"/>
        <v>3000</v>
      </c>
      <c r="L1248" s="31">
        <f t="shared" si="9"/>
        <v>750</v>
      </c>
      <c r="M1248" s="32">
        <v>0.25</v>
      </c>
      <c r="O1248" s="37"/>
      <c r="P1248" s="38"/>
      <c r="Q1248" s="33"/>
      <c r="R1248" s="34"/>
    </row>
    <row r="1249" spans="1:18" ht="15.75" customHeight="1">
      <c r="A1249" s="22"/>
      <c r="B1249" s="27" t="s">
        <v>34</v>
      </c>
      <c r="C1249" s="27">
        <v>1128299</v>
      </c>
      <c r="D1249" s="28">
        <v>44296</v>
      </c>
      <c r="E1249" s="27" t="s">
        <v>35</v>
      </c>
      <c r="F1249" s="27" t="s">
        <v>68</v>
      </c>
      <c r="G1249" s="27" t="s">
        <v>69</v>
      </c>
      <c r="H1249" s="27" t="s">
        <v>25</v>
      </c>
      <c r="I1249" s="29">
        <v>0.65</v>
      </c>
      <c r="J1249" s="30">
        <v>3000</v>
      </c>
      <c r="K1249" s="31">
        <f t="shared" si="8"/>
        <v>1950</v>
      </c>
      <c r="L1249" s="31">
        <f t="shared" si="9"/>
        <v>390</v>
      </c>
      <c r="M1249" s="32">
        <v>0.2</v>
      </c>
      <c r="O1249" s="37"/>
      <c r="P1249" s="38"/>
      <c r="Q1249" s="33"/>
      <c r="R1249" s="34"/>
    </row>
    <row r="1250" spans="1:18" ht="15.75" customHeight="1">
      <c r="A1250" s="22"/>
      <c r="B1250" s="27" t="s">
        <v>34</v>
      </c>
      <c r="C1250" s="27">
        <v>1128299</v>
      </c>
      <c r="D1250" s="28">
        <v>44296</v>
      </c>
      <c r="E1250" s="27" t="s">
        <v>35</v>
      </c>
      <c r="F1250" s="27" t="s">
        <v>68</v>
      </c>
      <c r="G1250" s="27" t="s">
        <v>69</v>
      </c>
      <c r="H1250" s="27" t="s">
        <v>26</v>
      </c>
      <c r="I1250" s="29">
        <v>0.65</v>
      </c>
      <c r="J1250" s="30">
        <v>3500</v>
      </c>
      <c r="K1250" s="31">
        <f t="shared" si="8"/>
        <v>2275</v>
      </c>
      <c r="L1250" s="31">
        <f t="shared" si="9"/>
        <v>568.75</v>
      </c>
      <c r="M1250" s="32">
        <v>0.25</v>
      </c>
      <c r="O1250" s="37"/>
      <c r="P1250" s="38"/>
      <c r="Q1250" s="33"/>
      <c r="R1250" s="34"/>
    </row>
    <row r="1251" spans="1:18" ht="15.75" customHeight="1">
      <c r="A1251" s="22"/>
      <c r="B1251" s="27" t="s">
        <v>34</v>
      </c>
      <c r="C1251" s="27">
        <v>1128299</v>
      </c>
      <c r="D1251" s="28">
        <v>44296</v>
      </c>
      <c r="E1251" s="27" t="s">
        <v>35</v>
      </c>
      <c r="F1251" s="27" t="s">
        <v>68</v>
      </c>
      <c r="G1251" s="27" t="s">
        <v>69</v>
      </c>
      <c r="H1251" s="27" t="s">
        <v>27</v>
      </c>
      <c r="I1251" s="29">
        <v>0.5</v>
      </c>
      <c r="J1251" s="30">
        <v>2500</v>
      </c>
      <c r="K1251" s="31">
        <f t="shared" si="8"/>
        <v>1250</v>
      </c>
      <c r="L1251" s="31">
        <f t="shared" si="9"/>
        <v>312.5</v>
      </c>
      <c r="M1251" s="32">
        <v>0.25</v>
      </c>
      <c r="O1251" s="37"/>
      <c r="P1251" s="38"/>
      <c r="Q1251" s="33"/>
      <c r="R1251" s="34"/>
    </row>
    <row r="1252" spans="1:18" ht="15.75" customHeight="1">
      <c r="A1252" s="22"/>
      <c r="B1252" s="27" t="s">
        <v>34</v>
      </c>
      <c r="C1252" s="27">
        <v>1128299</v>
      </c>
      <c r="D1252" s="28">
        <v>44296</v>
      </c>
      <c r="E1252" s="27" t="s">
        <v>35</v>
      </c>
      <c r="F1252" s="27" t="s">
        <v>68</v>
      </c>
      <c r="G1252" s="27" t="s">
        <v>69</v>
      </c>
      <c r="H1252" s="27" t="s">
        <v>28</v>
      </c>
      <c r="I1252" s="29">
        <v>0.55000000000000004</v>
      </c>
      <c r="J1252" s="30">
        <v>1500</v>
      </c>
      <c r="K1252" s="31">
        <f t="shared" si="8"/>
        <v>825.00000000000011</v>
      </c>
      <c r="L1252" s="31">
        <f t="shared" si="9"/>
        <v>123.75000000000001</v>
      </c>
      <c r="M1252" s="32">
        <v>0.15</v>
      </c>
      <c r="O1252" s="37"/>
      <c r="P1252" s="38"/>
      <c r="Q1252" s="33"/>
      <c r="R1252" s="34"/>
    </row>
    <row r="1253" spans="1:18" ht="15.75" customHeight="1">
      <c r="A1253" s="22"/>
      <c r="B1253" s="27" t="s">
        <v>34</v>
      </c>
      <c r="C1253" s="27">
        <v>1128299</v>
      </c>
      <c r="D1253" s="28">
        <v>44296</v>
      </c>
      <c r="E1253" s="27" t="s">
        <v>35</v>
      </c>
      <c r="F1253" s="27" t="s">
        <v>68</v>
      </c>
      <c r="G1253" s="27" t="s">
        <v>69</v>
      </c>
      <c r="H1253" s="27" t="s">
        <v>29</v>
      </c>
      <c r="I1253" s="29">
        <v>0.70000000000000007</v>
      </c>
      <c r="J1253" s="30">
        <v>3250</v>
      </c>
      <c r="K1253" s="31">
        <f t="shared" si="8"/>
        <v>2275</v>
      </c>
      <c r="L1253" s="31">
        <f t="shared" si="9"/>
        <v>910</v>
      </c>
      <c r="M1253" s="32">
        <v>0.4</v>
      </c>
      <c r="O1253" s="37"/>
      <c r="P1253" s="38"/>
      <c r="Q1253" s="33"/>
      <c r="R1253" s="34"/>
    </row>
    <row r="1254" spans="1:18" ht="15.75" customHeight="1">
      <c r="A1254" s="22"/>
      <c r="B1254" s="27" t="s">
        <v>34</v>
      </c>
      <c r="C1254" s="27">
        <v>1128299</v>
      </c>
      <c r="D1254" s="28">
        <v>44327</v>
      </c>
      <c r="E1254" s="27" t="s">
        <v>35</v>
      </c>
      <c r="F1254" s="27" t="s">
        <v>68</v>
      </c>
      <c r="G1254" s="27" t="s">
        <v>69</v>
      </c>
      <c r="H1254" s="27" t="s">
        <v>24</v>
      </c>
      <c r="I1254" s="29">
        <v>0.54999999999999993</v>
      </c>
      <c r="J1254" s="30">
        <v>5250</v>
      </c>
      <c r="K1254" s="31">
        <f t="shared" si="8"/>
        <v>2887.4999999999995</v>
      </c>
      <c r="L1254" s="31">
        <f t="shared" si="9"/>
        <v>721.87499999999989</v>
      </c>
      <c r="M1254" s="32">
        <v>0.25</v>
      </c>
      <c r="O1254" s="37"/>
      <c r="P1254" s="38"/>
      <c r="Q1254" s="33"/>
      <c r="R1254" s="34"/>
    </row>
    <row r="1255" spans="1:18" ht="15.75" customHeight="1">
      <c r="A1255" s="22"/>
      <c r="B1255" s="27" t="s">
        <v>34</v>
      </c>
      <c r="C1255" s="27">
        <v>1128299</v>
      </c>
      <c r="D1255" s="28">
        <v>44327</v>
      </c>
      <c r="E1255" s="27" t="s">
        <v>35</v>
      </c>
      <c r="F1255" s="27" t="s">
        <v>68</v>
      </c>
      <c r="G1255" s="27" t="s">
        <v>69</v>
      </c>
      <c r="H1255" s="27" t="s">
        <v>25</v>
      </c>
      <c r="I1255" s="29">
        <v>0.6</v>
      </c>
      <c r="J1255" s="30">
        <v>3750</v>
      </c>
      <c r="K1255" s="31">
        <f t="shared" si="8"/>
        <v>2250</v>
      </c>
      <c r="L1255" s="31">
        <f t="shared" si="9"/>
        <v>450</v>
      </c>
      <c r="M1255" s="32">
        <v>0.2</v>
      </c>
      <c r="O1255" s="37"/>
      <c r="P1255" s="38"/>
      <c r="Q1255" s="33"/>
      <c r="R1255" s="34"/>
    </row>
    <row r="1256" spans="1:18" ht="15.75" customHeight="1">
      <c r="A1256" s="22"/>
      <c r="B1256" s="27" t="s">
        <v>34</v>
      </c>
      <c r="C1256" s="27">
        <v>1128299</v>
      </c>
      <c r="D1256" s="28">
        <v>44327</v>
      </c>
      <c r="E1256" s="27" t="s">
        <v>35</v>
      </c>
      <c r="F1256" s="27" t="s">
        <v>68</v>
      </c>
      <c r="G1256" s="27" t="s">
        <v>69</v>
      </c>
      <c r="H1256" s="27" t="s">
        <v>26</v>
      </c>
      <c r="I1256" s="29">
        <v>0.6</v>
      </c>
      <c r="J1256" s="30">
        <v>3750</v>
      </c>
      <c r="K1256" s="31">
        <f t="shared" si="8"/>
        <v>2250</v>
      </c>
      <c r="L1256" s="31">
        <f t="shared" si="9"/>
        <v>562.5</v>
      </c>
      <c r="M1256" s="32">
        <v>0.25</v>
      </c>
      <c r="O1256" s="37"/>
      <c r="P1256" s="38"/>
      <c r="Q1256" s="33"/>
      <c r="R1256" s="34"/>
    </row>
    <row r="1257" spans="1:18" ht="15.75" customHeight="1">
      <c r="A1257" s="22"/>
      <c r="B1257" s="27" t="s">
        <v>34</v>
      </c>
      <c r="C1257" s="27">
        <v>1128299</v>
      </c>
      <c r="D1257" s="28">
        <v>44327</v>
      </c>
      <c r="E1257" s="27" t="s">
        <v>35</v>
      </c>
      <c r="F1257" s="27" t="s">
        <v>68</v>
      </c>
      <c r="G1257" s="27" t="s">
        <v>69</v>
      </c>
      <c r="H1257" s="27" t="s">
        <v>27</v>
      </c>
      <c r="I1257" s="29">
        <v>0.54999999999999993</v>
      </c>
      <c r="J1257" s="30">
        <v>2750</v>
      </c>
      <c r="K1257" s="31">
        <f t="shared" si="8"/>
        <v>1512.4999999999998</v>
      </c>
      <c r="L1257" s="31">
        <f t="shared" si="9"/>
        <v>378.12499999999994</v>
      </c>
      <c r="M1257" s="32">
        <v>0.25</v>
      </c>
      <c r="O1257" s="37"/>
      <c r="P1257" s="38"/>
      <c r="Q1257" s="33"/>
      <c r="R1257" s="34"/>
    </row>
    <row r="1258" spans="1:18" ht="15.75" customHeight="1">
      <c r="A1258" s="22"/>
      <c r="B1258" s="27" t="s">
        <v>34</v>
      </c>
      <c r="C1258" s="27">
        <v>1128299</v>
      </c>
      <c r="D1258" s="28">
        <v>44327</v>
      </c>
      <c r="E1258" s="27" t="s">
        <v>35</v>
      </c>
      <c r="F1258" s="27" t="s">
        <v>68</v>
      </c>
      <c r="G1258" s="27" t="s">
        <v>69</v>
      </c>
      <c r="H1258" s="27" t="s">
        <v>28</v>
      </c>
      <c r="I1258" s="29">
        <v>0.6</v>
      </c>
      <c r="J1258" s="30">
        <v>1750</v>
      </c>
      <c r="K1258" s="31">
        <f t="shared" si="8"/>
        <v>1050</v>
      </c>
      <c r="L1258" s="31">
        <f t="shared" si="9"/>
        <v>157.5</v>
      </c>
      <c r="M1258" s="32">
        <v>0.15</v>
      </c>
      <c r="O1258" s="37"/>
      <c r="P1258" s="38"/>
      <c r="Q1258" s="33"/>
      <c r="R1258" s="34"/>
    </row>
    <row r="1259" spans="1:18" ht="15.75" customHeight="1">
      <c r="A1259" s="22"/>
      <c r="B1259" s="27" t="s">
        <v>34</v>
      </c>
      <c r="C1259" s="27">
        <v>1128299</v>
      </c>
      <c r="D1259" s="28">
        <v>44327</v>
      </c>
      <c r="E1259" s="27" t="s">
        <v>35</v>
      </c>
      <c r="F1259" s="27" t="s">
        <v>68</v>
      </c>
      <c r="G1259" s="27" t="s">
        <v>69</v>
      </c>
      <c r="H1259" s="27" t="s">
        <v>29</v>
      </c>
      <c r="I1259" s="29">
        <v>0.75</v>
      </c>
      <c r="J1259" s="30">
        <v>4750</v>
      </c>
      <c r="K1259" s="31">
        <f t="shared" si="8"/>
        <v>3562.5</v>
      </c>
      <c r="L1259" s="31">
        <f t="shared" si="9"/>
        <v>1425</v>
      </c>
      <c r="M1259" s="32">
        <v>0.4</v>
      </c>
      <c r="O1259" s="37"/>
      <c r="P1259" s="38"/>
      <c r="Q1259" s="33"/>
      <c r="R1259" s="34"/>
    </row>
    <row r="1260" spans="1:18" ht="15.75" customHeight="1">
      <c r="A1260" s="22"/>
      <c r="B1260" s="27" t="s">
        <v>34</v>
      </c>
      <c r="C1260" s="27">
        <v>1128299</v>
      </c>
      <c r="D1260" s="28">
        <v>44357</v>
      </c>
      <c r="E1260" s="27" t="s">
        <v>35</v>
      </c>
      <c r="F1260" s="27" t="s">
        <v>68</v>
      </c>
      <c r="G1260" s="27" t="s">
        <v>69</v>
      </c>
      <c r="H1260" s="27" t="s">
        <v>24</v>
      </c>
      <c r="I1260" s="29">
        <v>0.7</v>
      </c>
      <c r="J1260" s="30">
        <v>7250</v>
      </c>
      <c r="K1260" s="31">
        <f t="shared" si="8"/>
        <v>5075</v>
      </c>
      <c r="L1260" s="31">
        <f t="shared" si="9"/>
        <v>1268.75</v>
      </c>
      <c r="M1260" s="32">
        <v>0.25</v>
      </c>
      <c r="O1260" s="37"/>
      <c r="P1260" s="38"/>
      <c r="Q1260" s="33"/>
      <c r="R1260" s="34"/>
    </row>
    <row r="1261" spans="1:18" ht="15.75" customHeight="1">
      <c r="A1261" s="22"/>
      <c r="B1261" s="27" t="s">
        <v>34</v>
      </c>
      <c r="C1261" s="27">
        <v>1128299</v>
      </c>
      <c r="D1261" s="28">
        <v>44357</v>
      </c>
      <c r="E1261" s="27" t="s">
        <v>35</v>
      </c>
      <c r="F1261" s="27" t="s">
        <v>68</v>
      </c>
      <c r="G1261" s="27" t="s">
        <v>69</v>
      </c>
      <c r="H1261" s="27" t="s">
        <v>25</v>
      </c>
      <c r="I1261" s="29">
        <v>0.75</v>
      </c>
      <c r="J1261" s="30">
        <v>6000</v>
      </c>
      <c r="K1261" s="31">
        <f t="shared" si="8"/>
        <v>4500</v>
      </c>
      <c r="L1261" s="31">
        <f t="shared" si="9"/>
        <v>900</v>
      </c>
      <c r="M1261" s="32">
        <v>0.2</v>
      </c>
      <c r="O1261" s="37"/>
      <c r="P1261" s="38"/>
      <c r="Q1261" s="33"/>
      <c r="R1261" s="34"/>
    </row>
    <row r="1262" spans="1:18" ht="15.75" customHeight="1">
      <c r="A1262" s="22"/>
      <c r="B1262" s="27" t="s">
        <v>34</v>
      </c>
      <c r="C1262" s="27">
        <v>1128299</v>
      </c>
      <c r="D1262" s="28">
        <v>44357</v>
      </c>
      <c r="E1262" s="27" t="s">
        <v>35</v>
      </c>
      <c r="F1262" s="27" t="s">
        <v>68</v>
      </c>
      <c r="G1262" s="27" t="s">
        <v>69</v>
      </c>
      <c r="H1262" s="27" t="s">
        <v>26</v>
      </c>
      <c r="I1262" s="29">
        <v>0.75</v>
      </c>
      <c r="J1262" s="30">
        <v>6000</v>
      </c>
      <c r="K1262" s="31">
        <f t="shared" si="8"/>
        <v>4500</v>
      </c>
      <c r="L1262" s="31">
        <f t="shared" si="9"/>
        <v>1125</v>
      </c>
      <c r="M1262" s="32">
        <v>0.25</v>
      </c>
      <c r="O1262" s="37"/>
      <c r="P1262" s="38"/>
      <c r="Q1262" s="33"/>
      <c r="R1262" s="34"/>
    </row>
    <row r="1263" spans="1:18" ht="15.75" customHeight="1">
      <c r="A1263" s="22"/>
      <c r="B1263" s="27" t="s">
        <v>34</v>
      </c>
      <c r="C1263" s="27">
        <v>1128299</v>
      </c>
      <c r="D1263" s="28">
        <v>44357</v>
      </c>
      <c r="E1263" s="27" t="s">
        <v>35</v>
      </c>
      <c r="F1263" s="27" t="s">
        <v>68</v>
      </c>
      <c r="G1263" s="27" t="s">
        <v>69</v>
      </c>
      <c r="H1263" s="27" t="s">
        <v>27</v>
      </c>
      <c r="I1263" s="29">
        <v>0.75</v>
      </c>
      <c r="J1263" s="30">
        <v>4750</v>
      </c>
      <c r="K1263" s="31">
        <f t="shared" si="8"/>
        <v>3562.5</v>
      </c>
      <c r="L1263" s="31">
        <f t="shared" si="9"/>
        <v>890.625</v>
      </c>
      <c r="M1263" s="32">
        <v>0.25</v>
      </c>
      <c r="O1263" s="37"/>
      <c r="P1263" s="38"/>
      <c r="Q1263" s="33"/>
      <c r="R1263" s="34"/>
    </row>
    <row r="1264" spans="1:18" ht="15.75" customHeight="1">
      <c r="A1264" s="22"/>
      <c r="B1264" s="27" t="s">
        <v>34</v>
      </c>
      <c r="C1264" s="27">
        <v>1128299</v>
      </c>
      <c r="D1264" s="28">
        <v>44357</v>
      </c>
      <c r="E1264" s="27" t="s">
        <v>35</v>
      </c>
      <c r="F1264" s="27" t="s">
        <v>68</v>
      </c>
      <c r="G1264" s="27" t="s">
        <v>69</v>
      </c>
      <c r="H1264" s="27" t="s">
        <v>28</v>
      </c>
      <c r="I1264" s="29">
        <v>0.85000000000000009</v>
      </c>
      <c r="J1264" s="30">
        <v>3500</v>
      </c>
      <c r="K1264" s="31">
        <f t="shared" si="8"/>
        <v>2975.0000000000005</v>
      </c>
      <c r="L1264" s="31">
        <f t="shared" si="9"/>
        <v>446.25000000000006</v>
      </c>
      <c r="M1264" s="32">
        <v>0.15</v>
      </c>
      <c r="O1264" s="37"/>
      <c r="P1264" s="38"/>
      <c r="Q1264" s="33"/>
      <c r="R1264" s="34"/>
    </row>
    <row r="1265" spans="1:18" ht="15.75" customHeight="1">
      <c r="A1265" s="22"/>
      <c r="B1265" s="27" t="s">
        <v>34</v>
      </c>
      <c r="C1265" s="27">
        <v>1128299</v>
      </c>
      <c r="D1265" s="28">
        <v>44357</v>
      </c>
      <c r="E1265" s="27" t="s">
        <v>35</v>
      </c>
      <c r="F1265" s="27" t="s">
        <v>68</v>
      </c>
      <c r="G1265" s="27" t="s">
        <v>69</v>
      </c>
      <c r="H1265" s="27" t="s">
        <v>29</v>
      </c>
      <c r="I1265" s="29">
        <v>1</v>
      </c>
      <c r="J1265" s="30">
        <v>6500</v>
      </c>
      <c r="K1265" s="31">
        <f t="shared" si="8"/>
        <v>6500</v>
      </c>
      <c r="L1265" s="31">
        <f t="shared" si="9"/>
        <v>2600</v>
      </c>
      <c r="M1265" s="32">
        <v>0.4</v>
      </c>
      <c r="O1265" s="37"/>
      <c r="P1265" s="38"/>
      <c r="Q1265" s="33"/>
      <c r="R1265" s="34"/>
    </row>
    <row r="1266" spans="1:18" ht="15.75" customHeight="1">
      <c r="A1266" s="22"/>
      <c r="B1266" s="27" t="s">
        <v>34</v>
      </c>
      <c r="C1266" s="27">
        <v>1128299</v>
      </c>
      <c r="D1266" s="28">
        <v>44386</v>
      </c>
      <c r="E1266" s="27" t="s">
        <v>35</v>
      </c>
      <c r="F1266" s="27" t="s">
        <v>68</v>
      </c>
      <c r="G1266" s="27" t="s">
        <v>69</v>
      </c>
      <c r="H1266" s="27" t="s">
        <v>24</v>
      </c>
      <c r="I1266" s="29">
        <v>0.8</v>
      </c>
      <c r="J1266" s="30">
        <v>8000</v>
      </c>
      <c r="K1266" s="31">
        <f t="shared" si="8"/>
        <v>6400</v>
      </c>
      <c r="L1266" s="31">
        <f t="shared" si="9"/>
        <v>1600</v>
      </c>
      <c r="M1266" s="32">
        <v>0.25</v>
      </c>
      <c r="O1266" s="37"/>
      <c r="P1266" s="38"/>
      <c r="Q1266" s="33"/>
      <c r="R1266" s="34"/>
    </row>
    <row r="1267" spans="1:18" ht="15.75" customHeight="1">
      <c r="A1267" s="22"/>
      <c r="B1267" s="27" t="s">
        <v>34</v>
      </c>
      <c r="C1267" s="27">
        <v>1128299</v>
      </c>
      <c r="D1267" s="28">
        <v>44386</v>
      </c>
      <c r="E1267" s="27" t="s">
        <v>35</v>
      </c>
      <c r="F1267" s="27" t="s">
        <v>68</v>
      </c>
      <c r="G1267" s="27" t="s">
        <v>69</v>
      </c>
      <c r="H1267" s="27" t="s">
        <v>25</v>
      </c>
      <c r="I1267" s="29">
        <v>0.85000000000000009</v>
      </c>
      <c r="J1267" s="30">
        <v>6500</v>
      </c>
      <c r="K1267" s="31">
        <f t="shared" si="8"/>
        <v>5525.0000000000009</v>
      </c>
      <c r="L1267" s="31">
        <f t="shared" si="9"/>
        <v>1105.0000000000002</v>
      </c>
      <c r="M1267" s="32">
        <v>0.2</v>
      </c>
      <c r="O1267" s="37"/>
      <c r="P1267" s="38"/>
      <c r="Q1267" s="33"/>
      <c r="R1267" s="34"/>
    </row>
    <row r="1268" spans="1:18" ht="15.75" customHeight="1">
      <c r="A1268" s="22"/>
      <c r="B1268" s="27" t="s">
        <v>34</v>
      </c>
      <c r="C1268" s="27">
        <v>1128299</v>
      </c>
      <c r="D1268" s="28">
        <v>44386</v>
      </c>
      <c r="E1268" s="27" t="s">
        <v>35</v>
      </c>
      <c r="F1268" s="27" t="s">
        <v>68</v>
      </c>
      <c r="G1268" s="27" t="s">
        <v>69</v>
      </c>
      <c r="H1268" s="27" t="s">
        <v>26</v>
      </c>
      <c r="I1268" s="29">
        <v>0.85000000000000009</v>
      </c>
      <c r="J1268" s="30">
        <v>6000</v>
      </c>
      <c r="K1268" s="31">
        <f t="shared" si="8"/>
        <v>5100.0000000000009</v>
      </c>
      <c r="L1268" s="31">
        <f t="shared" si="9"/>
        <v>1275.0000000000002</v>
      </c>
      <c r="M1268" s="32">
        <v>0.25</v>
      </c>
      <c r="O1268" s="37"/>
      <c r="P1268" s="38"/>
      <c r="Q1268" s="33"/>
      <c r="R1268" s="34"/>
    </row>
    <row r="1269" spans="1:18" ht="15.75" customHeight="1">
      <c r="A1269" s="22"/>
      <c r="B1269" s="27" t="s">
        <v>34</v>
      </c>
      <c r="C1269" s="27">
        <v>1128299</v>
      </c>
      <c r="D1269" s="28">
        <v>44386</v>
      </c>
      <c r="E1269" s="27" t="s">
        <v>35</v>
      </c>
      <c r="F1269" s="27" t="s">
        <v>68</v>
      </c>
      <c r="G1269" s="27" t="s">
        <v>69</v>
      </c>
      <c r="H1269" s="27" t="s">
        <v>27</v>
      </c>
      <c r="I1269" s="29">
        <v>0.8</v>
      </c>
      <c r="J1269" s="30">
        <v>5000</v>
      </c>
      <c r="K1269" s="31">
        <f t="shared" si="8"/>
        <v>4000</v>
      </c>
      <c r="L1269" s="31">
        <f t="shared" si="9"/>
        <v>1000</v>
      </c>
      <c r="M1269" s="32">
        <v>0.25</v>
      </c>
      <c r="O1269" s="37"/>
      <c r="P1269" s="38"/>
      <c r="Q1269" s="33"/>
      <c r="R1269" s="34"/>
    </row>
    <row r="1270" spans="1:18" ht="15.75" customHeight="1">
      <c r="A1270" s="22"/>
      <c r="B1270" s="27" t="s">
        <v>34</v>
      </c>
      <c r="C1270" s="27">
        <v>1128299</v>
      </c>
      <c r="D1270" s="28">
        <v>44386</v>
      </c>
      <c r="E1270" s="27" t="s">
        <v>35</v>
      </c>
      <c r="F1270" s="27" t="s">
        <v>68</v>
      </c>
      <c r="G1270" s="27" t="s">
        <v>69</v>
      </c>
      <c r="H1270" s="27" t="s">
        <v>28</v>
      </c>
      <c r="I1270" s="29">
        <v>0.85000000000000009</v>
      </c>
      <c r="J1270" s="30">
        <v>5500</v>
      </c>
      <c r="K1270" s="31">
        <f t="shared" si="8"/>
        <v>4675.0000000000009</v>
      </c>
      <c r="L1270" s="31">
        <f t="shared" si="9"/>
        <v>701.25000000000011</v>
      </c>
      <c r="M1270" s="32">
        <v>0.15</v>
      </c>
      <c r="O1270" s="37"/>
      <c r="P1270" s="38"/>
      <c r="Q1270" s="33"/>
      <c r="R1270" s="34"/>
    </row>
    <row r="1271" spans="1:18" ht="15.75" customHeight="1">
      <c r="A1271" s="22"/>
      <c r="B1271" s="27" t="s">
        <v>34</v>
      </c>
      <c r="C1271" s="27">
        <v>1128299</v>
      </c>
      <c r="D1271" s="28">
        <v>44386</v>
      </c>
      <c r="E1271" s="27" t="s">
        <v>35</v>
      </c>
      <c r="F1271" s="27" t="s">
        <v>68</v>
      </c>
      <c r="G1271" s="27" t="s">
        <v>69</v>
      </c>
      <c r="H1271" s="27" t="s">
        <v>29</v>
      </c>
      <c r="I1271" s="29">
        <v>1</v>
      </c>
      <c r="J1271" s="30">
        <v>5500</v>
      </c>
      <c r="K1271" s="31">
        <f t="shared" si="8"/>
        <v>5500</v>
      </c>
      <c r="L1271" s="31">
        <f t="shared" si="9"/>
        <v>2200</v>
      </c>
      <c r="M1271" s="32">
        <v>0.4</v>
      </c>
      <c r="O1271" s="37"/>
      <c r="P1271" s="38"/>
      <c r="Q1271" s="33"/>
      <c r="R1271" s="34"/>
    </row>
    <row r="1272" spans="1:18" ht="15.75" customHeight="1">
      <c r="A1272" s="22"/>
      <c r="B1272" s="27" t="s">
        <v>34</v>
      </c>
      <c r="C1272" s="27">
        <v>1128299</v>
      </c>
      <c r="D1272" s="28">
        <v>44418</v>
      </c>
      <c r="E1272" s="27" t="s">
        <v>35</v>
      </c>
      <c r="F1272" s="27" t="s">
        <v>68</v>
      </c>
      <c r="G1272" s="27" t="s">
        <v>69</v>
      </c>
      <c r="H1272" s="27" t="s">
        <v>24</v>
      </c>
      <c r="I1272" s="29">
        <v>0.85000000000000009</v>
      </c>
      <c r="J1272" s="30">
        <v>7500</v>
      </c>
      <c r="K1272" s="31">
        <f t="shared" si="8"/>
        <v>6375.0000000000009</v>
      </c>
      <c r="L1272" s="31">
        <f t="shared" si="9"/>
        <v>1593.7500000000002</v>
      </c>
      <c r="M1272" s="32">
        <v>0.25</v>
      </c>
      <c r="O1272" s="37"/>
      <c r="P1272" s="38"/>
      <c r="Q1272" s="33"/>
      <c r="R1272" s="34"/>
    </row>
    <row r="1273" spans="1:18" ht="15.75" customHeight="1">
      <c r="A1273" s="22"/>
      <c r="B1273" s="27" t="s">
        <v>34</v>
      </c>
      <c r="C1273" s="27">
        <v>1128299</v>
      </c>
      <c r="D1273" s="28">
        <v>44418</v>
      </c>
      <c r="E1273" s="27" t="s">
        <v>35</v>
      </c>
      <c r="F1273" s="27" t="s">
        <v>68</v>
      </c>
      <c r="G1273" s="27" t="s">
        <v>69</v>
      </c>
      <c r="H1273" s="27" t="s">
        <v>25</v>
      </c>
      <c r="I1273" s="29">
        <v>0.75000000000000011</v>
      </c>
      <c r="J1273" s="30">
        <v>7250</v>
      </c>
      <c r="K1273" s="31">
        <f t="shared" si="8"/>
        <v>5437.5000000000009</v>
      </c>
      <c r="L1273" s="31">
        <f t="shared" si="9"/>
        <v>1087.5000000000002</v>
      </c>
      <c r="M1273" s="32">
        <v>0.2</v>
      </c>
      <c r="O1273" s="37"/>
      <c r="P1273" s="38"/>
      <c r="Q1273" s="33"/>
      <c r="R1273" s="34"/>
    </row>
    <row r="1274" spans="1:18" ht="15.75" customHeight="1">
      <c r="A1274" s="22"/>
      <c r="B1274" s="27" t="s">
        <v>34</v>
      </c>
      <c r="C1274" s="27">
        <v>1128299</v>
      </c>
      <c r="D1274" s="28">
        <v>44418</v>
      </c>
      <c r="E1274" s="27" t="s">
        <v>35</v>
      </c>
      <c r="F1274" s="27" t="s">
        <v>68</v>
      </c>
      <c r="G1274" s="27" t="s">
        <v>69</v>
      </c>
      <c r="H1274" s="27" t="s">
        <v>26</v>
      </c>
      <c r="I1274" s="29">
        <v>0.70000000000000007</v>
      </c>
      <c r="J1274" s="30">
        <v>6000</v>
      </c>
      <c r="K1274" s="31">
        <f t="shared" si="8"/>
        <v>4200</v>
      </c>
      <c r="L1274" s="31">
        <f t="shared" si="9"/>
        <v>1050</v>
      </c>
      <c r="M1274" s="32">
        <v>0.25</v>
      </c>
      <c r="O1274" s="37"/>
      <c r="P1274" s="38"/>
      <c r="Q1274" s="33"/>
      <c r="R1274" s="34"/>
    </row>
    <row r="1275" spans="1:18" ht="15.75" customHeight="1">
      <c r="A1275" s="22"/>
      <c r="B1275" s="27" t="s">
        <v>34</v>
      </c>
      <c r="C1275" s="27">
        <v>1128299</v>
      </c>
      <c r="D1275" s="28">
        <v>44418</v>
      </c>
      <c r="E1275" s="27" t="s">
        <v>35</v>
      </c>
      <c r="F1275" s="27" t="s">
        <v>68</v>
      </c>
      <c r="G1275" s="27" t="s">
        <v>69</v>
      </c>
      <c r="H1275" s="27" t="s">
        <v>27</v>
      </c>
      <c r="I1275" s="29">
        <v>0.70000000000000007</v>
      </c>
      <c r="J1275" s="30">
        <v>5250</v>
      </c>
      <c r="K1275" s="31">
        <f t="shared" si="8"/>
        <v>3675.0000000000005</v>
      </c>
      <c r="L1275" s="31">
        <f t="shared" si="9"/>
        <v>918.75000000000011</v>
      </c>
      <c r="M1275" s="32">
        <v>0.25</v>
      </c>
      <c r="O1275" s="37"/>
      <c r="P1275" s="38"/>
      <c r="Q1275" s="33"/>
      <c r="R1275" s="34"/>
    </row>
    <row r="1276" spans="1:18" ht="15.75" customHeight="1">
      <c r="A1276" s="22"/>
      <c r="B1276" s="27" t="s">
        <v>34</v>
      </c>
      <c r="C1276" s="27">
        <v>1128299</v>
      </c>
      <c r="D1276" s="28">
        <v>44418</v>
      </c>
      <c r="E1276" s="27" t="s">
        <v>35</v>
      </c>
      <c r="F1276" s="27" t="s">
        <v>68</v>
      </c>
      <c r="G1276" s="27" t="s">
        <v>69</v>
      </c>
      <c r="H1276" s="27" t="s">
        <v>28</v>
      </c>
      <c r="I1276" s="29">
        <v>0.7</v>
      </c>
      <c r="J1276" s="30">
        <v>5250</v>
      </c>
      <c r="K1276" s="31">
        <f t="shared" si="8"/>
        <v>3674.9999999999995</v>
      </c>
      <c r="L1276" s="31">
        <f t="shared" si="9"/>
        <v>551.24999999999989</v>
      </c>
      <c r="M1276" s="32">
        <v>0.15</v>
      </c>
      <c r="O1276" s="37"/>
      <c r="P1276" s="38"/>
      <c r="Q1276" s="33"/>
      <c r="R1276" s="34"/>
    </row>
    <row r="1277" spans="1:18" ht="15.75" customHeight="1">
      <c r="A1277" s="22"/>
      <c r="B1277" s="27" t="s">
        <v>34</v>
      </c>
      <c r="C1277" s="27">
        <v>1128299</v>
      </c>
      <c r="D1277" s="28">
        <v>44418</v>
      </c>
      <c r="E1277" s="27" t="s">
        <v>35</v>
      </c>
      <c r="F1277" s="27" t="s">
        <v>68</v>
      </c>
      <c r="G1277" s="27" t="s">
        <v>69</v>
      </c>
      <c r="H1277" s="27" t="s">
        <v>29</v>
      </c>
      <c r="I1277" s="29">
        <v>0.75</v>
      </c>
      <c r="J1277" s="30">
        <v>3500</v>
      </c>
      <c r="K1277" s="31">
        <f t="shared" si="8"/>
        <v>2625</v>
      </c>
      <c r="L1277" s="31">
        <f t="shared" si="9"/>
        <v>1050</v>
      </c>
      <c r="M1277" s="32">
        <v>0.4</v>
      </c>
      <c r="O1277" s="37"/>
      <c r="P1277" s="38"/>
      <c r="Q1277" s="33"/>
      <c r="R1277" s="34"/>
    </row>
    <row r="1278" spans="1:18" ht="15.75" customHeight="1">
      <c r="A1278" s="22"/>
      <c r="B1278" s="27" t="s">
        <v>34</v>
      </c>
      <c r="C1278" s="27">
        <v>1128299</v>
      </c>
      <c r="D1278" s="28">
        <v>44450</v>
      </c>
      <c r="E1278" s="27" t="s">
        <v>35</v>
      </c>
      <c r="F1278" s="27" t="s">
        <v>68</v>
      </c>
      <c r="G1278" s="27" t="s">
        <v>69</v>
      </c>
      <c r="H1278" s="27" t="s">
        <v>24</v>
      </c>
      <c r="I1278" s="29">
        <v>0.65000000000000013</v>
      </c>
      <c r="J1278" s="30">
        <v>5500</v>
      </c>
      <c r="K1278" s="31">
        <f t="shared" si="8"/>
        <v>3575.0000000000009</v>
      </c>
      <c r="L1278" s="31">
        <f t="shared" si="9"/>
        <v>893.75000000000023</v>
      </c>
      <c r="M1278" s="32">
        <v>0.25</v>
      </c>
      <c r="O1278" s="37"/>
      <c r="P1278" s="38"/>
      <c r="Q1278" s="33"/>
      <c r="R1278" s="34"/>
    </row>
    <row r="1279" spans="1:18" ht="15.75" customHeight="1">
      <c r="A1279" s="22"/>
      <c r="B1279" s="27" t="s">
        <v>34</v>
      </c>
      <c r="C1279" s="27">
        <v>1128299</v>
      </c>
      <c r="D1279" s="28">
        <v>44450</v>
      </c>
      <c r="E1279" s="27" t="s">
        <v>35</v>
      </c>
      <c r="F1279" s="27" t="s">
        <v>68</v>
      </c>
      <c r="G1279" s="27" t="s">
        <v>69</v>
      </c>
      <c r="H1279" s="27" t="s">
        <v>25</v>
      </c>
      <c r="I1279" s="29">
        <v>0.70000000000000018</v>
      </c>
      <c r="J1279" s="30">
        <v>5500</v>
      </c>
      <c r="K1279" s="31">
        <f t="shared" si="8"/>
        <v>3850.0000000000009</v>
      </c>
      <c r="L1279" s="31">
        <f t="shared" si="9"/>
        <v>770.00000000000023</v>
      </c>
      <c r="M1279" s="32">
        <v>0.2</v>
      </c>
      <c r="O1279" s="37"/>
      <c r="P1279" s="38"/>
      <c r="Q1279" s="33"/>
      <c r="R1279" s="34"/>
    </row>
    <row r="1280" spans="1:18" ht="15.75" customHeight="1">
      <c r="A1280" s="22"/>
      <c r="B1280" s="27" t="s">
        <v>34</v>
      </c>
      <c r="C1280" s="27">
        <v>1128299</v>
      </c>
      <c r="D1280" s="28">
        <v>44450</v>
      </c>
      <c r="E1280" s="27" t="s">
        <v>35</v>
      </c>
      <c r="F1280" s="27" t="s">
        <v>68</v>
      </c>
      <c r="G1280" s="27" t="s">
        <v>69</v>
      </c>
      <c r="H1280" s="27" t="s">
        <v>26</v>
      </c>
      <c r="I1280" s="29">
        <v>0.65000000000000013</v>
      </c>
      <c r="J1280" s="30">
        <v>3750</v>
      </c>
      <c r="K1280" s="31">
        <f t="shared" si="8"/>
        <v>2437.5000000000005</v>
      </c>
      <c r="L1280" s="31">
        <f t="shared" si="9"/>
        <v>609.37500000000011</v>
      </c>
      <c r="M1280" s="32">
        <v>0.25</v>
      </c>
      <c r="O1280" s="37"/>
      <c r="P1280" s="38"/>
      <c r="Q1280" s="33"/>
      <c r="R1280" s="34"/>
    </row>
    <row r="1281" spans="1:18" ht="15.75" customHeight="1">
      <c r="A1281" s="22"/>
      <c r="B1281" s="27" t="s">
        <v>34</v>
      </c>
      <c r="C1281" s="27">
        <v>1128299</v>
      </c>
      <c r="D1281" s="28">
        <v>44450</v>
      </c>
      <c r="E1281" s="27" t="s">
        <v>35</v>
      </c>
      <c r="F1281" s="27" t="s">
        <v>68</v>
      </c>
      <c r="G1281" s="27" t="s">
        <v>69</v>
      </c>
      <c r="H1281" s="27" t="s">
        <v>27</v>
      </c>
      <c r="I1281" s="29">
        <v>0.65000000000000013</v>
      </c>
      <c r="J1281" s="30">
        <v>3250</v>
      </c>
      <c r="K1281" s="31">
        <f t="shared" ref="K1281:K1535" si="10">I1281*J1281</f>
        <v>2112.5000000000005</v>
      </c>
      <c r="L1281" s="31">
        <f t="shared" ref="L1281:L1535" si="11">K1281*M1281</f>
        <v>528.12500000000011</v>
      </c>
      <c r="M1281" s="32">
        <v>0.25</v>
      </c>
      <c r="O1281" s="37"/>
      <c r="P1281" s="38"/>
      <c r="Q1281" s="33"/>
      <c r="R1281" s="34"/>
    </row>
    <row r="1282" spans="1:18" ht="15.75" customHeight="1">
      <c r="A1282" s="22"/>
      <c r="B1282" s="27" t="s">
        <v>34</v>
      </c>
      <c r="C1282" s="27">
        <v>1128299</v>
      </c>
      <c r="D1282" s="28">
        <v>44450</v>
      </c>
      <c r="E1282" s="27" t="s">
        <v>35</v>
      </c>
      <c r="F1282" s="27" t="s">
        <v>68</v>
      </c>
      <c r="G1282" s="27" t="s">
        <v>69</v>
      </c>
      <c r="H1282" s="27" t="s">
        <v>28</v>
      </c>
      <c r="I1282" s="29">
        <v>0.75000000000000011</v>
      </c>
      <c r="J1282" s="30">
        <v>3500</v>
      </c>
      <c r="K1282" s="31">
        <f t="shared" si="10"/>
        <v>2625.0000000000005</v>
      </c>
      <c r="L1282" s="31">
        <f t="shared" si="11"/>
        <v>393.75000000000006</v>
      </c>
      <c r="M1282" s="32">
        <v>0.15</v>
      </c>
      <c r="O1282" s="37"/>
      <c r="P1282" s="38"/>
      <c r="Q1282" s="33"/>
      <c r="R1282" s="34"/>
    </row>
    <row r="1283" spans="1:18" ht="15.75" customHeight="1">
      <c r="A1283" s="22"/>
      <c r="B1283" s="27" t="s">
        <v>34</v>
      </c>
      <c r="C1283" s="27">
        <v>1128299</v>
      </c>
      <c r="D1283" s="28">
        <v>44450</v>
      </c>
      <c r="E1283" s="27" t="s">
        <v>35</v>
      </c>
      <c r="F1283" s="27" t="s">
        <v>68</v>
      </c>
      <c r="G1283" s="27" t="s">
        <v>69</v>
      </c>
      <c r="H1283" s="27" t="s">
        <v>29</v>
      </c>
      <c r="I1283" s="29">
        <v>0.6</v>
      </c>
      <c r="J1283" s="30">
        <v>3750</v>
      </c>
      <c r="K1283" s="31">
        <f t="shared" si="10"/>
        <v>2250</v>
      </c>
      <c r="L1283" s="31">
        <f t="shared" si="11"/>
        <v>900</v>
      </c>
      <c r="M1283" s="32">
        <v>0.4</v>
      </c>
      <c r="O1283" s="37"/>
      <c r="P1283" s="38"/>
      <c r="Q1283" s="33"/>
      <c r="R1283" s="34"/>
    </row>
    <row r="1284" spans="1:18" ht="15.75" customHeight="1">
      <c r="A1284" s="22"/>
      <c r="B1284" s="27" t="s">
        <v>34</v>
      </c>
      <c r="C1284" s="27">
        <v>1128299</v>
      </c>
      <c r="D1284" s="28">
        <v>44479</v>
      </c>
      <c r="E1284" s="27" t="s">
        <v>35</v>
      </c>
      <c r="F1284" s="27" t="s">
        <v>68</v>
      </c>
      <c r="G1284" s="27" t="s">
        <v>69</v>
      </c>
      <c r="H1284" s="27" t="s">
        <v>24</v>
      </c>
      <c r="I1284" s="29">
        <v>0.55000000000000004</v>
      </c>
      <c r="J1284" s="30">
        <v>4750</v>
      </c>
      <c r="K1284" s="31">
        <f t="shared" si="10"/>
        <v>2612.5</v>
      </c>
      <c r="L1284" s="31">
        <f t="shared" si="11"/>
        <v>653.125</v>
      </c>
      <c r="M1284" s="32">
        <v>0.25</v>
      </c>
      <c r="O1284" s="37"/>
      <c r="P1284" s="38"/>
      <c r="Q1284" s="33"/>
      <c r="R1284" s="34"/>
    </row>
    <row r="1285" spans="1:18" ht="15.75" customHeight="1">
      <c r="A1285" s="22"/>
      <c r="B1285" s="27" t="s">
        <v>34</v>
      </c>
      <c r="C1285" s="27">
        <v>1128299</v>
      </c>
      <c r="D1285" s="28">
        <v>44479</v>
      </c>
      <c r="E1285" s="27" t="s">
        <v>35</v>
      </c>
      <c r="F1285" s="27" t="s">
        <v>68</v>
      </c>
      <c r="G1285" s="27" t="s">
        <v>69</v>
      </c>
      <c r="H1285" s="27" t="s">
        <v>25</v>
      </c>
      <c r="I1285" s="29">
        <v>0.65000000000000013</v>
      </c>
      <c r="J1285" s="30">
        <v>4750</v>
      </c>
      <c r="K1285" s="31">
        <f t="shared" si="10"/>
        <v>3087.5000000000005</v>
      </c>
      <c r="L1285" s="31">
        <f t="shared" si="11"/>
        <v>617.50000000000011</v>
      </c>
      <c r="M1285" s="32">
        <v>0.2</v>
      </c>
      <c r="O1285" s="37"/>
      <c r="P1285" s="38"/>
      <c r="Q1285" s="33"/>
      <c r="R1285" s="34"/>
    </row>
    <row r="1286" spans="1:18" ht="15.75" customHeight="1">
      <c r="A1286" s="22"/>
      <c r="B1286" s="27" t="s">
        <v>34</v>
      </c>
      <c r="C1286" s="27">
        <v>1128299</v>
      </c>
      <c r="D1286" s="28">
        <v>44479</v>
      </c>
      <c r="E1286" s="27" t="s">
        <v>35</v>
      </c>
      <c r="F1286" s="27" t="s">
        <v>68</v>
      </c>
      <c r="G1286" s="27" t="s">
        <v>69</v>
      </c>
      <c r="H1286" s="27" t="s">
        <v>26</v>
      </c>
      <c r="I1286" s="29">
        <v>0.60000000000000009</v>
      </c>
      <c r="J1286" s="30">
        <v>3000</v>
      </c>
      <c r="K1286" s="31">
        <f t="shared" si="10"/>
        <v>1800.0000000000002</v>
      </c>
      <c r="L1286" s="31">
        <f t="shared" si="11"/>
        <v>450.00000000000006</v>
      </c>
      <c r="M1286" s="32">
        <v>0.25</v>
      </c>
      <c r="O1286" s="37"/>
      <c r="P1286" s="38"/>
      <c r="Q1286" s="33"/>
      <c r="R1286" s="34"/>
    </row>
    <row r="1287" spans="1:18" ht="15.75" customHeight="1">
      <c r="A1287" s="22"/>
      <c r="B1287" s="27" t="s">
        <v>34</v>
      </c>
      <c r="C1287" s="27">
        <v>1128299</v>
      </c>
      <c r="D1287" s="28">
        <v>44479</v>
      </c>
      <c r="E1287" s="27" t="s">
        <v>35</v>
      </c>
      <c r="F1287" s="27" t="s">
        <v>68</v>
      </c>
      <c r="G1287" s="27" t="s">
        <v>69</v>
      </c>
      <c r="H1287" s="27" t="s">
        <v>27</v>
      </c>
      <c r="I1287" s="29">
        <v>0.55000000000000004</v>
      </c>
      <c r="J1287" s="30">
        <v>2750</v>
      </c>
      <c r="K1287" s="31">
        <f t="shared" si="10"/>
        <v>1512.5000000000002</v>
      </c>
      <c r="L1287" s="31">
        <f t="shared" si="11"/>
        <v>378.12500000000006</v>
      </c>
      <c r="M1287" s="32">
        <v>0.25</v>
      </c>
      <c r="O1287" s="37"/>
      <c r="P1287" s="38"/>
      <c r="Q1287" s="33"/>
      <c r="R1287" s="34"/>
    </row>
    <row r="1288" spans="1:18" ht="15.75" customHeight="1">
      <c r="A1288" s="22"/>
      <c r="B1288" s="27" t="s">
        <v>34</v>
      </c>
      <c r="C1288" s="27">
        <v>1128299</v>
      </c>
      <c r="D1288" s="28">
        <v>44479</v>
      </c>
      <c r="E1288" s="27" t="s">
        <v>35</v>
      </c>
      <c r="F1288" s="27" t="s">
        <v>68</v>
      </c>
      <c r="G1288" s="27" t="s">
        <v>69</v>
      </c>
      <c r="H1288" s="27" t="s">
        <v>28</v>
      </c>
      <c r="I1288" s="29">
        <v>0.65</v>
      </c>
      <c r="J1288" s="30">
        <v>2500</v>
      </c>
      <c r="K1288" s="31">
        <f t="shared" si="10"/>
        <v>1625</v>
      </c>
      <c r="L1288" s="31">
        <f t="shared" si="11"/>
        <v>243.75</v>
      </c>
      <c r="M1288" s="32">
        <v>0.15</v>
      </c>
      <c r="O1288" s="37"/>
      <c r="P1288" s="38"/>
      <c r="Q1288" s="33"/>
      <c r="R1288" s="34"/>
    </row>
    <row r="1289" spans="1:18" ht="15.75" customHeight="1">
      <c r="A1289" s="22"/>
      <c r="B1289" s="27" t="s">
        <v>34</v>
      </c>
      <c r="C1289" s="27">
        <v>1128299</v>
      </c>
      <c r="D1289" s="28">
        <v>44479</v>
      </c>
      <c r="E1289" s="27" t="s">
        <v>35</v>
      </c>
      <c r="F1289" s="27" t="s">
        <v>68</v>
      </c>
      <c r="G1289" s="27" t="s">
        <v>69</v>
      </c>
      <c r="H1289" s="27" t="s">
        <v>29</v>
      </c>
      <c r="I1289" s="29">
        <v>0.70000000000000007</v>
      </c>
      <c r="J1289" s="30">
        <v>3000</v>
      </c>
      <c r="K1289" s="31">
        <f t="shared" si="10"/>
        <v>2100</v>
      </c>
      <c r="L1289" s="31">
        <f t="shared" si="11"/>
        <v>840</v>
      </c>
      <c r="M1289" s="32">
        <v>0.4</v>
      </c>
      <c r="O1289" s="37"/>
      <c r="P1289" s="38"/>
      <c r="Q1289" s="33"/>
      <c r="R1289" s="34"/>
    </row>
    <row r="1290" spans="1:18" ht="15.75" customHeight="1">
      <c r="A1290" s="22"/>
      <c r="B1290" s="27" t="s">
        <v>34</v>
      </c>
      <c r="C1290" s="27">
        <v>1128299</v>
      </c>
      <c r="D1290" s="28">
        <v>44510</v>
      </c>
      <c r="E1290" s="27" t="s">
        <v>35</v>
      </c>
      <c r="F1290" s="27" t="s">
        <v>68</v>
      </c>
      <c r="G1290" s="27" t="s">
        <v>69</v>
      </c>
      <c r="H1290" s="27" t="s">
        <v>24</v>
      </c>
      <c r="I1290" s="29">
        <v>0.55000000000000004</v>
      </c>
      <c r="J1290" s="30">
        <v>5250</v>
      </c>
      <c r="K1290" s="31">
        <f t="shared" si="10"/>
        <v>2887.5000000000005</v>
      </c>
      <c r="L1290" s="31">
        <f t="shared" si="11"/>
        <v>721.87500000000011</v>
      </c>
      <c r="M1290" s="32">
        <v>0.25</v>
      </c>
      <c r="O1290" s="37"/>
      <c r="P1290" s="38"/>
      <c r="Q1290" s="33"/>
      <c r="R1290" s="34"/>
    </row>
    <row r="1291" spans="1:18" ht="15.75" customHeight="1">
      <c r="A1291" s="22"/>
      <c r="B1291" s="27" t="s">
        <v>34</v>
      </c>
      <c r="C1291" s="27">
        <v>1128299</v>
      </c>
      <c r="D1291" s="28">
        <v>44510</v>
      </c>
      <c r="E1291" s="27" t="s">
        <v>35</v>
      </c>
      <c r="F1291" s="27" t="s">
        <v>68</v>
      </c>
      <c r="G1291" s="27" t="s">
        <v>69</v>
      </c>
      <c r="H1291" s="27" t="s">
        <v>25</v>
      </c>
      <c r="I1291" s="29">
        <v>0.60000000000000009</v>
      </c>
      <c r="J1291" s="30">
        <v>6000</v>
      </c>
      <c r="K1291" s="31">
        <f t="shared" si="10"/>
        <v>3600.0000000000005</v>
      </c>
      <c r="L1291" s="31">
        <f t="shared" si="11"/>
        <v>720.00000000000011</v>
      </c>
      <c r="M1291" s="32">
        <v>0.2</v>
      </c>
      <c r="O1291" s="37"/>
      <c r="P1291" s="38"/>
      <c r="Q1291" s="33"/>
      <c r="R1291" s="34"/>
    </row>
    <row r="1292" spans="1:18" ht="15.75" customHeight="1">
      <c r="A1292" s="22"/>
      <c r="B1292" s="27" t="s">
        <v>34</v>
      </c>
      <c r="C1292" s="27">
        <v>1128299</v>
      </c>
      <c r="D1292" s="28">
        <v>44510</v>
      </c>
      <c r="E1292" s="27" t="s">
        <v>35</v>
      </c>
      <c r="F1292" s="27" t="s">
        <v>68</v>
      </c>
      <c r="G1292" s="27" t="s">
        <v>69</v>
      </c>
      <c r="H1292" s="27" t="s">
        <v>26</v>
      </c>
      <c r="I1292" s="29">
        <v>0.55000000000000004</v>
      </c>
      <c r="J1292" s="30">
        <v>4250</v>
      </c>
      <c r="K1292" s="31">
        <f t="shared" si="10"/>
        <v>2337.5</v>
      </c>
      <c r="L1292" s="31">
        <f t="shared" si="11"/>
        <v>584.375</v>
      </c>
      <c r="M1292" s="32">
        <v>0.25</v>
      </c>
      <c r="O1292" s="37"/>
      <c r="P1292" s="38"/>
      <c r="Q1292" s="33"/>
      <c r="R1292" s="34"/>
    </row>
    <row r="1293" spans="1:18" ht="15.75" customHeight="1">
      <c r="A1293" s="22"/>
      <c r="B1293" s="27" t="s">
        <v>34</v>
      </c>
      <c r="C1293" s="27">
        <v>1128299</v>
      </c>
      <c r="D1293" s="28">
        <v>44510</v>
      </c>
      <c r="E1293" s="27" t="s">
        <v>35</v>
      </c>
      <c r="F1293" s="27" t="s">
        <v>68</v>
      </c>
      <c r="G1293" s="27" t="s">
        <v>69</v>
      </c>
      <c r="H1293" s="27" t="s">
        <v>27</v>
      </c>
      <c r="I1293" s="29">
        <v>0.65000000000000013</v>
      </c>
      <c r="J1293" s="30">
        <v>4000</v>
      </c>
      <c r="K1293" s="31">
        <f t="shared" si="10"/>
        <v>2600.0000000000005</v>
      </c>
      <c r="L1293" s="31">
        <f t="shared" si="11"/>
        <v>650.00000000000011</v>
      </c>
      <c r="M1293" s="32">
        <v>0.25</v>
      </c>
      <c r="O1293" s="37"/>
      <c r="P1293" s="38"/>
      <c r="Q1293" s="33"/>
      <c r="R1293" s="34"/>
    </row>
    <row r="1294" spans="1:18" ht="15.75" customHeight="1">
      <c r="A1294" s="22"/>
      <c r="B1294" s="27" t="s">
        <v>34</v>
      </c>
      <c r="C1294" s="27">
        <v>1128299</v>
      </c>
      <c r="D1294" s="28">
        <v>44510</v>
      </c>
      <c r="E1294" s="27" t="s">
        <v>35</v>
      </c>
      <c r="F1294" s="27" t="s">
        <v>68</v>
      </c>
      <c r="G1294" s="27" t="s">
        <v>69</v>
      </c>
      <c r="H1294" s="27" t="s">
        <v>28</v>
      </c>
      <c r="I1294" s="29">
        <v>0.85000000000000009</v>
      </c>
      <c r="J1294" s="30">
        <v>3750</v>
      </c>
      <c r="K1294" s="31">
        <f t="shared" si="10"/>
        <v>3187.5000000000005</v>
      </c>
      <c r="L1294" s="31">
        <f t="shared" si="11"/>
        <v>478.12500000000006</v>
      </c>
      <c r="M1294" s="32">
        <v>0.15</v>
      </c>
      <c r="O1294" s="37"/>
      <c r="P1294" s="38"/>
      <c r="Q1294" s="33"/>
      <c r="R1294" s="34"/>
    </row>
    <row r="1295" spans="1:18" ht="15.75" customHeight="1">
      <c r="A1295" s="22"/>
      <c r="B1295" s="27" t="s">
        <v>34</v>
      </c>
      <c r="C1295" s="27">
        <v>1128299</v>
      </c>
      <c r="D1295" s="28">
        <v>44510</v>
      </c>
      <c r="E1295" s="27" t="s">
        <v>35</v>
      </c>
      <c r="F1295" s="27" t="s">
        <v>68</v>
      </c>
      <c r="G1295" s="27" t="s">
        <v>69</v>
      </c>
      <c r="H1295" s="27" t="s">
        <v>29</v>
      </c>
      <c r="I1295" s="29">
        <v>0.90000000000000013</v>
      </c>
      <c r="J1295" s="30">
        <v>5000</v>
      </c>
      <c r="K1295" s="31">
        <f t="shared" si="10"/>
        <v>4500.0000000000009</v>
      </c>
      <c r="L1295" s="31">
        <f t="shared" si="11"/>
        <v>1800.0000000000005</v>
      </c>
      <c r="M1295" s="32">
        <v>0.4</v>
      </c>
      <c r="O1295" s="37"/>
      <c r="P1295" s="38"/>
      <c r="Q1295" s="33"/>
      <c r="R1295" s="34"/>
    </row>
    <row r="1296" spans="1:18" ht="15.75" customHeight="1">
      <c r="A1296" s="22"/>
      <c r="B1296" s="27" t="s">
        <v>34</v>
      </c>
      <c r="C1296" s="27">
        <v>1128299</v>
      </c>
      <c r="D1296" s="28">
        <v>44539</v>
      </c>
      <c r="E1296" s="27" t="s">
        <v>35</v>
      </c>
      <c r="F1296" s="27" t="s">
        <v>68</v>
      </c>
      <c r="G1296" s="27" t="s">
        <v>69</v>
      </c>
      <c r="H1296" s="27" t="s">
        <v>24</v>
      </c>
      <c r="I1296" s="29">
        <v>0.75000000000000011</v>
      </c>
      <c r="J1296" s="30">
        <v>7000</v>
      </c>
      <c r="K1296" s="31">
        <f t="shared" si="10"/>
        <v>5250.0000000000009</v>
      </c>
      <c r="L1296" s="31">
        <f t="shared" si="11"/>
        <v>1312.5000000000002</v>
      </c>
      <c r="M1296" s="32">
        <v>0.25</v>
      </c>
      <c r="O1296" s="37"/>
      <c r="P1296" s="38"/>
      <c r="Q1296" s="33"/>
      <c r="R1296" s="34"/>
    </row>
    <row r="1297" spans="1:18" ht="15.75" customHeight="1">
      <c r="A1297" s="22"/>
      <c r="B1297" s="27" t="s">
        <v>34</v>
      </c>
      <c r="C1297" s="27">
        <v>1128299</v>
      </c>
      <c r="D1297" s="28">
        <v>44539</v>
      </c>
      <c r="E1297" s="27" t="s">
        <v>35</v>
      </c>
      <c r="F1297" s="27" t="s">
        <v>68</v>
      </c>
      <c r="G1297" s="27" t="s">
        <v>69</v>
      </c>
      <c r="H1297" s="27" t="s">
        <v>25</v>
      </c>
      <c r="I1297" s="29">
        <v>0.8500000000000002</v>
      </c>
      <c r="J1297" s="30">
        <v>7000</v>
      </c>
      <c r="K1297" s="31">
        <f t="shared" si="10"/>
        <v>5950.0000000000018</v>
      </c>
      <c r="L1297" s="31">
        <f t="shared" si="11"/>
        <v>1190.0000000000005</v>
      </c>
      <c r="M1297" s="32">
        <v>0.2</v>
      </c>
      <c r="O1297" s="37"/>
      <c r="P1297" s="38"/>
      <c r="Q1297" s="33"/>
      <c r="R1297" s="34"/>
    </row>
    <row r="1298" spans="1:18" ht="15.75" customHeight="1">
      <c r="A1298" s="22"/>
      <c r="B1298" s="27" t="s">
        <v>34</v>
      </c>
      <c r="C1298" s="27">
        <v>1128299</v>
      </c>
      <c r="D1298" s="28">
        <v>44539</v>
      </c>
      <c r="E1298" s="27" t="s">
        <v>35</v>
      </c>
      <c r="F1298" s="27" t="s">
        <v>68</v>
      </c>
      <c r="G1298" s="27" t="s">
        <v>69</v>
      </c>
      <c r="H1298" s="27" t="s">
        <v>26</v>
      </c>
      <c r="I1298" s="29">
        <v>0.80000000000000016</v>
      </c>
      <c r="J1298" s="30">
        <v>5000</v>
      </c>
      <c r="K1298" s="31">
        <f t="shared" si="10"/>
        <v>4000.0000000000009</v>
      </c>
      <c r="L1298" s="31">
        <f t="shared" si="11"/>
        <v>1000.0000000000002</v>
      </c>
      <c r="M1298" s="32">
        <v>0.25</v>
      </c>
      <c r="O1298" s="37"/>
      <c r="P1298" s="38"/>
      <c r="Q1298" s="33"/>
      <c r="R1298" s="34"/>
    </row>
    <row r="1299" spans="1:18" ht="15.75" customHeight="1">
      <c r="A1299" s="22"/>
      <c r="B1299" s="27" t="s">
        <v>34</v>
      </c>
      <c r="C1299" s="27">
        <v>1128299</v>
      </c>
      <c r="D1299" s="28">
        <v>44539</v>
      </c>
      <c r="E1299" s="27" t="s">
        <v>35</v>
      </c>
      <c r="F1299" s="27" t="s">
        <v>68</v>
      </c>
      <c r="G1299" s="27" t="s">
        <v>69</v>
      </c>
      <c r="H1299" s="27" t="s">
        <v>27</v>
      </c>
      <c r="I1299" s="29">
        <v>0.80000000000000016</v>
      </c>
      <c r="J1299" s="30">
        <v>5000</v>
      </c>
      <c r="K1299" s="31">
        <f t="shared" si="10"/>
        <v>4000.0000000000009</v>
      </c>
      <c r="L1299" s="31">
        <f t="shared" si="11"/>
        <v>1000.0000000000002</v>
      </c>
      <c r="M1299" s="32">
        <v>0.25</v>
      </c>
      <c r="O1299" s="37"/>
      <c r="P1299" s="38"/>
      <c r="Q1299" s="33"/>
      <c r="R1299" s="34"/>
    </row>
    <row r="1300" spans="1:18" ht="15.75" customHeight="1">
      <c r="A1300" s="22"/>
      <c r="B1300" s="27" t="s">
        <v>34</v>
      </c>
      <c r="C1300" s="27">
        <v>1128299</v>
      </c>
      <c r="D1300" s="28">
        <v>44539</v>
      </c>
      <c r="E1300" s="27" t="s">
        <v>35</v>
      </c>
      <c r="F1300" s="27" t="s">
        <v>68</v>
      </c>
      <c r="G1300" s="27" t="s">
        <v>69</v>
      </c>
      <c r="H1300" s="27" t="s">
        <v>28</v>
      </c>
      <c r="I1300" s="29">
        <v>0.90000000000000013</v>
      </c>
      <c r="J1300" s="30">
        <v>4250</v>
      </c>
      <c r="K1300" s="31">
        <f t="shared" si="10"/>
        <v>3825.0000000000005</v>
      </c>
      <c r="L1300" s="31">
        <f t="shared" si="11"/>
        <v>573.75</v>
      </c>
      <c r="M1300" s="32">
        <v>0.15</v>
      </c>
      <c r="O1300" s="37"/>
      <c r="P1300" s="38"/>
      <c r="Q1300" s="33"/>
      <c r="R1300" s="34"/>
    </row>
    <row r="1301" spans="1:18" ht="15.75" customHeight="1">
      <c r="A1301" s="22"/>
      <c r="B1301" s="27" t="s">
        <v>34</v>
      </c>
      <c r="C1301" s="27">
        <v>1128299</v>
      </c>
      <c r="D1301" s="28">
        <v>44539</v>
      </c>
      <c r="E1301" s="27" t="s">
        <v>35</v>
      </c>
      <c r="F1301" s="27" t="s">
        <v>68</v>
      </c>
      <c r="G1301" s="27" t="s">
        <v>69</v>
      </c>
      <c r="H1301" s="27" t="s">
        <v>29</v>
      </c>
      <c r="I1301" s="29">
        <v>0.95000000000000018</v>
      </c>
      <c r="J1301" s="30">
        <v>5250</v>
      </c>
      <c r="K1301" s="31">
        <f t="shared" si="10"/>
        <v>4987.5000000000009</v>
      </c>
      <c r="L1301" s="31">
        <f t="shared" si="11"/>
        <v>1995.0000000000005</v>
      </c>
      <c r="M1301" s="32">
        <v>0.4</v>
      </c>
      <c r="O1301" s="37"/>
      <c r="P1301" s="38"/>
      <c r="Q1301" s="33"/>
      <c r="R1301" s="34"/>
    </row>
    <row r="1302" spans="1:18" ht="15.75" customHeight="1">
      <c r="A1302" s="22" t="s">
        <v>46</v>
      </c>
      <c r="B1302" s="27" t="s">
        <v>34</v>
      </c>
      <c r="C1302" s="27">
        <v>1128299</v>
      </c>
      <c r="D1302" s="28">
        <v>44213</v>
      </c>
      <c r="E1302" s="27" t="s">
        <v>35</v>
      </c>
      <c r="F1302" s="27" t="s">
        <v>70</v>
      </c>
      <c r="G1302" s="27" t="s">
        <v>71</v>
      </c>
      <c r="H1302" s="27" t="s">
        <v>24</v>
      </c>
      <c r="I1302" s="29">
        <v>0.4</v>
      </c>
      <c r="J1302" s="30">
        <v>4250</v>
      </c>
      <c r="K1302" s="31">
        <f t="shared" si="10"/>
        <v>1700</v>
      </c>
      <c r="L1302" s="31">
        <f t="shared" si="11"/>
        <v>510</v>
      </c>
      <c r="M1302" s="32">
        <v>0.3</v>
      </c>
      <c r="O1302" s="37"/>
      <c r="P1302" s="38">
        <f>Data!$I1302+0.05</f>
        <v>0.45</v>
      </c>
      <c r="Q1302" s="33">
        <f>Data!$J1302+500</f>
        <v>4750</v>
      </c>
      <c r="R1302" s="34">
        <f>Data!$M1302+5%</f>
        <v>0.35</v>
      </c>
    </row>
    <row r="1303" spans="1:18" ht="15.75" customHeight="1">
      <c r="A1303" s="22"/>
      <c r="B1303" s="27" t="s">
        <v>34</v>
      </c>
      <c r="C1303" s="27">
        <v>1128299</v>
      </c>
      <c r="D1303" s="28">
        <v>44213</v>
      </c>
      <c r="E1303" s="27" t="s">
        <v>35</v>
      </c>
      <c r="F1303" s="27" t="s">
        <v>70</v>
      </c>
      <c r="G1303" s="27" t="s">
        <v>71</v>
      </c>
      <c r="H1303" s="27" t="s">
        <v>25</v>
      </c>
      <c r="I1303" s="29">
        <v>0.5</v>
      </c>
      <c r="J1303" s="30">
        <v>4250</v>
      </c>
      <c r="K1303" s="31">
        <f t="shared" si="10"/>
        <v>2125</v>
      </c>
      <c r="L1303" s="31">
        <f t="shared" si="11"/>
        <v>531.25</v>
      </c>
      <c r="M1303" s="32">
        <v>0.25</v>
      </c>
      <c r="O1303" s="37"/>
      <c r="P1303" s="38">
        <f>Data!$I1303+0.05</f>
        <v>0.55000000000000004</v>
      </c>
      <c r="Q1303" s="33">
        <f>Data!$J1303+500</f>
        <v>4750</v>
      </c>
      <c r="R1303" s="34">
        <f>Data!$M1303+5%</f>
        <v>0.3</v>
      </c>
    </row>
    <row r="1304" spans="1:18" ht="15.75" customHeight="1">
      <c r="A1304" s="22"/>
      <c r="B1304" s="27" t="s">
        <v>34</v>
      </c>
      <c r="C1304" s="27">
        <v>1128299</v>
      </c>
      <c r="D1304" s="28">
        <v>44213</v>
      </c>
      <c r="E1304" s="27" t="s">
        <v>35</v>
      </c>
      <c r="F1304" s="27" t="s">
        <v>70</v>
      </c>
      <c r="G1304" s="27" t="s">
        <v>71</v>
      </c>
      <c r="H1304" s="27" t="s">
        <v>26</v>
      </c>
      <c r="I1304" s="29">
        <v>0.5</v>
      </c>
      <c r="J1304" s="30">
        <v>4250</v>
      </c>
      <c r="K1304" s="31">
        <f t="shared" si="10"/>
        <v>2125</v>
      </c>
      <c r="L1304" s="31">
        <f t="shared" si="11"/>
        <v>637.5</v>
      </c>
      <c r="M1304" s="32">
        <v>0.3</v>
      </c>
      <c r="O1304" s="37"/>
      <c r="P1304" s="38">
        <f>Data!$I1304+0.05</f>
        <v>0.55000000000000004</v>
      </c>
      <c r="Q1304" s="33">
        <f>Data!$J1304+500</f>
        <v>4750</v>
      </c>
      <c r="R1304" s="34">
        <f>Data!$M1304+5%</f>
        <v>0.35</v>
      </c>
    </row>
    <row r="1305" spans="1:18" ht="15.75" customHeight="1">
      <c r="A1305" s="22"/>
      <c r="B1305" s="27" t="s">
        <v>34</v>
      </c>
      <c r="C1305" s="27">
        <v>1128299</v>
      </c>
      <c r="D1305" s="28">
        <v>44213</v>
      </c>
      <c r="E1305" s="27" t="s">
        <v>35</v>
      </c>
      <c r="F1305" s="27" t="s">
        <v>70</v>
      </c>
      <c r="G1305" s="27" t="s">
        <v>71</v>
      </c>
      <c r="H1305" s="27" t="s">
        <v>27</v>
      </c>
      <c r="I1305" s="29">
        <v>0.5</v>
      </c>
      <c r="J1305" s="30">
        <v>2750</v>
      </c>
      <c r="K1305" s="31">
        <f t="shared" si="10"/>
        <v>1375</v>
      </c>
      <c r="L1305" s="31">
        <f t="shared" si="11"/>
        <v>412.5</v>
      </c>
      <c r="M1305" s="32">
        <v>0.3</v>
      </c>
      <c r="O1305" s="37"/>
      <c r="P1305" s="38">
        <f>Data!$I1305+0.05</f>
        <v>0.55000000000000004</v>
      </c>
      <c r="Q1305" s="33">
        <f>Data!$J1305+500</f>
        <v>3250</v>
      </c>
      <c r="R1305" s="34">
        <f>Data!$M1305+5%</f>
        <v>0.35</v>
      </c>
    </row>
    <row r="1306" spans="1:18" ht="15.75" customHeight="1">
      <c r="A1306" s="22"/>
      <c r="B1306" s="27" t="s">
        <v>34</v>
      </c>
      <c r="C1306" s="27">
        <v>1128299</v>
      </c>
      <c r="D1306" s="28">
        <v>44213</v>
      </c>
      <c r="E1306" s="27" t="s">
        <v>35</v>
      </c>
      <c r="F1306" s="27" t="s">
        <v>70</v>
      </c>
      <c r="G1306" s="27" t="s">
        <v>71</v>
      </c>
      <c r="H1306" s="27" t="s">
        <v>28</v>
      </c>
      <c r="I1306" s="29">
        <v>0.55000000000000004</v>
      </c>
      <c r="J1306" s="30">
        <v>2250</v>
      </c>
      <c r="K1306" s="31">
        <f t="shared" si="10"/>
        <v>1237.5</v>
      </c>
      <c r="L1306" s="31">
        <f t="shared" si="11"/>
        <v>247.5</v>
      </c>
      <c r="M1306" s="32">
        <v>0.2</v>
      </c>
      <c r="O1306" s="37"/>
      <c r="P1306" s="38">
        <f>Data!$I1306+0.05</f>
        <v>0.60000000000000009</v>
      </c>
      <c r="Q1306" s="33">
        <f>Data!$J1306+500</f>
        <v>2750</v>
      </c>
      <c r="R1306" s="34">
        <f>Data!$M1306+5%</f>
        <v>0.25</v>
      </c>
    </row>
    <row r="1307" spans="1:18" ht="15.75" customHeight="1">
      <c r="A1307" s="22"/>
      <c r="B1307" s="27" t="s">
        <v>34</v>
      </c>
      <c r="C1307" s="27">
        <v>1128299</v>
      </c>
      <c r="D1307" s="28">
        <v>44213</v>
      </c>
      <c r="E1307" s="27" t="s">
        <v>35</v>
      </c>
      <c r="F1307" s="27" t="s">
        <v>70</v>
      </c>
      <c r="G1307" s="27" t="s">
        <v>71</v>
      </c>
      <c r="H1307" s="27" t="s">
        <v>29</v>
      </c>
      <c r="I1307" s="29">
        <v>0.5</v>
      </c>
      <c r="J1307" s="30">
        <v>4750</v>
      </c>
      <c r="K1307" s="31">
        <f t="shared" si="10"/>
        <v>2375</v>
      </c>
      <c r="L1307" s="31">
        <f t="shared" si="11"/>
        <v>1068.75</v>
      </c>
      <c r="M1307" s="32">
        <v>0.45</v>
      </c>
      <c r="O1307" s="37"/>
      <c r="P1307" s="38">
        <f>Data!$I1307+0.05</f>
        <v>0.55000000000000004</v>
      </c>
      <c r="Q1307" s="33">
        <f>Data!$J1307+500</f>
        <v>5250</v>
      </c>
      <c r="R1307" s="34">
        <f>Data!$M1307+5%</f>
        <v>0.5</v>
      </c>
    </row>
    <row r="1308" spans="1:18" ht="15.75" customHeight="1">
      <c r="A1308" s="22"/>
      <c r="B1308" s="27" t="s">
        <v>34</v>
      </c>
      <c r="C1308" s="27">
        <v>1128299</v>
      </c>
      <c r="D1308" s="28">
        <v>44244</v>
      </c>
      <c r="E1308" s="27" t="s">
        <v>35</v>
      </c>
      <c r="F1308" s="27" t="s">
        <v>70</v>
      </c>
      <c r="G1308" s="27" t="s">
        <v>71</v>
      </c>
      <c r="H1308" s="27" t="s">
        <v>24</v>
      </c>
      <c r="I1308" s="29">
        <v>0.4</v>
      </c>
      <c r="J1308" s="30">
        <v>5250</v>
      </c>
      <c r="K1308" s="31">
        <f t="shared" si="10"/>
        <v>2100</v>
      </c>
      <c r="L1308" s="31">
        <f t="shared" si="11"/>
        <v>630</v>
      </c>
      <c r="M1308" s="32">
        <v>0.3</v>
      </c>
      <c r="O1308" s="37"/>
      <c r="P1308" s="38">
        <f>Data!$I1308+0.05</f>
        <v>0.45</v>
      </c>
      <c r="Q1308" s="33">
        <f>Data!$J1308+500</f>
        <v>5750</v>
      </c>
      <c r="R1308" s="34">
        <f>Data!$M1308+5%</f>
        <v>0.35</v>
      </c>
    </row>
    <row r="1309" spans="1:18" ht="15.75" customHeight="1">
      <c r="A1309" s="22"/>
      <c r="B1309" s="27" t="s">
        <v>34</v>
      </c>
      <c r="C1309" s="27">
        <v>1128299</v>
      </c>
      <c r="D1309" s="28">
        <v>44244</v>
      </c>
      <c r="E1309" s="27" t="s">
        <v>35</v>
      </c>
      <c r="F1309" s="27" t="s">
        <v>70</v>
      </c>
      <c r="G1309" s="27" t="s">
        <v>71</v>
      </c>
      <c r="H1309" s="27" t="s">
        <v>25</v>
      </c>
      <c r="I1309" s="29">
        <v>0.5</v>
      </c>
      <c r="J1309" s="30">
        <v>4250</v>
      </c>
      <c r="K1309" s="31">
        <f t="shared" si="10"/>
        <v>2125</v>
      </c>
      <c r="L1309" s="31">
        <f t="shared" si="11"/>
        <v>531.25</v>
      </c>
      <c r="M1309" s="32">
        <v>0.25</v>
      </c>
      <c r="O1309" s="37"/>
      <c r="P1309" s="38">
        <f>Data!$I1309+0.05</f>
        <v>0.55000000000000004</v>
      </c>
      <c r="Q1309" s="33">
        <f>Data!$J1309+500</f>
        <v>4750</v>
      </c>
      <c r="R1309" s="34">
        <f>Data!$M1309+5%</f>
        <v>0.3</v>
      </c>
    </row>
    <row r="1310" spans="1:18" ht="15.75" customHeight="1">
      <c r="A1310" s="22"/>
      <c r="B1310" s="27" t="s">
        <v>34</v>
      </c>
      <c r="C1310" s="27">
        <v>1128299</v>
      </c>
      <c r="D1310" s="28">
        <v>44244</v>
      </c>
      <c r="E1310" s="27" t="s">
        <v>35</v>
      </c>
      <c r="F1310" s="27" t="s">
        <v>70</v>
      </c>
      <c r="G1310" s="27" t="s">
        <v>71</v>
      </c>
      <c r="H1310" s="27" t="s">
        <v>26</v>
      </c>
      <c r="I1310" s="29">
        <v>0.5</v>
      </c>
      <c r="J1310" s="30">
        <v>4250</v>
      </c>
      <c r="K1310" s="31">
        <f t="shared" si="10"/>
        <v>2125</v>
      </c>
      <c r="L1310" s="31">
        <f t="shared" si="11"/>
        <v>637.5</v>
      </c>
      <c r="M1310" s="32">
        <v>0.3</v>
      </c>
      <c r="O1310" s="37"/>
      <c r="P1310" s="38">
        <f>Data!$I1310+0.05</f>
        <v>0.55000000000000004</v>
      </c>
      <c r="Q1310" s="33">
        <f>Data!$J1310+500</f>
        <v>4750</v>
      </c>
      <c r="R1310" s="34">
        <f>Data!$M1310+5%</f>
        <v>0.35</v>
      </c>
    </row>
    <row r="1311" spans="1:18" ht="15.75" customHeight="1">
      <c r="A1311" s="22"/>
      <c r="B1311" s="27" t="s">
        <v>34</v>
      </c>
      <c r="C1311" s="27">
        <v>1128299</v>
      </c>
      <c r="D1311" s="28">
        <v>44244</v>
      </c>
      <c r="E1311" s="27" t="s">
        <v>35</v>
      </c>
      <c r="F1311" s="27" t="s">
        <v>70</v>
      </c>
      <c r="G1311" s="27" t="s">
        <v>71</v>
      </c>
      <c r="H1311" s="27" t="s">
        <v>27</v>
      </c>
      <c r="I1311" s="29">
        <v>0.5</v>
      </c>
      <c r="J1311" s="30">
        <v>2750</v>
      </c>
      <c r="K1311" s="31">
        <f t="shared" si="10"/>
        <v>1375</v>
      </c>
      <c r="L1311" s="31">
        <f t="shared" si="11"/>
        <v>412.5</v>
      </c>
      <c r="M1311" s="32">
        <v>0.3</v>
      </c>
      <c r="O1311" s="37"/>
      <c r="P1311" s="38">
        <f>Data!$I1311+0.05</f>
        <v>0.55000000000000004</v>
      </c>
      <c r="Q1311" s="33">
        <f>Data!$J1311+500</f>
        <v>3250</v>
      </c>
      <c r="R1311" s="34">
        <f>Data!$M1311+5%</f>
        <v>0.35</v>
      </c>
    </row>
    <row r="1312" spans="1:18" ht="15.75" customHeight="1">
      <c r="A1312" s="22"/>
      <c r="B1312" s="27" t="s">
        <v>34</v>
      </c>
      <c r="C1312" s="27">
        <v>1128299</v>
      </c>
      <c r="D1312" s="28">
        <v>44244</v>
      </c>
      <c r="E1312" s="27" t="s">
        <v>35</v>
      </c>
      <c r="F1312" s="27" t="s">
        <v>70</v>
      </c>
      <c r="G1312" s="27" t="s">
        <v>71</v>
      </c>
      <c r="H1312" s="27" t="s">
        <v>28</v>
      </c>
      <c r="I1312" s="29">
        <v>0.55000000000000004</v>
      </c>
      <c r="J1312" s="30">
        <v>2000</v>
      </c>
      <c r="K1312" s="31">
        <f t="shared" si="10"/>
        <v>1100</v>
      </c>
      <c r="L1312" s="31">
        <f t="shared" si="11"/>
        <v>220</v>
      </c>
      <c r="M1312" s="32">
        <v>0.2</v>
      </c>
      <c r="O1312" s="37"/>
      <c r="P1312" s="38">
        <f>Data!$I1312+0.05</f>
        <v>0.60000000000000009</v>
      </c>
      <c r="Q1312" s="33">
        <f>Data!$J1312+500</f>
        <v>2500</v>
      </c>
      <c r="R1312" s="34">
        <f>Data!$M1312+5%</f>
        <v>0.25</v>
      </c>
    </row>
    <row r="1313" spans="1:18" ht="15.75" customHeight="1">
      <c r="A1313" s="22"/>
      <c r="B1313" s="27" t="s">
        <v>34</v>
      </c>
      <c r="C1313" s="27">
        <v>1128299</v>
      </c>
      <c r="D1313" s="28">
        <v>44244</v>
      </c>
      <c r="E1313" s="27" t="s">
        <v>35</v>
      </c>
      <c r="F1313" s="27" t="s">
        <v>70</v>
      </c>
      <c r="G1313" s="27" t="s">
        <v>71</v>
      </c>
      <c r="H1313" s="27" t="s">
        <v>29</v>
      </c>
      <c r="I1313" s="29">
        <v>0.5</v>
      </c>
      <c r="J1313" s="30">
        <v>4000</v>
      </c>
      <c r="K1313" s="31">
        <f t="shared" si="10"/>
        <v>2000</v>
      </c>
      <c r="L1313" s="31">
        <f t="shared" si="11"/>
        <v>900</v>
      </c>
      <c r="M1313" s="32">
        <v>0.45</v>
      </c>
      <c r="O1313" s="37"/>
      <c r="P1313" s="38">
        <f>Data!$I1313+0.05</f>
        <v>0.55000000000000004</v>
      </c>
      <c r="Q1313" s="33">
        <f>Data!$J1313+500</f>
        <v>4500</v>
      </c>
      <c r="R1313" s="34">
        <f>Data!$M1313+5%</f>
        <v>0.5</v>
      </c>
    </row>
    <row r="1314" spans="1:18" ht="15.75" customHeight="1">
      <c r="A1314" s="22"/>
      <c r="B1314" s="27" t="s">
        <v>34</v>
      </c>
      <c r="C1314" s="27">
        <v>1128299</v>
      </c>
      <c r="D1314" s="28">
        <v>44271</v>
      </c>
      <c r="E1314" s="27" t="s">
        <v>35</v>
      </c>
      <c r="F1314" s="27" t="s">
        <v>70</v>
      </c>
      <c r="G1314" s="27" t="s">
        <v>71</v>
      </c>
      <c r="H1314" s="27" t="s">
        <v>24</v>
      </c>
      <c r="I1314" s="29">
        <v>0.5</v>
      </c>
      <c r="J1314" s="30">
        <v>5500</v>
      </c>
      <c r="K1314" s="31">
        <f t="shared" si="10"/>
        <v>2750</v>
      </c>
      <c r="L1314" s="31">
        <f t="shared" si="11"/>
        <v>825</v>
      </c>
      <c r="M1314" s="32">
        <v>0.3</v>
      </c>
      <c r="O1314" s="37"/>
      <c r="P1314" s="38">
        <f>Data!$I1314+0.05</f>
        <v>0.55000000000000004</v>
      </c>
      <c r="Q1314" s="33">
        <f>Data!$J1314+500</f>
        <v>6000</v>
      </c>
      <c r="R1314" s="34">
        <f>Data!$M1314+5%</f>
        <v>0.35</v>
      </c>
    </row>
    <row r="1315" spans="1:18" ht="15.75" customHeight="1">
      <c r="A1315" s="22"/>
      <c r="B1315" s="27" t="s">
        <v>34</v>
      </c>
      <c r="C1315" s="27">
        <v>1128299</v>
      </c>
      <c r="D1315" s="28">
        <v>44271</v>
      </c>
      <c r="E1315" s="27" t="s">
        <v>35</v>
      </c>
      <c r="F1315" s="27" t="s">
        <v>70</v>
      </c>
      <c r="G1315" s="27" t="s">
        <v>71</v>
      </c>
      <c r="H1315" s="27" t="s">
        <v>25</v>
      </c>
      <c r="I1315" s="29">
        <v>0.6</v>
      </c>
      <c r="J1315" s="30">
        <v>4000</v>
      </c>
      <c r="K1315" s="31">
        <f t="shared" si="10"/>
        <v>2400</v>
      </c>
      <c r="L1315" s="31">
        <f t="shared" si="11"/>
        <v>600</v>
      </c>
      <c r="M1315" s="32">
        <v>0.25</v>
      </c>
      <c r="O1315" s="37"/>
      <c r="P1315" s="38">
        <f>Data!$I1315+0.05</f>
        <v>0.65</v>
      </c>
      <c r="Q1315" s="33">
        <f>Data!$J1315+500</f>
        <v>4500</v>
      </c>
      <c r="R1315" s="34">
        <f>Data!$M1315+5%</f>
        <v>0.3</v>
      </c>
    </row>
    <row r="1316" spans="1:18" ht="15.75" customHeight="1">
      <c r="A1316" s="22"/>
      <c r="B1316" s="27" t="s">
        <v>34</v>
      </c>
      <c r="C1316" s="27">
        <v>1128299</v>
      </c>
      <c r="D1316" s="28">
        <v>44271</v>
      </c>
      <c r="E1316" s="27" t="s">
        <v>35</v>
      </c>
      <c r="F1316" s="27" t="s">
        <v>70</v>
      </c>
      <c r="G1316" s="27" t="s">
        <v>71</v>
      </c>
      <c r="H1316" s="27" t="s">
        <v>26</v>
      </c>
      <c r="I1316" s="29">
        <v>0.64999999999999991</v>
      </c>
      <c r="J1316" s="30">
        <v>4250</v>
      </c>
      <c r="K1316" s="31">
        <f t="shared" si="10"/>
        <v>2762.4999999999995</v>
      </c>
      <c r="L1316" s="31">
        <f t="shared" si="11"/>
        <v>828.74999999999989</v>
      </c>
      <c r="M1316" s="32">
        <v>0.3</v>
      </c>
      <c r="O1316" s="37"/>
      <c r="P1316" s="38">
        <f>Data!$I1316+0.05</f>
        <v>0.7</v>
      </c>
      <c r="Q1316" s="33">
        <f>Data!$J1316+500</f>
        <v>4750</v>
      </c>
      <c r="R1316" s="34">
        <f>Data!$M1316+5%</f>
        <v>0.35</v>
      </c>
    </row>
    <row r="1317" spans="1:18" ht="15.75" customHeight="1">
      <c r="A1317" s="22"/>
      <c r="B1317" s="27" t="s">
        <v>34</v>
      </c>
      <c r="C1317" s="27">
        <v>1128299</v>
      </c>
      <c r="D1317" s="28">
        <v>44271</v>
      </c>
      <c r="E1317" s="27" t="s">
        <v>35</v>
      </c>
      <c r="F1317" s="27" t="s">
        <v>70</v>
      </c>
      <c r="G1317" s="27" t="s">
        <v>71</v>
      </c>
      <c r="H1317" s="27" t="s">
        <v>27</v>
      </c>
      <c r="I1317" s="29">
        <v>0.6</v>
      </c>
      <c r="J1317" s="30">
        <v>3250</v>
      </c>
      <c r="K1317" s="31">
        <f t="shared" si="10"/>
        <v>1950</v>
      </c>
      <c r="L1317" s="31">
        <f t="shared" si="11"/>
        <v>585</v>
      </c>
      <c r="M1317" s="32">
        <v>0.3</v>
      </c>
      <c r="O1317" s="37"/>
      <c r="P1317" s="38">
        <f>Data!$I1317+0.05</f>
        <v>0.65</v>
      </c>
      <c r="Q1317" s="33">
        <f>Data!$J1317+500</f>
        <v>3750</v>
      </c>
      <c r="R1317" s="34">
        <f>Data!$M1317+5%</f>
        <v>0.35</v>
      </c>
    </row>
    <row r="1318" spans="1:18" ht="15.75" customHeight="1">
      <c r="A1318" s="22"/>
      <c r="B1318" s="27" t="s">
        <v>34</v>
      </c>
      <c r="C1318" s="27">
        <v>1128299</v>
      </c>
      <c r="D1318" s="28">
        <v>44271</v>
      </c>
      <c r="E1318" s="27" t="s">
        <v>35</v>
      </c>
      <c r="F1318" s="27" t="s">
        <v>70</v>
      </c>
      <c r="G1318" s="27" t="s">
        <v>71</v>
      </c>
      <c r="H1318" s="27" t="s">
        <v>28</v>
      </c>
      <c r="I1318" s="29">
        <v>0.65</v>
      </c>
      <c r="J1318" s="30">
        <v>1750</v>
      </c>
      <c r="K1318" s="31">
        <f t="shared" si="10"/>
        <v>1137.5</v>
      </c>
      <c r="L1318" s="31">
        <f t="shared" si="11"/>
        <v>227.5</v>
      </c>
      <c r="M1318" s="32">
        <v>0.2</v>
      </c>
      <c r="O1318" s="37"/>
      <c r="P1318" s="38">
        <f>Data!$I1318+0.05</f>
        <v>0.70000000000000007</v>
      </c>
      <c r="Q1318" s="33">
        <f>Data!$J1318+500</f>
        <v>2250</v>
      </c>
      <c r="R1318" s="34">
        <f>Data!$M1318+5%</f>
        <v>0.25</v>
      </c>
    </row>
    <row r="1319" spans="1:18" ht="15.75" customHeight="1">
      <c r="A1319" s="22"/>
      <c r="B1319" s="27" t="s">
        <v>34</v>
      </c>
      <c r="C1319" s="27">
        <v>1128299</v>
      </c>
      <c r="D1319" s="28">
        <v>44271</v>
      </c>
      <c r="E1319" s="27" t="s">
        <v>35</v>
      </c>
      <c r="F1319" s="27" t="s">
        <v>70</v>
      </c>
      <c r="G1319" s="27" t="s">
        <v>71</v>
      </c>
      <c r="H1319" s="27" t="s">
        <v>29</v>
      </c>
      <c r="I1319" s="29">
        <v>0.6</v>
      </c>
      <c r="J1319" s="30">
        <v>3750</v>
      </c>
      <c r="K1319" s="31">
        <f t="shared" si="10"/>
        <v>2250</v>
      </c>
      <c r="L1319" s="31">
        <f t="shared" si="11"/>
        <v>1012.5</v>
      </c>
      <c r="M1319" s="32">
        <v>0.45</v>
      </c>
      <c r="O1319" s="37"/>
      <c r="P1319" s="38">
        <f>Data!$I1319+0.05</f>
        <v>0.65</v>
      </c>
      <c r="Q1319" s="33">
        <f>Data!$J1319+500</f>
        <v>4250</v>
      </c>
      <c r="R1319" s="34">
        <f>Data!$M1319+5%</f>
        <v>0.5</v>
      </c>
    </row>
    <row r="1320" spans="1:18" ht="15.75" customHeight="1">
      <c r="A1320" s="22"/>
      <c r="B1320" s="27" t="s">
        <v>34</v>
      </c>
      <c r="C1320" s="27">
        <v>1128299</v>
      </c>
      <c r="D1320" s="28">
        <v>44303</v>
      </c>
      <c r="E1320" s="27" t="s">
        <v>35</v>
      </c>
      <c r="F1320" s="27" t="s">
        <v>70</v>
      </c>
      <c r="G1320" s="27" t="s">
        <v>71</v>
      </c>
      <c r="H1320" s="27" t="s">
        <v>24</v>
      </c>
      <c r="I1320" s="29">
        <v>0.65</v>
      </c>
      <c r="J1320" s="30">
        <v>5500</v>
      </c>
      <c r="K1320" s="31">
        <f t="shared" si="10"/>
        <v>3575</v>
      </c>
      <c r="L1320" s="31">
        <f t="shared" si="11"/>
        <v>1072.5</v>
      </c>
      <c r="M1320" s="32">
        <v>0.3</v>
      </c>
      <c r="O1320" s="37"/>
      <c r="P1320" s="38">
        <f>Data!$I1320+0.05</f>
        <v>0.70000000000000007</v>
      </c>
      <c r="Q1320" s="33">
        <f>Data!$J1320+500</f>
        <v>6000</v>
      </c>
      <c r="R1320" s="34">
        <f>Data!$M1320+5%</f>
        <v>0.35</v>
      </c>
    </row>
    <row r="1321" spans="1:18" ht="15.75" customHeight="1">
      <c r="A1321" s="22"/>
      <c r="B1321" s="27" t="s">
        <v>34</v>
      </c>
      <c r="C1321" s="27">
        <v>1128299</v>
      </c>
      <c r="D1321" s="28">
        <v>44303</v>
      </c>
      <c r="E1321" s="27" t="s">
        <v>35</v>
      </c>
      <c r="F1321" s="27" t="s">
        <v>70</v>
      </c>
      <c r="G1321" s="27" t="s">
        <v>71</v>
      </c>
      <c r="H1321" s="27" t="s">
        <v>25</v>
      </c>
      <c r="I1321" s="29">
        <v>0.70000000000000007</v>
      </c>
      <c r="J1321" s="30">
        <v>3500</v>
      </c>
      <c r="K1321" s="31">
        <f t="shared" si="10"/>
        <v>2450.0000000000005</v>
      </c>
      <c r="L1321" s="31">
        <f t="shared" si="11"/>
        <v>612.50000000000011</v>
      </c>
      <c r="M1321" s="32">
        <v>0.25</v>
      </c>
      <c r="O1321" s="37"/>
      <c r="P1321" s="38">
        <f>Data!$I1321+0.05</f>
        <v>0.75000000000000011</v>
      </c>
      <c r="Q1321" s="33">
        <f>Data!$J1321+500</f>
        <v>4000</v>
      </c>
      <c r="R1321" s="34">
        <f>Data!$M1321+5%</f>
        <v>0.3</v>
      </c>
    </row>
    <row r="1322" spans="1:18" ht="15.75" customHeight="1">
      <c r="A1322" s="22"/>
      <c r="B1322" s="27" t="s">
        <v>34</v>
      </c>
      <c r="C1322" s="27">
        <v>1128299</v>
      </c>
      <c r="D1322" s="28">
        <v>44303</v>
      </c>
      <c r="E1322" s="27" t="s">
        <v>35</v>
      </c>
      <c r="F1322" s="27" t="s">
        <v>70</v>
      </c>
      <c r="G1322" s="27" t="s">
        <v>71</v>
      </c>
      <c r="H1322" s="27" t="s">
        <v>26</v>
      </c>
      <c r="I1322" s="29">
        <v>0.70000000000000007</v>
      </c>
      <c r="J1322" s="30">
        <v>4000</v>
      </c>
      <c r="K1322" s="31">
        <f t="shared" si="10"/>
        <v>2800.0000000000005</v>
      </c>
      <c r="L1322" s="31">
        <f t="shared" si="11"/>
        <v>840.00000000000011</v>
      </c>
      <c r="M1322" s="32">
        <v>0.3</v>
      </c>
      <c r="O1322" s="37"/>
      <c r="P1322" s="38">
        <f>Data!$I1322+0.05</f>
        <v>0.75000000000000011</v>
      </c>
      <c r="Q1322" s="33">
        <f>Data!$J1322+500</f>
        <v>4500</v>
      </c>
      <c r="R1322" s="34">
        <f>Data!$M1322+5%</f>
        <v>0.35</v>
      </c>
    </row>
    <row r="1323" spans="1:18" ht="15.75" customHeight="1">
      <c r="A1323" s="22"/>
      <c r="B1323" s="27" t="s">
        <v>34</v>
      </c>
      <c r="C1323" s="27">
        <v>1128299</v>
      </c>
      <c r="D1323" s="28">
        <v>44303</v>
      </c>
      <c r="E1323" s="27" t="s">
        <v>35</v>
      </c>
      <c r="F1323" s="27" t="s">
        <v>70</v>
      </c>
      <c r="G1323" s="27" t="s">
        <v>71</v>
      </c>
      <c r="H1323" s="27" t="s">
        <v>27</v>
      </c>
      <c r="I1323" s="29">
        <v>0.55000000000000004</v>
      </c>
      <c r="J1323" s="30">
        <v>3000</v>
      </c>
      <c r="K1323" s="31">
        <f t="shared" si="10"/>
        <v>1650.0000000000002</v>
      </c>
      <c r="L1323" s="31">
        <f t="shared" si="11"/>
        <v>495.00000000000006</v>
      </c>
      <c r="M1323" s="32">
        <v>0.3</v>
      </c>
      <c r="O1323" s="37"/>
      <c r="P1323" s="38">
        <f>Data!$I1323+0.05</f>
        <v>0.60000000000000009</v>
      </c>
      <c r="Q1323" s="33">
        <f>Data!$J1323+500</f>
        <v>3500</v>
      </c>
      <c r="R1323" s="34">
        <f>Data!$M1323+5%</f>
        <v>0.35</v>
      </c>
    </row>
    <row r="1324" spans="1:18" ht="15.75" customHeight="1">
      <c r="A1324" s="22"/>
      <c r="B1324" s="27" t="s">
        <v>34</v>
      </c>
      <c r="C1324" s="27">
        <v>1128299</v>
      </c>
      <c r="D1324" s="28">
        <v>44303</v>
      </c>
      <c r="E1324" s="27" t="s">
        <v>35</v>
      </c>
      <c r="F1324" s="27" t="s">
        <v>70</v>
      </c>
      <c r="G1324" s="27" t="s">
        <v>71</v>
      </c>
      <c r="H1324" s="27" t="s">
        <v>28</v>
      </c>
      <c r="I1324" s="29">
        <v>0.60000000000000009</v>
      </c>
      <c r="J1324" s="30">
        <v>2000</v>
      </c>
      <c r="K1324" s="31">
        <f t="shared" si="10"/>
        <v>1200.0000000000002</v>
      </c>
      <c r="L1324" s="31">
        <f t="shared" si="11"/>
        <v>240.00000000000006</v>
      </c>
      <c r="M1324" s="32">
        <v>0.2</v>
      </c>
      <c r="O1324" s="37"/>
      <c r="P1324" s="38">
        <f>Data!$I1324+0.05</f>
        <v>0.65000000000000013</v>
      </c>
      <c r="Q1324" s="33">
        <f>Data!$J1324+500</f>
        <v>2500</v>
      </c>
      <c r="R1324" s="34">
        <f>Data!$M1324+5%</f>
        <v>0.25</v>
      </c>
    </row>
    <row r="1325" spans="1:18" ht="15.75" customHeight="1">
      <c r="A1325" s="22"/>
      <c r="B1325" s="27" t="s">
        <v>34</v>
      </c>
      <c r="C1325" s="27">
        <v>1128299</v>
      </c>
      <c r="D1325" s="28">
        <v>44303</v>
      </c>
      <c r="E1325" s="27" t="s">
        <v>35</v>
      </c>
      <c r="F1325" s="27" t="s">
        <v>70</v>
      </c>
      <c r="G1325" s="27" t="s">
        <v>71</v>
      </c>
      <c r="H1325" s="27" t="s">
        <v>29</v>
      </c>
      <c r="I1325" s="29">
        <v>0.75000000000000011</v>
      </c>
      <c r="J1325" s="30">
        <v>3750</v>
      </c>
      <c r="K1325" s="31">
        <f t="shared" si="10"/>
        <v>2812.5000000000005</v>
      </c>
      <c r="L1325" s="31">
        <f t="shared" si="11"/>
        <v>1265.6250000000002</v>
      </c>
      <c r="M1325" s="32">
        <v>0.45</v>
      </c>
      <c r="O1325" s="37"/>
      <c r="P1325" s="38">
        <f>Data!$I1325+0.05</f>
        <v>0.80000000000000016</v>
      </c>
      <c r="Q1325" s="33">
        <f>Data!$J1325+500</f>
        <v>4250</v>
      </c>
      <c r="R1325" s="34">
        <f>Data!$M1325+5%</f>
        <v>0.5</v>
      </c>
    </row>
    <row r="1326" spans="1:18" ht="15.75" customHeight="1">
      <c r="A1326" s="22"/>
      <c r="B1326" s="27" t="s">
        <v>34</v>
      </c>
      <c r="C1326" s="27">
        <v>1128299</v>
      </c>
      <c r="D1326" s="28">
        <v>44334</v>
      </c>
      <c r="E1326" s="27" t="s">
        <v>35</v>
      </c>
      <c r="F1326" s="27" t="s">
        <v>70</v>
      </c>
      <c r="G1326" s="27" t="s">
        <v>71</v>
      </c>
      <c r="H1326" s="27" t="s">
        <v>24</v>
      </c>
      <c r="I1326" s="29">
        <v>0.6</v>
      </c>
      <c r="J1326" s="30">
        <v>5750</v>
      </c>
      <c r="K1326" s="31">
        <f t="shared" si="10"/>
        <v>3450</v>
      </c>
      <c r="L1326" s="31">
        <f t="shared" si="11"/>
        <v>1035</v>
      </c>
      <c r="M1326" s="32">
        <v>0.3</v>
      </c>
      <c r="O1326" s="37"/>
      <c r="P1326" s="38">
        <f>Data!$I1326+0.05</f>
        <v>0.65</v>
      </c>
      <c r="Q1326" s="33">
        <f>Data!$J1326+500</f>
        <v>6250</v>
      </c>
      <c r="R1326" s="34">
        <f>Data!$M1326+5%</f>
        <v>0.35</v>
      </c>
    </row>
    <row r="1327" spans="1:18" ht="15.75" customHeight="1">
      <c r="A1327" s="22"/>
      <c r="B1327" s="27" t="s">
        <v>34</v>
      </c>
      <c r="C1327" s="27">
        <v>1128299</v>
      </c>
      <c r="D1327" s="28">
        <v>44334</v>
      </c>
      <c r="E1327" s="27" t="s">
        <v>35</v>
      </c>
      <c r="F1327" s="27" t="s">
        <v>70</v>
      </c>
      <c r="G1327" s="27" t="s">
        <v>71</v>
      </c>
      <c r="H1327" s="27" t="s">
        <v>25</v>
      </c>
      <c r="I1327" s="29">
        <v>0.65</v>
      </c>
      <c r="J1327" s="30">
        <v>4250</v>
      </c>
      <c r="K1327" s="31">
        <f t="shared" si="10"/>
        <v>2762.5</v>
      </c>
      <c r="L1327" s="31">
        <f t="shared" si="11"/>
        <v>690.625</v>
      </c>
      <c r="M1327" s="32">
        <v>0.25</v>
      </c>
      <c r="O1327" s="37"/>
      <c r="P1327" s="38">
        <f>Data!$I1327+0.05</f>
        <v>0.70000000000000007</v>
      </c>
      <c r="Q1327" s="33">
        <f>Data!$J1327+500</f>
        <v>4750</v>
      </c>
      <c r="R1327" s="34">
        <f>Data!$M1327+5%</f>
        <v>0.3</v>
      </c>
    </row>
    <row r="1328" spans="1:18" ht="15.75" customHeight="1">
      <c r="A1328" s="22"/>
      <c r="B1328" s="27" t="s">
        <v>34</v>
      </c>
      <c r="C1328" s="27">
        <v>1128299</v>
      </c>
      <c r="D1328" s="28">
        <v>44334</v>
      </c>
      <c r="E1328" s="27" t="s">
        <v>35</v>
      </c>
      <c r="F1328" s="27" t="s">
        <v>70</v>
      </c>
      <c r="G1328" s="27" t="s">
        <v>71</v>
      </c>
      <c r="H1328" s="27" t="s">
        <v>26</v>
      </c>
      <c r="I1328" s="29">
        <v>0.65</v>
      </c>
      <c r="J1328" s="30">
        <v>4250</v>
      </c>
      <c r="K1328" s="31">
        <f t="shared" si="10"/>
        <v>2762.5</v>
      </c>
      <c r="L1328" s="31">
        <f t="shared" si="11"/>
        <v>828.75</v>
      </c>
      <c r="M1328" s="32">
        <v>0.3</v>
      </c>
      <c r="O1328" s="37"/>
      <c r="P1328" s="38">
        <f>Data!$I1328+0.05</f>
        <v>0.70000000000000007</v>
      </c>
      <c r="Q1328" s="33">
        <f>Data!$J1328+500</f>
        <v>4750</v>
      </c>
      <c r="R1328" s="34">
        <f>Data!$M1328+5%</f>
        <v>0.35</v>
      </c>
    </row>
    <row r="1329" spans="1:18" ht="15.75" customHeight="1">
      <c r="A1329" s="22"/>
      <c r="B1329" s="27" t="s">
        <v>34</v>
      </c>
      <c r="C1329" s="27">
        <v>1128299</v>
      </c>
      <c r="D1329" s="28">
        <v>44334</v>
      </c>
      <c r="E1329" s="27" t="s">
        <v>35</v>
      </c>
      <c r="F1329" s="27" t="s">
        <v>70</v>
      </c>
      <c r="G1329" s="27" t="s">
        <v>71</v>
      </c>
      <c r="H1329" s="27" t="s">
        <v>27</v>
      </c>
      <c r="I1329" s="29">
        <v>0.6</v>
      </c>
      <c r="J1329" s="30">
        <v>3250</v>
      </c>
      <c r="K1329" s="31">
        <f t="shared" si="10"/>
        <v>1950</v>
      </c>
      <c r="L1329" s="31">
        <f t="shared" si="11"/>
        <v>585</v>
      </c>
      <c r="M1329" s="32">
        <v>0.3</v>
      </c>
      <c r="O1329" s="37"/>
      <c r="P1329" s="38">
        <f>Data!$I1329+0.05</f>
        <v>0.65</v>
      </c>
      <c r="Q1329" s="33">
        <f>Data!$J1329+500</f>
        <v>3750</v>
      </c>
      <c r="R1329" s="34">
        <f>Data!$M1329+5%</f>
        <v>0.35</v>
      </c>
    </row>
    <row r="1330" spans="1:18" ht="15.75" customHeight="1">
      <c r="A1330" s="22"/>
      <c r="B1330" s="27" t="s">
        <v>34</v>
      </c>
      <c r="C1330" s="27">
        <v>1128299</v>
      </c>
      <c r="D1330" s="28">
        <v>44334</v>
      </c>
      <c r="E1330" s="27" t="s">
        <v>35</v>
      </c>
      <c r="F1330" s="27" t="s">
        <v>70</v>
      </c>
      <c r="G1330" s="27" t="s">
        <v>71</v>
      </c>
      <c r="H1330" s="27" t="s">
        <v>28</v>
      </c>
      <c r="I1330" s="29">
        <v>0.54999999999999993</v>
      </c>
      <c r="J1330" s="30">
        <v>2250</v>
      </c>
      <c r="K1330" s="31">
        <f t="shared" si="10"/>
        <v>1237.4999999999998</v>
      </c>
      <c r="L1330" s="31">
        <f t="shared" si="11"/>
        <v>247.49999999999997</v>
      </c>
      <c r="M1330" s="32">
        <v>0.2</v>
      </c>
      <c r="O1330" s="37"/>
      <c r="P1330" s="38">
        <f>Data!$I1330-0.05</f>
        <v>0.49999999999999994</v>
      </c>
      <c r="Q1330" s="33">
        <f>Data!$J1330+500</f>
        <v>2750</v>
      </c>
      <c r="R1330" s="34">
        <f>Data!$M1330+5%</f>
        <v>0.25</v>
      </c>
    </row>
    <row r="1331" spans="1:18" ht="15.75" customHeight="1">
      <c r="A1331" s="22"/>
      <c r="B1331" s="27" t="s">
        <v>34</v>
      </c>
      <c r="C1331" s="27">
        <v>1128299</v>
      </c>
      <c r="D1331" s="28">
        <v>44334</v>
      </c>
      <c r="E1331" s="27" t="s">
        <v>35</v>
      </c>
      <c r="F1331" s="27" t="s">
        <v>70</v>
      </c>
      <c r="G1331" s="27" t="s">
        <v>71</v>
      </c>
      <c r="H1331" s="27" t="s">
        <v>29</v>
      </c>
      <c r="I1331" s="29">
        <v>0.7</v>
      </c>
      <c r="J1331" s="30">
        <v>5750</v>
      </c>
      <c r="K1331" s="31">
        <f t="shared" si="10"/>
        <v>4024.9999999999995</v>
      </c>
      <c r="L1331" s="31">
        <f t="shared" si="11"/>
        <v>1811.2499999999998</v>
      </c>
      <c r="M1331" s="32">
        <v>0.45</v>
      </c>
      <c r="O1331" s="37"/>
      <c r="P1331" s="38">
        <f>Data!$I1331-0.05</f>
        <v>0.64999999999999991</v>
      </c>
      <c r="Q1331" s="33">
        <f>Data!$J1331+1000</f>
        <v>6750</v>
      </c>
      <c r="R1331" s="34">
        <f>Data!$M1331+5%</f>
        <v>0.5</v>
      </c>
    </row>
    <row r="1332" spans="1:18" ht="15.75" customHeight="1">
      <c r="A1332" s="22"/>
      <c r="B1332" s="27" t="s">
        <v>34</v>
      </c>
      <c r="C1332" s="27">
        <v>1128299</v>
      </c>
      <c r="D1332" s="28">
        <v>44364</v>
      </c>
      <c r="E1332" s="27" t="s">
        <v>35</v>
      </c>
      <c r="F1332" s="27" t="s">
        <v>70</v>
      </c>
      <c r="G1332" s="27" t="s">
        <v>71</v>
      </c>
      <c r="H1332" s="27" t="s">
        <v>24</v>
      </c>
      <c r="I1332" s="29">
        <v>0.64999999999999991</v>
      </c>
      <c r="J1332" s="30">
        <v>8250</v>
      </c>
      <c r="K1332" s="31">
        <f t="shared" si="10"/>
        <v>5362.4999999999991</v>
      </c>
      <c r="L1332" s="31">
        <f t="shared" si="11"/>
        <v>1608.7499999999998</v>
      </c>
      <c r="M1332" s="32">
        <v>0.3</v>
      </c>
      <c r="O1332" s="37"/>
      <c r="P1332" s="38">
        <f>Data!$I1332-0.05</f>
        <v>0.59999999999999987</v>
      </c>
      <c r="Q1332" s="33">
        <f>Data!$J1332+1000</f>
        <v>9250</v>
      </c>
      <c r="R1332" s="34">
        <f>Data!$M1332+5%</f>
        <v>0.35</v>
      </c>
    </row>
    <row r="1333" spans="1:18" ht="15.75" customHeight="1">
      <c r="A1333" s="22"/>
      <c r="B1333" s="27" t="s">
        <v>34</v>
      </c>
      <c r="C1333" s="27">
        <v>1128299</v>
      </c>
      <c r="D1333" s="28">
        <v>44364</v>
      </c>
      <c r="E1333" s="27" t="s">
        <v>35</v>
      </c>
      <c r="F1333" s="27" t="s">
        <v>70</v>
      </c>
      <c r="G1333" s="27" t="s">
        <v>71</v>
      </c>
      <c r="H1333" s="27" t="s">
        <v>25</v>
      </c>
      <c r="I1333" s="29">
        <v>0.7</v>
      </c>
      <c r="J1333" s="30">
        <v>7000</v>
      </c>
      <c r="K1333" s="31">
        <f t="shared" si="10"/>
        <v>4900</v>
      </c>
      <c r="L1333" s="31">
        <f t="shared" si="11"/>
        <v>1225</v>
      </c>
      <c r="M1333" s="32">
        <v>0.25</v>
      </c>
      <c r="O1333" s="37"/>
      <c r="P1333" s="38">
        <f>Data!$I1333-0.05</f>
        <v>0.64999999999999991</v>
      </c>
      <c r="Q1333" s="33">
        <f>Data!$J1333+1000</f>
        <v>8000</v>
      </c>
      <c r="R1333" s="34">
        <f>Data!$M1333+5%</f>
        <v>0.3</v>
      </c>
    </row>
    <row r="1334" spans="1:18" ht="15.75" customHeight="1">
      <c r="A1334" s="22"/>
      <c r="B1334" s="27" t="s">
        <v>34</v>
      </c>
      <c r="C1334" s="27">
        <v>1128299</v>
      </c>
      <c r="D1334" s="28">
        <v>44364</v>
      </c>
      <c r="E1334" s="27" t="s">
        <v>35</v>
      </c>
      <c r="F1334" s="27" t="s">
        <v>70</v>
      </c>
      <c r="G1334" s="27" t="s">
        <v>71</v>
      </c>
      <c r="H1334" s="27" t="s">
        <v>26</v>
      </c>
      <c r="I1334" s="29">
        <v>0.85</v>
      </c>
      <c r="J1334" s="30">
        <v>7000</v>
      </c>
      <c r="K1334" s="31">
        <f t="shared" si="10"/>
        <v>5950</v>
      </c>
      <c r="L1334" s="31">
        <f t="shared" si="11"/>
        <v>1785</v>
      </c>
      <c r="M1334" s="32">
        <v>0.3</v>
      </c>
      <c r="O1334" s="37"/>
      <c r="P1334" s="38">
        <f>Data!$I1334+0.1</f>
        <v>0.95</v>
      </c>
      <c r="Q1334" s="33">
        <f>Data!$J1334+1000</f>
        <v>8000</v>
      </c>
      <c r="R1334" s="34">
        <f>Data!$M1334+5%</f>
        <v>0.35</v>
      </c>
    </row>
    <row r="1335" spans="1:18" ht="15.75" customHeight="1">
      <c r="A1335" s="22"/>
      <c r="B1335" s="27" t="s">
        <v>34</v>
      </c>
      <c r="C1335" s="27">
        <v>1128299</v>
      </c>
      <c r="D1335" s="28">
        <v>44364</v>
      </c>
      <c r="E1335" s="27" t="s">
        <v>35</v>
      </c>
      <c r="F1335" s="27" t="s">
        <v>70</v>
      </c>
      <c r="G1335" s="27" t="s">
        <v>71</v>
      </c>
      <c r="H1335" s="27" t="s">
        <v>27</v>
      </c>
      <c r="I1335" s="29">
        <v>0.85</v>
      </c>
      <c r="J1335" s="30">
        <v>5750</v>
      </c>
      <c r="K1335" s="31">
        <f t="shared" si="10"/>
        <v>4887.5</v>
      </c>
      <c r="L1335" s="31">
        <f t="shared" si="11"/>
        <v>1466.25</v>
      </c>
      <c r="M1335" s="32">
        <v>0.3</v>
      </c>
      <c r="O1335" s="37"/>
      <c r="P1335" s="38">
        <f>Data!$I1335+0.1</f>
        <v>0.95</v>
      </c>
      <c r="Q1335" s="33">
        <f>Data!$J1335+1000</f>
        <v>6750</v>
      </c>
      <c r="R1335" s="34">
        <f>Data!$M1335+5%</f>
        <v>0.35</v>
      </c>
    </row>
    <row r="1336" spans="1:18" ht="15.75" customHeight="1">
      <c r="A1336" s="22"/>
      <c r="B1336" s="27" t="s">
        <v>34</v>
      </c>
      <c r="C1336" s="27">
        <v>1128299</v>
      </c>
      <c r="D1336" s="28">
        <v>44364</v>
      </c>
      <c r="E1336" s="27" t="s">
        <v>35</v>
      </c>
      <c r="F1336" s="27" t="s">
        <v>70</v>
      </c>
      <c r="G1336" s="27" t="s">
        <v>71</v>
      </c>
      <c r="H1336" s="27" t="s">
        <v>28</v>
      </c>
      <c r="I1336" s="29">
        <v>0.95000000000000007</v>
      </c>
      <c r="J1336" s="30">
        <v>4500</v>
      </c>
      <c r="K1336" s="31">
        <f t="shared" si="10"/>
        <v>4275</v>
      </c>
      <c r="L1336" s="31">
        <f t="shared" si="11"/>
        <v>855</v>
      </c>
      <c r="M1336" s="32">
        <v>0.2</v>
      </c>
      <c r="O1336" s="37"/>
      <c r="P1336" s="38">
        <f>Data!$I1336+0.1</f>
        <v>1.05</v>
      </c>
      <c r="Q1336" s="33">
        <f>Data!$J1336+1000</f>
        <v>5500</v>
      </c>
      <c r="R1336" s="34">
        <f>Data!$M1336+5%</f>
        <v>0.25</v>
      </c>
    </row>
    <row r="1337" spans="1:18" ht="15.75" customHeight="1">
      <c r="A1337" s="22"/>
      <c r="B1337" s="27" t="s">
        <v>34</v>
      </c>
      <c r="C1337" s="27">
        <v>1128299</v>
      </c>
      <c r="D1337" s="28">
        <v>44364</v>
      </c>
      <c r="E1337" s="27" t="s">
        <v>35</v>
      </c>
      <c r="F1337" s="27" t="s">
        <v>70</v>
      </c>
      <c r="G1337" s="27" t="s">
        <v>71</v>
      </c>
      <c r="H1337" s="27" t="s">
        <v>29</v>
      </c>
      <c r="I1337" s="29">
        <v>1.1000000000000001</v>
      </c>
      <c r="J1337" s="30">
        <v>7500</v>
      </c>
      <c r="K1337" s="31">
        <f t="shared" si="10"/>
        <v>8250</v>
      </c>
      <c r="L1337" s="31">
        <f t="shared" si="11"/>
        <v>3712.5</v>
      </c>
      <c r="M1337" s="32">
        <v>0.45</v>
      </c>
      <c r="O1337" s="37"/>
      <c r="P1337" s="38">
        <f>Data!$I1337+0.1</f>
        <v>1.2000000000000002</v>
      </c>
      <c r="Q1337" s="33">
        <f>Data!$J1337+1000</f>
        <v>8500</v>
      </c>
      <c r="R1337" s="34">
        <f>Data!$M1337+5%</f>
        <v>0.5</v>
      </c>
    </row>
    <row r="1338" spans="1:18" ht="15.75" customHeight="1">
      <c r="A1338" s="22"/>
      <c r="B1338" s="27" t="s">
        <v>34</v>
      </c>
      <c r="C1338" s="27">
        <v>1128299</v>
      </c>
      <c r="D1338" s="28">
        <v>44393</v>
      </c>
      <c r="E1338" s="27" t="s">
        <v>35</v>
      </c>
      <c r="F1338" s="27" t="s">
        <v>70</v>
      </c>
      <c r="G1338" s="27" t="s">
        <v>71</v>
      </c>
      <c r="H1338" s="27" t="s">
        <v>24</v>
      </c>
      <c r="I1338" s="29">
        <v>0.9</v>
      </c>
      <c r="J1338" s="30">
        <v>9000</v>
      </c>
      <c r="K1338" s="31">
        <f t="shared" si="10"/>
        <v>8100</v>
      </c>
      <c r="L1338" s="31">
        <f t="shared" si="11"/>
        <v>2430</v>
      </c>
      <c r="M1338" s="32">
        <v>0.3</v>
      </c>
      <c r="O1338" s="37"/>
      <c r="P1338" s="38">
        <f>Data!$I1338+0.1</f>
        <v>1</v>
      </c>
      <c r="Q1338" s="33">
        <f>Data!$J1338+1000</f>
        <v>10000</v>
      </c>
      <c r="R1338" s="34">
        <f>Data!$M1338+5%</f>
        <v>0.35</v>
      </c>
    </row>
    <row r="1339" spans="1:18" ht="15.75" customHeight="1">
      <c r="A1339" s="22"/>
      <c r="B1339" s="27" t="s">
        <v>34</v>
      </c>
      <c r="C1339" s="27">
        <v>1128299</v>
      </c>
      <c r="D1339" s="28">
        <v>44393</v>
      </c>
      <c r="E1339" s="27" t="s">
        <v>35</v>
      </c>
      <c r="F1339" s="27" t="s">
        <v>70</v>
      </c>
      <c r="G1339" s="27" t="s">
        <v>71</v>
      </c>
      <c r="H1339" s="27" t="s">
        <v>25</v>
      </c>
      <c r="I1339" s="29">
        <v>0.95000000000000007</v>
      </c>
      <c r="J1339" s="30">
        <v>7500</v>
      </c>
      <c r="K1339" s="31">
        <f t="shared" si="10"/>
        <v>7125.0000000000009</v>
      </c>
      <c r="L1339" s="31">
        <f t="shared" si="11"/>
        <v>1781.2500000000002</v>
      </c>
      <c r="M1339" s="32">
        <v>0.25</v>
      </c>
      <c r="O1339" s="37"/>
      <c r="P1339" s="38">
        <f>Data!$I1339+0.1</f>
        <v>1.05</v>
      </c>
      <c r="Q1339" s="33">
        <f>Data!$J1339+1000</f>
        <v>8500</v>
      </c>
      <c r="R1339" s="34">
        <f>Data!$M1339+5%</f>
        <v>0.3</v>
      </c>
    </row>
    <row r="1340" spans="1:18" ht="15.75" customHeight="1">
      <c r="A1340" s="22"/>
      <c r="B1340" s="27" t="s">
        <v>34</v>
      </c>
      <c r="C1340" s="27">
        <v>1128299</v>
      </c>
      <c r="D1340" s="28">
        <v>44393</v>
      </c>
      <c r="E1340" s="27" t="s">
        <v>35</v>
      </c>
      <c r="F1340" s="27" t="s">
        <v>70</v>
      </c>
      <c r="G1340" s="27" t="s">
        <v>71</v>
      </c>
      <c r="H1340" s="27" t="s">
        <v>26</v>
      </c>
      <c r="I1340" s="29">
        <v>0.95000000000000007</v>
      </c>
      <c r="J1340" s="30">
        <v>7000</v>
      </c>
      <c r="K1340" s="31">
        <f t="shared" si="10"/>
        <v>6650.0000000000009</v>
      </c>
      <c r="L1340" s="31">
        <f t="shared" si="11"/>
        <v>1995.0000000000002</v>
      </c>
      <c r="M1340" s="32">
        <v>0.3</v>
      </c>
      <c r="O1340" s="37"/>
      <c r="P1340" s="38">
        <f>Data!$I1340+0.1</f>
        <v>1.05</v>
      </c>
      <c r="Q1340" s="33">
        <f>Data!$J1340+1000</f>
        <v>8000</v>
      </c>
      <c r="R1340" s="34">
        <f>Data!$M1340+5%</f>
        <v>0.35</v>
      </c>
    </row>
    <row r="1341" spans="1:18" ht="15.75" customHeight="1">
      <c r="A1341" s="22"/>
      <c r="B1341" s="27" t="s">
        <v>34</v>
      </c>
      <c r="C1341" s="27">
        <v>1128299</v>
      </c>
      <c r="D1341" s="28">
        <v>44393</v>
      </c>
      <c r="E1341" s="27" t="s">
        <v>35</v>
      </c>
      <c r="F1341" s="27" t="s">
        <v>70</v>
      </c>
      <c r="G1341" s="27" t="s">
        <v>71</v>
      </c>
      <c r="H1341" s="27" t="s">
        <v>27</v>
      </c>
      <c r="I1341" s="29">
        <v>0.9</v>
      </c>
      <c r="J1341" s="30">
        <v>6000</v>
      </c>
      <c r="K1341" s="31">
        <f t="shared" si="10"/>
        <v>5400</v>
      </c>
      <c r="L1341" s="31">
        <f t="shared" si="11"/>
        <v>1620</v>
      </c>
      <c r="M1341" s="32">
        <v>0.3</v>
      </c>
      <c r="O1341" s="37"/>
      <c r="P1341" s="38">
        <f>Data!$I1341+0.1</f>
        <v>1</v>
      </c>
      <c r="Q1341" s="33">
        <f>Data!$J1341+1000</f>
        <v>7000</v>
      </c>
      <c r="R1341" s="34">
        <f>Data!$M1341+5%</f>
        <v>0.35</v>
      </c>
    </row>
    <row r="1342" spans="1:18" ht="15.75" customHeight="1">
      <c r="A1342" s="22"/>
      <c r="B1342" s="27" t="s">
        <v>34</v>
      </c>
      <c r="C1342" s="27">
        <v>1128299</v>
      </c>
      <c r="D1342" s="28">
        <v>44393</v>
      </c>
      <c r="E1342" s="27" t="s">
        <v>35</v>
      </c>
      <c r="F1342" s="27" t="s">
        <v>70</v>
      </c>
      <c r="G1342" s="27" t="s">
        <v>71</v>
      </c>
      <c r="H1342" s="27" t="s">
        <v>28</v>
      </c>
      <c r="I1342" s="29">
        <v>0.95000000000000007</v>
      </c>
      <c r="J1342" s="30">
        <v>6500</v>
      </c>
      <c r="K1342" s="31">
        <f t="shared" si="10"/>
        <v>6175</v>
      </c>
      <c r="L1342" s="31">
        <f t="shared" si="11"/>
        <v>1235</v>
      </c>
      <c r="M1342" s="32">
        <v>0.2</v>
      </c>
      <c r="O1342" s="37"/>
      <c r="P1342" s="38">
        <f>Data!$I1342+0.1</f>
        <v>1.05</v>
      </c>
      <c r="Q1342" s="33">
        <f>Data!$J1342+1000</f>
        <v>7500</v>
      </c>
      <c r="R1342" s="34">
        <f>Data!$M1342+5%</f>
        <v>0.25</v>
      </c>
    </row>
    <row r="1343" spans="1:18" ht="15.75" customHeight="1">
      <c r="A1343" s="22"/>
      <c r="B1343" s="27" t="s">
        <v>34</v>
      </c>
      <c r="C1343" s="27">
        <v>1128299</v>
      </c>
      <c r="D1343" s="28">
        <v>44393</v>
      </c>
      <c r="E1343" s="27" t="s">
        <v>35</v>
      </c>
      <c r="F1343" s="27" t="s">
        <v>70</v>
      </c>
      <c r="G1343" s="27" t="s">
        <v>71</v>
      </c>
      <c r="H1343" s="27" t="s">
        <v>29</v>
      </c>
      <c r="I1343" s="29">
        <v>1.1000000000000001</v>
      </c>
      <c r="J1343" s="30">
        <v>6500</v>
      </c>
      <c r="K1343" s="31">
        <f t="shared" si="10"/>
        <v>7150.0000000000009</v>
      </c>
      <c r="L1343" s="31">
        <f t="shared" si="11"/>
        <v>3217.5000000000005</v>
      </c>
      <c r="M1343" s="32">
        <v>0.45</v>
      </c>
      <c r="O1343" s="37"/>
      <c r="P1343" s="38">
        <f>Data!$I1343+0.1</f>
        <v>1.2000000000000002</v>
      </c>
      <c r="Q1343" s="33">
        <f>Data!$J1343+1000</f>
        <v>7500</v>
      </c>
      <c r="R1343" s="34">
        <f>Data!$M1343+5%</f>
        <v>0.5</v>
      </c>
    </row>
    <row r="1344" spans="1:18" ht="15.75" customHeight="1">
      <c r="A1344" s="22"/>
      <c r="B1344" s="27" t="s">
        <v>34</v>
      </c>
      <c r="C1344" s="27">
        <v>1128299</v>
      </c>
      <c r="D1344" s="28">
        <v>44425</v>
      </c>
      <c r="E1344" s="27" t="s">
        <v>35</v>
      </c>
      <c r="F1344" s="27" t="s">
        <v>70</v>
      </c>
      <c r="G1344" s="27" t="s">
        <v>71</v>
      </c>
      <c r="H1344" s="27" t="s">
        <v>24</v>
      </c>
      <c r="I1344" s="29">
        <v>0.95000000000000007</v>
      </c>
      <c r="J1344" s="30">
        <v>8500</v>
      </c>
      <c r="K1344" s="31">
        <f t="shared" si="10"/>
        <v>8075.0000000000009</v>
      </c>
      <c r="L1344" s="31">
        <f t="shared" si="11"/>
        <v>2422.5</v>
      </c>
      <c r="M1344" s="32">
        <v>0.3</v>
      </c>
      <c r="O1344" s="37"/>
      <c r="P1344" s="38">
        <f>Data!$I1344+0.1</f>
        <v>1.05</v>
      </c>
      <c r="Q1344" s="33">
        <f>Data!$J1344+1000</f>
        <v>9500</v>
      </c>
      <c r="R1344" s="34">
        <f>Data!$M1344+5%</f>
        <v>0.35</v>
      </c>
    </row>
    <row r="1345" spans="1:18" ht="15.75" customHeight="1">
      <c r="A1345" s="22"/>
      <c r="B1345" s="27" t="s">
        <v>34</v>
      </c>
      <c r="C1345" s="27">
        <v>1128299</v>
      </c>
      <c r="D1345" s="28">
        <v>44425</v>
      </c>
      <c r="E1345" s="27" t="s">
        <v>35</v>
      </c>
      <c r="F1345" s="27" t="s">
        <v>70</v>
      </c>
      <c r="G1345" s="27" t="s">
        <v>71</v>
      </c>
      <c r="H1345" s="27" t="s">
        <v>25</v>
      </c>
      <c r="I1345" s="29">
        <v>0.85000000000000009</v>
      </c>
      <c r="J1345" s="30">
        <v>8250</v>
      </c>
      <c r="K1345" s="31">
        <f t="shared" si="10"/>
        <v>7012.5000000000009</v>
      </c>
      <c r="L1345" s="31">
        <f t="shared" si="11"/>
        <v>1753.1250000000002</v>
      </c>
      <c r="M1345" s="32">
        <v>0.25</v>
      </c>
      <c r="O1345" s="37"/>
      <c r="P1345" s="38">
        <f>Data!$I1345+0.1</f>
        <v>0.95000000000000007</v>
      </c>
      <c r="Q1345" s="33">
        <f>Data!$J1345+1000</f>
        <v>9250</v>
      </c>
      <c r="R1345" s="34">
        <f>Data!$M1345+5%</f>
        <v>0.3</v>
      </c>
    </row>
    <row r="1346" spans="1:18" ht="15.75" customHeight="1">
      <c r="A1346" s="22"/>
      <c r="B1346" s="27" t="s">
        <v>34</v>
      </c>
      <c r="C1346" s="27">
        <v>1128299</v>
      </c>
      <c r="D1346" s="28">
        <v>44425</v>
      </c>
      <c r="E1346" s="27" t="s">
        <v>35</v>
      </c>
      <c r="F1346" s="27" t="s">
        <v>70</v>
      </c>
      <c r="G1346" s="27" t="s">
        <v>71</v>
      </c>
      <c r="H1346" s="27" t="s">
        <v>26</v>
      </c>
      <c r="I1346" s="29">
        <v>0.8</v>
      </c>
      <c r="J1346" s="30">
        <v>7000</v>
      </c>
      <c r="K1346" s="31">
        <f t="shared" si="10"/>
        <v>5600</v>
      </c>
      <c r="L1346" s="31">
        <f t="shared" si="11"/>
        <v>1680</v>
      </c>
      <c r="M1346" s="32">
        <v>0.3</v>
      </c>
      <c r="O1346" s="37"/>
      <c r="P1346" s="38">
        <f>Data!$I1346+0.1</f>
        <v>0.9</v>
      </c>
      <c r="Q1346" s="33">
        <f>Data!$J1346+1000</f>
        <v>8000</v>
      </c>
      <c r="R1346" s="34">
        <f>Data!$M1346+5%</f>
        <v>0.35</v>
      </c>
    </row>
    <row r="1347" spans="1:18" ht="15.75" customHeight="1">
      <c r="A1347" s="22"/>
      <c r="B1347" s="27" t="s">
        <v>34</v>
      </c>
      <c r="C1347" s="27">
        <v>1128299</v>
      </c>
      <c r="D1347" s="28">
        <v>44425</v>
      </c>
      <c r="E1347" s="27" t="s">
        <v>35</v>
      </c>
      <c r="F1347" s="27" t="s">
        <v>70</v>
      </c>
      <c r="G1347" s="27" t="s">
        <v>71</v>
      </c>
      <c r="H1347" s="27" t="s">
        <v>27</v>
      </c>
      <c r="I1347" s="29">
        <v>0.8</v>
      </c>
      <c r="J1347" s="30">
        <v>4750</v>
      </c>
      <c r="K1347" s="31">
        <f t="shared" si="10"/>
        <v>3800</v>
      </c>
      <c r="L1347" s="31">
        <f t="shared" si="11"/>
        <v>1140</v>
      </c>
      <c r="M1347" s="32">
        <v>0.3</v>
      </c>
      <c r="O1347" s="37"/>
      <c r="P1347" s="38">
        <f>Data!$I1347+0.1</f>
        <v>0.9</v>
      </c>
      <c r="Q1347" s="33">
        <f>Data!$J1347-500</f>
        <v>4250</v>
      </c>
      <c r="R1347" s="34">
        <f>Data!$M1347+5%</f>
        <v>0.35</v>
      </c>
    </row>
    <row r="1348" spans="1:18" ht="15.75" customHeight="1">
      <c r="A1348" s="22"/>
      <c r="B1348" s="27" t="s">
        <v>34</v>
      </c>
      <c r="C1348" s="27">
        <v>1128299</v>
      </c>
      <c r="D1348" s="28">
        <v>44425</v>
      </c>
      <c r="E1348" s="27" t="s">
        <v>35</v>
      </c>
      <c r="F1348" s="27" t="s">
        <v>70</v>
      </c>
      <c r="G1348" s="27" t="s">
        <v>71</v>
      </c>
      <c r="H1348" s="27" t="s">
        <v>28</v>
      </c>
      <c r="I1348" s="29">
        <v>0.79999999999999993</v>
      </c>
      <c r="J1348" s="30">
        <v>4750</v>
      </c>
      <c r="K1348" s="31">
        <f t="shared" si="10"/>
        <v>3799.9999999999995</v>
      </c>
      <c r="L1348" s="31">
        <f t="shared" si="11"/>
        <v>760</v>
      </c>
      <c r="M1348" s="32">
        <v>0.2</v>
      </c>
      <c r="O1348" s="37"/>
      <c r="P1348" s="38">
        <f>Data!$I1348+0.1</f>
        <v>0.89999999999999991</v>
      </c>
      <c r="Q1348" s="33">
        <f>Data!$J1348-500</f>
        <v>4250</v>
      </c>
      <c r="R1348" s="34">
        <f>Data!$M1348+5%</f>
        <v>0.25</v>
      </c>
    </row>
    <row r="1349" spans="1:18" ht="15.75" customHeight="1">
      <c r="A1349" s="22"/>
      <c r="B1349" s="27" t="s">
        <v>34</v>
      </c>
      <c r="C1349" s="27">
        <v>1128299</v>
      </c>
      <c r="D1349" s="28">
        <v>44425</v>
      </c>
      <c r="E1349" s="27" t="s">
        <v>35</v>
      </c>
      <c r="F1349" s="27" t="s">
        <v>70</v>
      </c>
      <c r="G1349" s="27" t="s">
        <v>71</v>
      </c>
      <c r="H1349" s="27" t="s">
        <v>29</v>
      </c>
      <c r="I1349" s="29">
        <v>0.85</v>
      </c>
      <c r="J1349" s="30">
        <v>3000</v>
      </c>
      <c r="K1349" s="31">
        <f t="shared" si="10"/>
        <v>2550</v>
      </c>
      <c r="L1349" s="31">
        <f t="shared" si="11"/>
        <v>1147.5</v>
      </c>
      <c r="M1349" s="32">
        <v>0.45</v>
      </c>
      <c r="O1349" s="37"/>
      <c r="P1349" s="38">
        <f>Data!$I1349+0.1</f>
        <v>0.95</v>
      </c>
      <c r="Q1349" s="33">
        <f>Data!$J1349-500</f>
        <v>2500</v>
      </c>
      <c r="R1349" s="34">
        <f>Data!$M1349+5%</f>
        <v>0.5</v>
      </c>
    </row>
    <row r="1350" spans="1:18" ht="15.75" customHeight="1">
      <c r="A1350" s="22"/>
      <c r="B1350" s="27" t="s">
        <v>34</v>
      </c>
      <c r="C1350" s="27">
        <v>1128299</v>
      </c>
      <c r="D1350" s="28">
        <v>44457</v>
      </c>
      <c r="E1350" s="27" t="s">
        <v>35</v>
      </c>
      <c r="F1350" s="27" t="s">
        <v>70</v>
      </c>
      <c r="G1350" s="27" t="s">
        <v>71</v>
      </c>
      <c r="H1350" s="27" t="s">
        <v>24</v>
      </c>
      <c r="I1350" s="29">
        <v>0.60000000000000009</v>
      </c>
      <c r="J1350" s="30">
        <v>5000</v>
      </c>
      <c r="K1350" s="31">
        <f t="shared" si="10"/>
        <v>3000.0000000000005</v>
      </c>
      <c r="L1350" s="31">
        <f t="shared" si="11"/>
        <v>900.00000000000011</v>
      </c>
      <c r="M1350" s="32">
        <v>0.3</v>
      </c>
      <c r="O1350" s="37"/>
      <c r="P1350" s="38">
        <f>Data!$I1350-0.05</f>
        <v>0.55000000000000004</v>
      </c>
      <c r="Q1350" s="33">
        <f>Data!$J1350-500</f>
        <v>4500</v>
      </c>
      <c r="R1350" s="34">
        <f>Data!$M1350+5%</f>
        <v>0.35</v>
      </c>
    </row>
    <row r="1351" spans="1:18" ht="15.75" customHeight="1">
      <c r="A1351" s="22"/>
      <c r="B1351" s="27" t="s">
        <v>34</v>
      </c>
      <c r="C1351" s="27">
        <v>1128299</v>
      </c>
      <c r="D1351" s="28">
        <v>44457</v>
      </c>
      <c r="E1351" s="27" t="s">
        <v>35</v>
      </c>
      <c r="F1351" s="27" t="s">
        <v>70</v>
      </c>
      <c r="G1351" s="27" t="s">
        <v>71</v>
      </c>
      <c r="H1351" s="27" t="s">
        <v>25</v>
      </c>
      <c r="I1351" s="29">
        <v>0.65000000000000013</v>
      </c>
      <c r="J1351" s="30">
        <v>5000</v>
      </c>
      <c r="K1351" s="31">
        <f t="shared" si="10"/>
        <v>3250.0000000000005</v>
      </c>
      <c r="L1351" s="31">
        <f t="shared" si="11"/>
        <v>812.50000000000011</v>
      </c>
      <c r="M1351" s="32">
        <v>0.25</v>
      </c>
      <c r="O1351" s="37"/>
      <c r="P1351" s="38">
        <f>Data!$I1351-0.05</f>
        <v>0.60000000000000009</v>
      </c>
      <c r="Q1351" s="33">
        <f>Data!$J1351-500</f>
        <v>4500</v>
      </c>
      <c r="R1351" s="34">
        <f>Data!$M1351+5%</f>
        <v>0.3</v>
      </c>
    </row>
    <row r="1352" spans="1:18" ht="15.75" customHeight="1">
      <c r="A1352" s="22"/>
      <c r="B1352" s="27" t="s">
        <v>34</v>
      </c>
      <c r="C1352" s="27">
        <v>1128299</v>
      </c>
      <c r="D1352" s="28">
        <v>44457</v>
      </c>
      <c r="E1352" s="27" t="s">
        <v>35</v>
      </c>
      <c r="F1352" s="27" t="s">
        <v>70</v>
      </c>
      <c r="G1352" s="27" t="s">
        <v>71</v>
      </c>
      <c r="H1352" s="27" t="s">
        <v>26</v>
      </c>
      <c r="I1352" s="29">
        <v>0.60000000000000009</v>
      </c>
      <c r="J1352" s="30">
        <v>3000</v>
      </c>
      <c r="K1352" s="31">
        <f t="shared" si="10"/>
        <v>1800.0000000000002</v>
      </c>
      <c r="L1352" s="31">
        <f t="shared" si="11"/>
        <v>540</v>
      </c>
      <c r="M1352" s="32">
        <v>0.3</v>
      </c>
      <c r="O1352" s="37"/>
      <c r="P1352" s="38">
        <f>Data!$I1352-0.05</f>
        <v>0.55000000000000004</v>
      </c>
      <c r="Q1352" s="33">
        <f>Data!$J1352-750</f>
        <v>2250</v>
      </c>
      <c r="R1352" s="34">
        <f>Data!$M1352+5%</f>
        <v>0.35</v>
      </c>
    </row>
    <row r="1353" spans="1:18" ht="15.75" customHeight="1">
      <c r="A1353" s="22"/>
      <c r="B1353" s="27" t="s">
        <v>34</v>
      </c>
      <c r="C1353" s="27">
        <v>1128299</v>
      </c>
      <c r="D1353" s="28">
        <v>44457</v>
      </c>
      <c r="E1353" s="27" t="s">
        <v>35</v>
      </c>
      <c r="F1353" s="27" t="s">
        <v>70</v>
      </c>
      <c r="G1353" s="27" t="s">
        <v>71</v>
      </c>
      <c r="H1353" s="27" t="s">
        <v>27</v>
      </c>
      <c r="I1353" s="29">
        <v>0.60000000000000009</v>
      </c>
      <c r="J1353" s="30">
        <v>2500</v>
      </c>
      <c r="K1353" s="31">
        <f t="shared" si="10"/>
        <v>1500.0000000000002</v>
      </c>
      <c r="L1353" s="31">
        <f t="shared" si="11"/>
        <v>450.00000000000006</v>
      </c>
      <c r="M1353" s="32">
        <v>0.3</v>
      </c>
      <c r="O1353" s="37"/>
      <c r="P1353" s="38">
        <f>Data!$I1353-0.05</f>
        <v>0.55000000000000004</v>
      </c>
      <c r="Q1353" s="33">
        <f>Data!$J1353-750</f>
        <v>1750</v>
      </c>
      <c r="R1353" s="34">
        <f>Data!$M1353+5%</f>
        <v>0.35</v>
      </c>
    </row>
    <row r="1354" spans="1:18" ht="15.75" customHeight="1">
      <c r="A1354" s="22"/>
      <c r="B1354" s="27" t="s">
        <v>34</v>
      </c>
      <c r="C1354" s="27">
        <v>1128299</v>
      </c>
      <c r="D1354" s="28">
        <v>44457</v>
      </c>
      <c r="E1354" s="27" t="s">
        <v>35</v>
      </c>
      <c r="F1354" s="27" t="s">
        <v>70</v>
      </c>
      <c r="G1354" s="27" t="s">
        <v>71</v>
      </c>
      <c r="H1354" s="27" t="s">
        <v>28</v>
      </c>
      <c r="I1354" s="29">
        <v>0.70000000000000007</v>
      </c>
      <c r="J1354" s="30">
        <v>2750</v>
      </c>
      <c r="K1354" s="31">
        <f t="shared" si="10"/>
        <v>1925.0000000000002</v>
      </c>
      <c r="L1354" s="31">
        <f t="shared" si="11"/>
        <v>385.00000000000006</v>
      </c>
      <c r="M1354" s="32">
        <v>0.2</v>
      </c>
      <c r="O1354" s="37"/>
      <c r="P1354" s="38">
        <f>Data!$I1354-0.05</f>
        <v>0.65</v>
      </c>
      <c r="Q1354" s="33">
        <f>Data!$J1354-750</f>
        <v>2000</v>
      </c>
      <c r="R1354" s="34">
        <f>Data!$M1354+5%</f>
        <v>0.25</v>
      </c>
    </row>
    <row r="1355" spans="1:18" ht="15.75" customHeight="1">
      <c r="A1355" s="22"/>
      <c r="B1355" s="27" t="s">
        <v>34</v>
      </c>
      <c r="C1355" s="27">
        <v>1128299</v>
      </c>
      <c r="D1355" s="28">
        <v>44457</v>
      </c>
      <c r="E1355" s="27" t="s">
        <v>35</v>
      </c>
      <c r="F1355" s="27" t="s">
        <v>70</v>
      </c>
      <c r="G1355" s="27" t="s">
        <v>71</v>
      </c>
      <c r="H1355" s="27" t="s">
        <v>29</v>
      </c>
      <c r="I1355" s="29">
        <v>0.54999999999999993</v>
      </c>
      <c r="J1355" s="30">
        <v>3000</v>
      </c>
      <c r="K1355" s="31">
        <f t="shared" si="10"/>
        <v>1649.9999999999998</v>
      </c>
      <c r="L1355" s="31">
        <f t="shared" si="11"/>
        <v>742.49999999999989</v>
      </c>
      <c r="M1355" s="32">
        <v>0.45</v>
      </c>
      <c r="O1355" s="37"/>
      <c r="P1355" s="38">
        <f>Data!$I1355-0.05</f>
        <v>0.49999999999999994</v>
      </c>
      <c r="Q1355" s="33">
        <f>Data!$J1355-750</f>
        <v>2250</v>
      </c>
      <c r="R1355" s="34">
        <f>Data!$M1355+5%</f>
        <v>0.5</v>
      </c>
    </row>
    <row r="1356" spans="1:18" ht="15.75" customHeight="1">
      <c r="A1356" s="22"/>
      <c r="B1356" s="27" t="s">
        <v>34</v>
      </c>
      <c r="C1356" s="27">
        <v>1128299</v>
      </c>
      <c r="D1356" s="28">
        <v>44486</v>
      </c>
      <c r="E1356" s="27" t="s">
        <v>35</v>
      </c>
      <c r="F1356" s="27" t="s">
        <v>70</v>
      </c>
      <c r="G1356" s="27" t="s">
        <v>71</v>
      </c>
      <c r="H1356" s="27" t="s">
        <v>24</v>
      </c>
      <c r="I1356" s="29">
        <v>0.5</v>
      </c>
      <c r="J1356" s="30">
        <v>4000</v>
      </c>
      <c r="K1356" s="31">
        <f t="shared" si="10"/>
        <v>2000</v>
      </c>
      <c r="L1356" s="31">
        <f t="shared" si="11"/>
        <v>600</v>
      </c>
      <c r="M1356" s="32">
        <v>0.3</v>
      </c>
      <c r="O1356" s="37"/>
      <c r="P1356" s="38">
        <f>Data!$I1356-0.05</f>
        <v>0.45</v>
      </c>
      <c r="Q1356" s="33">
        <f>Data!$J1356-750</f>
        <v>3250</v>
      </c>
      <c r="R1356" s="34">
        <f>Data!$M1356+5%</f>
        <v>0.35</v>
      </c>
    </row>
    <row r="1357" spans="1:18" ht="15.75" customHeight="1">
      <c r="A1357" s="22"/>
      <c r="B1357" s="27" t="s">
        <v>34</v>
      </c>
      <c r="C1357" s="27">
        <v>1128299</v>
      </c>
      <c r="D1357" s="28">
        <v>44486</v>
      </c>
      <c r="E1357" s="27" t="s">
        <v>35</v>
      </c>
      <c r="F1357" s="27" t="s">
        <v>70</v>
      </c>
      <c r="G1357" s="27" t="s">
        <v>71</v>
      </c>
      <c r="H1357" s="27" t="s">
        <v>25</v>
      </c>
      <c r="I1357" s="29">
        <v>0.65000000000000013</v>
      </c>
      <c r="J1357" s="30">
        <v>5750</v>
      </c>
      <c r="K1357" s="31">
        <f t="shared" si="10"/>
        <v>3737.5000000000009</v>
      </c>
      <c r="L1357" s="31">
        <f t="shared" si="11"/>
        <v>934.37500000000023</v>
      </c>
      <c r="M1357" s="32">
        <v>0.25</v>
      </c>
      <c r="O1357" s="37"/>
      <c r="P1357" s="38">
        <f>Data!$I1357-0</f>
        <v>0.65000000000000013</v>
      </c>
      <c r="Q1357" s="33">
        <f>Data!$J1357+1000</f>
        <v>6750</v>
      </c>
      <c r="R1357" s="34">
        <f>Data!$M1357+5%</f>
        <v>0.3</v>
      </c>
    </row>
    <row r="1358" spans="1:18" ht="15.75" customHeight="1">
      <c r="A1358" s="22"/>
      <c r="B1358" s="27" t="s">
        <v>34</v>
      </c>
      <c r="C1358" s="27">
        <v>1128299</v>
      </c>
      <c r="D1358" s="28">
        <v>44486</v>
      </c>
      <c r="E1358" s="27" t="s">
        <v>35</v>
      </c>
      <c r="F1358" s="27" t="s">
        <v>70</v>
      </c>
      <c r="G1358" s="27" t="s">
        <v>71</v>
      </c>
      <c r="H1358" s="27" t="s">
        <v>26</v>
      </c>
      <c r="I1358" s="29">
        <v>0.60000000000000009</v>
      </c>
      <c r="J1358" s="30">
        <v>4000</v>
      </c>
      <c r="K1358" s="31">
        <f t="shared" si="10"/>
        <v>2400.0000000000005</v>
      </c>
      <c r="L1358" s="31">
        <f t="shared" si="11"/>
        <v>720.00000000000011</v>
      </c>
      <c r="M1358" s="32">
        <v>0.3</v>
      </c>
      <c r="O1358" s="37"/>
      <c r="P1358" s="38">
        <f>Data!$I1358-0</f>
        <v>0.60000000000000009</v>
      </c>
      <c r="Q1358" s="33">
        <f>Data!$J1358+1000</f>
        <v>5000</v>
      </c>
      <c r="R1358" s="34">
        <f>Data!$M1358+5%</f>
        <v>0.35</v>
      </c>
    </row>
    <row r="1359" spans="1:18" ht="15.75" customHeight="1">
      <c r="A1359" s="22"/>
      <c r="B1359" s="27" t="s">
        <v>34</v>
      </c>
      <c r="C1359" s="27">
        <v>1128299</v>
      </c>
      <c r="D1359" s="28">
        <v>44486</v>
      </c>
      <c r="E1359" s="27" t="s">
        <v>35</v>
      </c>
      <c r="F1359" s="27" t="s">
        <v>70</v>
      </c>
      <c r="G1359" s="27" t="s">
        <v>71</v>
      </c>
      <c r="H1359" s="27" t="s">
        <v>27</v>
      </c>
      <c r="I1359" s="29">
        <v>0.55000000000000004</v>
      </c>
      <c r="J1359" s="30">
        <v>3750</v>
      </c>
      <c r="K1359" s="31">
        <f t="shared" si="10"/>
        <v>2062.5</v>
      </c>
      <c r="L1359" s="31">
        <f t="shared" si="11"/>
        <v>618.75</v>
      </c>
      <c r="M1359" s="32">
        <v>0.3</v>
      </c>
      <c r="O1359" s="37"/>
      <c r="P1359" s="38">
        <f>Data!$I1359-0</f>
        <v>0.55000000000000004</v>
      </c>
      <c r="Q1359" s="33">
        <f>Data!$J1359+1000</f>
        <v>4750</v>
      </c>
      <c r="R1359" s="34">
        <f>Data!$M1359+5%</f>
        <v>0.35</v>
      </c>
    </row>
    <row r="1360" spans="1:18" ht="15.75" customHeight="1">
      <c r="A1360" s="22"/>
      <c r="B1360" s="27" t="s">
        <v>34</v>
      </c>
      <c r="C1360" s="27">
        <v>1128299</v>
      </c>
      <c r="D1360" s="28">
        <v>44486</v>
      </c>
      <c r="E1360" s="27" t="s">
        <v>35</v>
      </c>
      <c r="F1360" s="27" t="s">
        <v>70</v>
      </c>
      <c r="G1360" s="27" t="s">
        <v>71</v>
      </c>
      <c r="H1360" s="27" t="s">
        <v>28</v>
      </c>
      <c r="I1360" s="29">
        <v>0.65</v>
      </c>
      <c r="J1360" s="30">
        <v>3500</v>
      </c>
      <c r="K1360" s="31">
        <f t="shared" si="10"/>
        <v>2275</v>
      </c>
      <c r="L1360" s="31">
        <f t="shared" si="11"/>
        <v>455</v>
      </c>
      <c r="M1360" s="32">
        <v>0.2</v>
      </c>
      <c r="O1360" s="37"/>
      <c r="P1360" s="38">
        <f>Data!$I1360-0</f>
        <v>0.65</v>
      </c>
      <c r="Q1360" s="33">
        <f>Data!$J1360+1000</f>
        <v>4500</v>
      </c>
      <c r="R1360" s="34">
        <f>Data!$M1360+5%</f>
        <v>0.25</v>
      </c>
    </row>
    <row r="1361" spans="1:18" ht="15.75" customHeight="1">
      <c r="A1361" s="22"/>
      <c r="B1361" s="27" t="s">
        <v>34</v>
      </c>
      <c r="C1361" s="27">
        <v>1128299</v>
      </c>
      <c r="D1361" s="28">
        <v>44486</v>
      </c>
      <c r="E1361" s="27" t="s">
        <v>35</v>
      </c>
      <c r="F1361" s="27" t="s">
        <v>70</v>
      </c>
      <c r="G1361" s="27" t="s">
        <v>71</v>
      </c>
      <c r="H1361" s="27" t="s">
        <v>29</v>
      </c>
      <c r="I1361" s="29">
        <v>0.70000000000000007</v>
      </c>
      <c r="J1361" s="30">
        <v>4000</v>
      </c>
      <c r="K1361" s="31">
        <f t="shared" si="10"/>
        <v>2800.0000000000005</v>
      </c>
      <c r="L1361" s="31">
        <f t="shared" si="11"/>
        <v>1260.0000000000002</v>
      </c>
      <c r="M1361" s="32">
        <v>0.45</v>
      </c>
      <c r="O1361" s="37"/>
      <c r="P1361" s="38">
        <f>Data!$I1361-0</f>
        <v>0.70000000000000007</v>
      </c>
      <c r="Q1361" s="33">
        <f>Data!$J1361+1000</f>
        <v>5000</v>
      </c>
      <c r="R1361" s="34">
        <f>Data!$M1361+5%</f>
        <v>0.5</v>
      </c>
    </row>
    <row r="1362" spans="1:18" ht="15.75" customHeight="1">
      <c r="A1362" s="22"/>
      <c r="B1362" s="27" t="s">
        <v>34</v>
      </c>
      <c r="C1362" s="27">
        <v>1128299</v>
      </c>
      <c r="D1362" s="28">
        <v>44517</v>
      </c>
      <c r="E1362" s="27" t="s">
        <v>35</v>
      </c>
      <c r="F1362" s="27" t="s">
        <v>70</v>
      </c>
      <c r="G1362" s="27" t="s">
        <v>71</v>
      </c>
      <c r="H1362" s="27" t="s">
        <v>24</v>
      </c>
      <c r="I1362" s="29">
        <v>0.55000000000000004</v>
      </c>
      <c r="J1362" s="30">
        <v>6250</v>
      </c>
      <c r="K1362" s="31">
        <f t="shared" si="10"/>
        <v>3437.5000000000005</v>
      </c>
      <c r="L1362" s="31">
        <f t="shared" si="11"/>
        <v>1031.25</v>
      </c>
      <c r="M1362" s="32">
        <v>0.3</v>
      </c>
      <c r="O1362" s="37"/>
      <c r="P1362" s="38">
        <f>Data!$I1362-0</f>
        <v>0.55000000000000004</v>
      </c>
      <c r="Q1362" s="33">
        <f>Data!$J1362+1000</f>
        <v>7250</v>
      </c>
      <c r="R1362" s="34">
        <f>Data!$M1362+5%</f>
        <v>0.35</v>
      </c>
    </row>
    <row r="1363" spans="1:18" ht="15.75" customHeight="1">
      <c r="A1363" s="22"/>
      <c r="B1363" s="27" t="s">
        <v>34</v>
      </c>
      <c r="C1363" s="27">
        <v>1128299</v>
      </c>
      <c r="D1363" s="28">
        <v>44517</v>
      </c>
      <c r="E1363" s="27" t="s">
        <v>35</v>
      </c>
      <c r="F1363" s="27" t="s">
        <v>70</v>
      </c>
      <c r="G1363" s="27" t="s">
        <v>71</v>
      </c>
      <c r="H1363" s="27" t="s">
        <v>25</v>
      </c>
      <c r="I1363" s="29">
        <v>0.60000000000000009</v>
      </c>
      <c r="J1363" s="30">
        <v>7000</v>
      </c>
      <c r="K1363" s="31">
        <f t="shared" si="10"/>
        <v>4200.0000000000009</v>
      </c>
      <c r="L1363" s="31">
        <f t="shared" si="11"/>
        <v>1050.0000000000002</v>
      </c>
      <c r="M1363" s="32">
        <v>0.25</v>
      </c>
      <c r="O1363" s="37"/>
      <c r="P1363" s="38">
        <f>Data!$I1363-0</f>
        <v>0.60000000000000009</v>
      </c>
      <c r="Q1363" s="33">
        <f>Data!$J1363+1000</f>
        <v>8000</v>
      </c>
      <c r="R1363" s="34">
        <f>Data!$M1363+5%</f>
        <v>0.3</v>
      </c>
    </row>
    <row r="1364" spans="1:18" ht="15.75" customHeight="1">
      <c r="A1364" s="22"/>
      <c r="B1364" s="27" t="s">
        <v>34</v>
      </c>
      <c r="C1364" s="27">
        <v>1128299</v>
      </c>
      <c r="D1364" s="28">
        <v>44517</v>
      </c>
      <c r="E1364" s="27" t="s">
        <v>35</v>
      </c>
      <c r="F1364" s="27" t="s">
        <v>70</v>
      </c>
      <c r="G1364" s="27" t="s">
        <v>71</v>
      </c>
      <c r="H1364" s="27" t="s">
        <v>26</v>
      </c>
      <c r="I1364" s="29">
        <v>0.55000000000000004</v>
      </c>
      <c r="J1364" s="30">
        <v>5250</v>
      </c>
      <c r="K1364" s="31">
        <f t="shared" si="10"/>
        <v>2887.5000000000005</v>
      </c>
      <c r="L1364" s="31">
        <f t="shared" si="11"/>
        <v>866.25000000000011</v>
      </c>
      <c r="M1364" s="32">
        <v>0.3</v>
      </c>
      <c r="O1364" s="37"/>
      <c r="P1364" s="38">
        <f>Data!$I1364-0</f>
        <v>0.55000000000000004</v>
      </c>
      <c r="Q1364" s="33">
        <f>Data!$J1364+1000</f>
        <v>6250</v>
      </c>
      <c r="R1364" s="34">
        <f>Data!$M1364+5%</f>
        <v>0.35</v>
      </c>
    </row>
    <row r="1365" spans="1:18" ht="15.75" customHeight="1">
      <c r="A1365" s="22"/>
      <c r="B1365" s="27" t="s">
        <v>34</v>
      </c>
      <c r="C1365" s="27">
        <v>1128299</v>
      </c>
      <c r="D1365" s="28">
        <v>44517</v>
      </c>
      <c r="E1365" s="27" t="s">
        <v>35</v>
      </c>
      <c r="F1365" s="27" t="s">
        <v>70</v>
      </c>
      <c r="G1365" s="27" t="s">
        <v>71</v>
      </c>
      <c r="H1365" s="27" t="s">
        <v>27</v>
      </c>
      <c r="I1365" s="29">
        <v>0.65000000000000013</v>
      </c>
      <c r="J1365" s="30">
        <v>5000</v>
      </c>
      <c r="K1365" s="31">
        <f t="shared" si="10"/>
        <v>3250.0000000000005</v>
      </c>
      <c r="L1365" s="31">
        <f t="shared" si="11"/>
        <v>975.00000000000011</v>
      </c>
      <c r="M1365" s="32">
        <v>0.3</v>
      </c>
      <c r="O1365" s="37"/>
      <c r="P1365" s="38">
        <f>Data!$I1365-0</f>
        <v>0.65000000000000013</v>
      </c>
      <c r="Q1365" s="33">
        <f>Data!$J1365+1000</f>
        <v>6000</v>
      </c>
      <c r="R1365" s="34">
        <f>Data!$M1365+5%</f>
        <v>0.35</v>
      </c>
    </row>
    <row r="1366" spans="1:18" ht="15.75" customHeight="1">
      <c r="A1366" s="22"/>
      <c r="B1366" s="27" t="s">
        <v>34</v>
      </c>
      <c r="C1366" s="27">
        <v>1128299</v>
      </c>
      <c r="D1366" s="28">
        <v>44517</v>
      </c>
      <c r="E1366" s="27" t="s">
        <v>35</v>
      </c>
      <c r="F1366" s="27" t="s">
        <v>70</v>
      </c>
      <c r="G1366" s="27" t="s">
        <v>71</v>
      </c>
      <c r="H1366" s="27" t="s">
        <v>28</v>
      </c>
      <c r="I1366" s="29">
        <v>0.85000000000000009</v>
      </c>
      <c r="J1366" s="30">
        <v>4750</v>
      </c>
      <c r="K1366" s="31">
        <f t="shared" si="10"/>
        <v>4037.5000000000005</v>
      </c>
      <c r="L1366" s="31">
        <f t="shared" si="11"/>
        <v>807.50000000000011</v>
      </c>
      <c r="M1366" s="32">
        <v>0.2</v>
      </c>
      <c r="O1366" s="37"/>
      <c r="P1366" s="38">
        <f>Data!$I1366-0</f>
        <v>0.85000000000000009</v>
      </c>
      <c r="Q1366" s="33">
        <f>Data!$J1366+1000</f>
        <v>5750</v>
      </c>
      <c r="R1366" s="34">
        <f>Data!$M1366+5%</f>
        <v>0.25</v>
      </c>
    </row>
    <row r="1367" spans="1:18" ht="15.75" customHeight="1">
      <c r="A1367" s="22"/>
      <c r="B1367" s="27" t="s">
        <v>34</v>
      </c>
      <c r="C1367" s="27">
        <v>1128299</v>
      </c>
      <c r="D1367" s="28">
        <v>44517</v>
      </c>
      <c r="E1367" s="27" t="s">
        <v>35</v>
      </c>
      <c r="F1367" s="27" t="s">
        <v>70</v>
      </c>
      <c r="G1367" s="27" t="s">
        <v>71</v>
      </c>
      <c r="H1367" s="27" t="s">
        <v>29</v>
      </c>
      <c r="I1367" s="29">
        <v>0.90000000000000013</v>
      </c>
      <c r="J1367" s="30">
        <v>6000</v>
      </c>
      <c r="K1367" s="31">
        <f t="shared" si="10"/>
        <v>5400.0000000000009</v>
      </c>
      <c r="L1367" s="31">
        <f t="shared" si="11"/>
        <v>2430.0000000000005</v>
      </c>
      <c r="M1367" s="32">
        <v>0.45</v>
      </c>
      <c r="O1367" s="37"/>
      <c r="P1367" s="38">
        <f>Data!$I1367-0</f>
        <v>0.90000000000000013</v>
      </c>
      <c r="Q1367" s="33">
        <f>Data!$J1367+1000</f>
        <v>7000</v>
      </c>
      <c r="R1367" s="34">
        <f>Data!$M1367+5%</f>
        <v>0.5</v>
      </c>
    </row>
    <row r="1368" spans="1:18" ht="15.75" customHeight="1">
      <c r="A1368" s="22"/>
      <c r="B1368" s="27" t="s">
        <v>34</v>
      </c>
      <c r="C1368" s="27">
        <v>1128299</v>
      </c>
      <c r="D1368" s="28">
        <v>44546</v>
      </c>
      <c r="E1368" s="27" t="s">
        <v>35</v>
      </c>
      <c r="F1368" s="27" t="s">
        <v>70</v>
      </c>
      <c r="G1368" s="27" t="s">
        <v>71</v>
      </c>
      <c r="H1368" s="27" t="s">
        <v>24</v>
      </c>
      <c r="I1368" s="29">
        <v>0.75000000000000011</v>
      </c>
      <c r="J1368" s="30">
        <v>8000</v>
      </c>
      <c r="K1368" s="31">
        <f t="shared" si="10"/>
        <v>6000.0000000000009</v>
      </c>
      <c r="L1368" s="31">
        <f t="shared" si="11"/>
        <v>1800.0000000000002</v>
      </c>
      <c r="M1368" s="32">
        <v>0.3</v>
      </c>
      <c r="O1368" s="37"/>
      <c r="P1368" s="38">
        <f>Data!$I1368-0</f>
        <v>0.75000000000000011</v>
      </c>
      <c r="Q1368" s="33">
        <f>Data!$J1368+1000</f>
        <v>9000</v>
      </c>
      <c r="R1368" s="34">
        <f>Data!$M1368+5%</f>
        <v>0.35</v>
      </c>
    </row>
    <row r="1369" spans="1:18" ht="15.75" customHeight="1">
      <c r="A1369" s="22"/>
      <c r="B1369" s="27" t="s">
        <v>34</v>
      </c>
      <c r="C1369" s="27">
        <v>1128299</v>
      </c>
      <c r="D1369" s="28">
        <v>44546</v>
      </c>
      <c r="E1369" s="27" t="s">
        <v>35</v>
      </c>
      <c r="F1369" s="27" t="s">
        <v>70</v>
      </c>
      <c r="G1369" s="27" t="s">
        <v>71</v>
      </c>
      <c r="H1369" s="27" t="s">
        <v>25</v>
      </c>
      <c r="I1369" s="29">
        <v>0.8500000000000002</v>
      </c>
      <c r="J1369" s="30">
        <v>8000</v>
      </c>
      <c r="K1369" s="31">
        <f t="shared" si="10"/>
        <v>6800.0000000000018</v>
      </c>
      <c r="L1369" s="31">
        <f t="shared" si="11"/>
        <v>1700.0000000000005</v>
      </c>
      <c r="M1369" s="32">
        <v>0.25</v>
      </c>
      <c r="O1369" s="37"/>
      <c r="P1369" s="38">
        <f>Data!$I1369-0</f>
        <v>0.8500000000000002</v>
      </c>
      <c r="Q1369" s="33">
        <f>Data!$J1369+1000</f>
        <v>9000</v>
      </c>
      <c r="R1369" s="34">
        <f>Data!$M1369+5%</f>
        <v>0.3</v>
      </c>
    </row>
    <row r="1370" spans="1:18" ht="15.75" customHeight="1">
      <c r="A1370" s="22"/>
      <c r="B1370" s="27" t="s">
        <v>34</v>
      </c>
      <c r="C1370" s="27">
        <v>1128299</v>
      </c>
      <c r="D1370" s="28">
        <v>44546</v>
      </c>
      <c r="E1370" s="27" t="s">
        <v>35</v>
      </c>
      <c r="F1370" s="27" t="s">
        <v>70</v>
      </c>
      <c r="G1370" s="27" t="s">
        <v>71</v>
      </c>
      <c r="H1370" s="27" t="s">
        <v>26</v>
      </c>
      <c r="I1370" s="29">
        <v>0.80000000000000016</v>
      </c>
      <c r="J1370" s="30">
        <v>6000</v>
      </c>
      <c r="K1370" s="31">
        <f t="shared" si="10"/>
        <v>4800.0000000000009</v>
      </c>
      <c r="L1370" s="31">
        <f t="shared" si="11"/>
        <v>1440.0000000000002</v>
      </c>
      <c r="M1370" s="32">
        <v>0.3</v>
      </c>
      <c r="O1370" s="37"/>
      <c r="P1370" s="38">
        <f>Data!$I1370-0</f>
        <v>0.80000000000000016</v>
      </c>
      <c r="Q1370" s="33">
        <f>Data!$J1370+1000</f>
        <v>7000</v>
      </c>
      <c r="R1370" s="34">
        <f>Data!$M1370+5%</f>
        <v>0.35</v>
      </c>
    </row>
    <row r="1371" spans="1:18" ht="15.75" customHeight="1">
      <c r="A1371" s="22"/>
      <c r="B1371" s="27" t="s">
        <v>34</v>
      </c>
      <c r="C1371" s="27">
        <v>1128299</v>
      </c>
      <c r="D1371" s="28">
        <v>44546</v>
      </c>
      <c r="E1371" s="27" t="s">
        <v>35</v>
      </c>
      <c r="F1371" s="27" t="s">
        <v>70</v>
      </c>
      <c r="G1371" s="27" t="s">
        <v>71</v>
      </c>
      <c r="H1371" s="27" t="s">
        <v>27</v>
      </c>
      <c r="I1371" s="29">
        <v>0.80000000000000016</v>
      </c>
      <c r="J1371" s="30">
        <v>6000</v>
      </c>
      <c r="K1371" s="31">
        <f t="shared" si="10"/>
        <v>4800.0000000000009</v>
      </c>
      <c r="L1371" s="31">
        <f t="shared" si="11"/>
        <v>1440.0000000000002</v>
      </c>
      <c r="M1371" s="32">
        <v>0.3</v>
      </c>
      <c r="O1371" s="37"/>
      <c r="P1371" s="38">
        <f>Data!$I1371-0</f>
        <v>0.80000000000000016</v>
      </c>
      <c r="Q1371" s="33">
        <f>Data!$J1371+1000</f>
        <v>7000</v>
      </c>
      <c r="R1371" s="34">
        <f>Data!$M1371+5%</f>
        <v>0.35</v>
      </c>
    </row>
    <row r="1372" spans="1:18" ht="15.75" customHeight="1">
      <c r="A1372" s="22"/>
      <c r="B1372" s="27" t="s">
        <v>34</v>
      </c>
      <c r="C1372" s="27">
        <v>1128299</v>
      </c>
      <c r="D1372" s="28">
        <v>44546</v>
      </c>
      <c r="E1372" s="27" t="s">
        <v>35</v>
      </c>
      <c r="F1372" s="27" t="s">
        <v>70</v>
      </c>
      <c r="G1372" s="27" t="s">
        <v>71</v>
      </c>
      <c r="H1372" s="27" t="s">
        <v>28</v>
      </c>
      <c r="I1372" s="29">
        <v>0.90000000000000013</v>
      </c>
      <c r="J1372" s="30">
        <v>5250</v>
      </c>
      <c r="K1372" s="31">
        <f t="shared" si="10"/>
        <v>4725.0000000000009</v>
      </c>
      <c r="L1372" s="31">
        <f t="shared" si="11"/>
        <v>945.00000000000023</v>
      </c>
      <c r="M1372" s="32">
        <v>0.2</v>
      </c>
      <c r="O1372" s="37"/>
      <c r="P1372" s="38">
        <f>Data!$I1372-0</f>
        <v>0.90000000000000013</v>
      </c>
      <c r="Q1372" s="33">
        <f>Data!$J1372+1000</f>
        <v>6250</v>
      </c>
      <c r="R1372" s="34">
        <f>Data!$M1372+5%</f>
        <v>0.25</v>
      </c>
    </row>
    <row r="1373" spans="1:18" ht="15.75" customHeight="1">
      <c r="A1373" s="22"/>
      <c r="B1373" s="27" t="s">
        <v>34</v>
      </c>
      <c r="C1373" s="27">
        <v>1128299</v>
      </c>
      <c r="D1373" s="28">
        <v>44546</v>
      </c>
      <c r="E1373" s="27" t="s">
        <v>35</v>
      </c>
      <c r="F1373" s="27" t="s">
        <v>70</v>
      </c>
      <c r="G1373" s="27" t="s">
        <v>71</v>
      </c>
      <c r="H1373" s="27" t="s">
        <v>29</v>
      </c>
      <c r="I1373" s="29">
        <v>0.95000000000000018</v>
      </c>
      <c r="J1373" s="30">
        <v>6250</v>
      </c>
      <c r="K1373" s="31">
        <f t="shared" si="10"/>
        <v>5937.5000000000009</v>
      </c>
      <c r="L1373" s="31">
        <f t="shared" si="11"/>
        <v>2671.8750000000005</v>
      </c>
      <c r="M1373" s="32">
        <v>0.45</v>
      </c>
      <c r="O1373" s="37"/>
      <c r="P1373" s="38">
        <f>Data!$I1373-0</f>
        <v>0.95000000000000018</v>
      </c>
      <c r="Q1373" s="33">
        <f>Data!$J1373+1000</f>
        <v>7250</v>
      </c>
      <c r="R1373" s="34">
        <f>Data!$M1373+5%</f>
        <v>0.5</v>
      </c>
    </row>
    <row r="1374" spans="1:18" ht="15.75" customHeight="1">
      <c r="A1374" s="22" t="s">
        <v>46</v>
      </c>
      <c r="B1374" s="27" t="s">
        <v>21</v>
      </c>
      <c r="C1374" s="27">
        <v>1185732</v>
      </c>
      <c r="D1374" s="28">
        <v>44208</v>
      </c>
      <c r="E1374" s="27" t="s">
        <v>53</v>
      </c>
      <c r="F1374" s="27" t="s">
        <v>54</v>
      </c>
      <c r="G1374" s="27" t="s">
        <v>72</v>
      </c>
      <c r="H1374" s="27" t="s">
        <v>24</v>
      </c>
      <c r="I1374" s="29">
        <v>0.45</v>
      </c>
      <c r="J1374" s="30">
        <v>8500</v>
      </c>
      <c r="K1374" s="31">
        <f t="shared" si="10"/>
        <v>3825</v>
      </c>
      <c r="L1374" s="31">
        <f t="shared" si="11"/>
        <v>1721.25</v>
      </c>
      <c r="M1374" s="32">
        <v>0.45</v>
      </c>
      <c r="P1374" s="33"/>
    </row>
    <row r="1375" spans="1:18" ht="15.75" customHeight="1">
      <c r="A1375" s="22"/>
      <c r="B1375" s="27" t="s">
        <v>21</v>
      </c>
      <c r="C1375" s="27">
        <v>1185732</v>
      </c>
      <c r="D1375" s="28">
        <v>44208</v>
      </c>
      <c r="E1375" s="27" t="s">
        <v>53</v>
      </c>
      <c r="F1375" s="27" t="s">
        <v>54</v>
      </c>
      <c r="G1375" s="27" t="s">
        <v>72</v>
      </c>
      <c r="H1375" s="27" t="s">
        <v>25</v>
      </c>
      <c r="I1375" s="29">
        <v>0.45</v>
      </c>
      <c r="J1375" s="30">
        <v>6500</v>
      </c>
      <c r="K1375" s="31">
        <f t="shared" si="10"/>
        <v>2925</v>
      </c>
      <c r="L1375" s="31">
        <f t="shared" si="11"/>
        <v>1023.7499999999999</v>
      </c>
      <c r="M1375" s="32">
        <v>0.35</v>
      </c>
      <c r="P1375" s="33"/>
    </row>
    <row r="1376" spans="1:18" ht="15.75" customHeight="1">
      <c r="A1376" s="22"/>
      <c r="B1376" s="27" t="s">
        <v>21</v>
      </c>
      <c r="C1376" s="27">
        <v>1185732</v>
      </c>
      <c r="D1376" s="28">
        <v>44208</v>
      </c>
      <c r="E1376" s="27" t="s">
        <v>53</v>
      </c>
      <c r="F1376" s="27" t="s">
        <v>54</v>
      </c>
      <c r="G1376" s="27" t="s">
        <v>72</v>
      </c>
      <c r="H1376" s="27" t="s">
        <v>26</v>
      </c>
      <c r="I1376" s="29">
        <v>0.35000000000000003</v>
      </c>
      <c r="J1376" s="30">
        <v>6500</v>
      </c>
      <c r="K1376" s="31">
        <f t="shared" si="10"/>
        <v>2275</v>
      </c>
      <c r="L1376" s="31">
        <f t="shared" si="11"/>
        <v>568.75</v>
      </c>
      <c r="M1376" s="32">
        <v>0.25</v>
      </c>
      <c r="P1376" s="33"/>
    </row>
    <row r="1377" spans="1:16" ht="15.75" customHeight="1">
      <c r="A1377" s="22"/>
      <c r="B1377" s="27" t="s">
        <v>21</v>
      </c>
      <c r="C1377" s="27">
        <v>1185732</v>
      </c>
      <c r="D1377" s="28">
        <v>44208</v>
      </c>
      <c r="E1377" s="27" t="s">
        <v>53</v>
      </c>
      <c r="F1377" s="27" t="s">
        <v>54</v>
      </c>
      <c r="G1377" s="27" t="s">
        <v>72</v>
      </c>
      <c r="H1377" s="27" t="s">
        <v>27</v>
      </c>
      <c r="I1377" s="29">
        <v>0.39999999999999997</v>
      </c>
      <c r="J1377" s="30">
        <v>5000</v>
      </c>
      <c r="K1377" s="31">
        <f t="shared" si="10"/>
        <v>1999.9999999999998</v>
      </c>
      <c r="L1377" s="31">
        <f t="shared" si="11"/>
        <v>599.99999999999989</v>
      </c>
      <c r="M1377" s="32">
        <v>0.3</v>
      </c>
      <c r="P1377" s="33"/>
    </row>
    <row r="1378" spans="1:16" ht="15.75" customHeight="1">
      <c r="A1378" s="22"/>
      <c r="B1378" s="27" t="s">
        <v>21</v>
      </c>
      <c r="C1378" s="27">
        <v>1185732</v>
      </c>
      <c r="D1378" s="28">
        <v>44208</v>
      </c>
      <c r="E1378" s="27" t="s">
        <v>53</v>
      </c>
      <c r="F1378" s="27" t="s">
        <v>54</v>
      </c>
      <c r="G1378" s="27" t="s">
        <v>72</v>
      </c>
      <c r="H1378" s="27" t="s">
        <v>28</v>
      </c>
      <c r="I1378" s="29">
        <v>0.55000000000000004</v>
      </c>
      <c r="J1378" s="30">
        <v>5500</v>
      </c>
      <c r="K1378" s="31">
        <f t="shared" si="10"/>
        <v>3025.0000000000005</v>
      </c>
      <c r="L1378" s="31">
        <f t="shared" si="11"/>
        <v>1058.75</v>
      </c>
      <c r="M1378" s="32">
        <v>0.35</v>
      </c>
      <c r="P1378" s="33"/>
    </row>
    <row r="1379" spans="1:16" ht="15.75" customHeight="1">
      <c r="A1379" s="22"/>
      <c r="B1379" s="27" t="s">
        <v>21</v>
      </c>
      <c r="C1379" s="27">
        <v>1185732</v>
      </c>
      <c r="D1379" s="28">
        <v>44208</v>
      </c>
      <c r="E1379" s="27" t="s">
        <v>53</v>
      </c>
      <c r="F1379" s="27" t="s">
        <v>54</v>
      </c>
      <c r="G1379" s="27" t="s">
        <v>72</v>
      </c>
      <c r="H1379" s="27" t="s">
        <v>29</v>
      </c>
      <c r="I1379" s="29">
        <v>0.45</v>
      </c>
      <c r="J1379" s="30">
        <v>6500</v>
      </c>
      <c r="K1379" s="31">
        <f t="shared" si="10"/>
        <v>2925</v>
      </c>
      <c r="L1379" s="31">
        <f t="shared" si="11"/>
        <v>1462.5</v>
      </c>
      <c r="M1379" s="32">
        <v>0.5</v>
      </c>
      <c r="P1379" s="33"/>
    </row>
    <row r="1380" spans="1:16" ht="15.75" customHeight="1">
      <c r="A1380" s="22"/>
      <c r="B1380" s="27" t="s">
        <v>21</v>
      </c>
      <c r="C1380" s="27">
        <v>1185732</v>
      </c>
      <c r="D1380" s="28">
        <v>44237</v>
      </c>
      <c r="E1380" s="27" t="s">
        <v>53</v>
      </c>
      <c r="F1380" s="27" t="s">
        <v>54</v>
      </c>
      <c r="G1380" s="27" t="s">
        <v>72</v>
      </c>
      <c r="H1380" s="27" t="s">
        <v>24</v>
      </c>
      <c r="I1380" s="29">
        <v>0.45</v>
      </c>
      <c r="J1380" s="30">
        <v>9000</v>
      </c>
      <c r="K1380" s="31">
        <f t="shared" si="10"/>
        <v>4050</v>
      </c>
      <c r="L1380" s="31">
        <f t="shared" si="11"/>
        <v>1822.5</v>
      </c>
      <c r="M1380" s="32">
        <v>0.45</v>
      </c>
      <c r="P1380" s="33"/>
    </row>
    <row r="1381" spans="1:16" ht="15.75" customHeight="1">
      <c r="A1381" s="22"/>
      <c r="B1381" s="27" t="s">
        <v>21</v>
      </c>
      <c r="C1381" s="27">
        <v>1185732</v>
      </c>
      <c r="D1381" s="28">
        <v>44237</v>
      </c>
      <c r="E1381" s="27" t="s">
        <v>53</v>
      </c>
      <c r="F1381" s="27" t="s">
        <v>54</v>
      </c>
      <c r="G1381" s="27" t="s">
        <v>72</v>
      </c>
      <c r="H1381" s="27" t="s">
        <v>25</v>
      </c>
      <c r="I1381" s="29">
        <v>0.45</v>
      </c>
      <c r="J1381" s="30">
        <v>5500</v>
      </c>
      <c r="K1381" s="31">
        <f t="shared" si="10"/>
        <v>2475</v>
      </c>
      <c r="L1381" s="31">
        <f t="shared" si="11"/>
        <v>866.25</v>
      </c>
      <c r="M1381" s="32">
        <v>0.35</v>
      </c>
      <c r="P1381" s="33"/>
    </row>
    <row r="1382" spans="1:16" ht="15.75" customHeight="1">
      <c r="A1382" s="22"/>
      <c r="B1382" s="27" t="s">
        <v>21</v>
      </c>
      <c r="C1382" s="27">
        <v>1185732</v>
      </c>
      <c r="D1382" s="28">
        <v>44237</v>
      </c>
      <c r="E1382" s="27" t="s">
        <v>53</v>
      </c>
      <c r="F1382" s="27" t="s">
        <v>54</v>
      </c>
      <c r="G1382" s="27" t="s">
        <v>72</v>
      </c>
      <c r="H1382" s="27" t="s">
        <v>26</v>
      </c>
      <c r="I1382" s="29">
        <v>0.35000000000000003</v>
      </c>
      <c r="J1382" s="30">
        <v>6000</v>
      </c>
      <c r="K1382" s="31">
        <f t="shared" si="10"/>
        <v>2100</v>
      </c>
      <c r="L1382" s="31">
        <f t="shared" si="11"/>
        <v>525</v>
      </c>
      <c r="M1382" s="32">
        <v>0.25</v>
      </c>
      <c r="P1382" s="33"/>
    </row>
    <row r="1383" spans="1:16" ht="15.75" customHeight="1">
      <c r="A1383" s="22"/>
      <c r="B1383" s="27" t="s">
        <v>21</v>
      </c>
      <c r="C1383" s="27">
        <v>1185732</v>
      </c>
      <c r="D1383" s="28">
        <v>44237</v>
      </c>
      <c r="E1383" s="27" t="s">
        <v>53</v>
      </c>
      <c r="F1383" s="27" t="s">
        <v>54</v>
      </c>
      <c r="G1383" s="27" t="s">
        <v>72</v>
      </c>
      <c r="H1383" s="27" t="s">
        <v>27</v>
      </c>
      <c r="I1383" s="29">
        <v>0.39999999999999997</v>
      </c>
      <c r="J1383" s="30">
        <v>4750</v>
      </c>
      <c r="K1383" s="31">
        <f t="shared" si="10"/>
        <v>1899.9999999999998</v>
      </c>
      <c r="L1383" s="31">
        <f t="shared" si="11"/>
        <v>569.99999999999989</v>
      </c>
      <c r="M1383" s="32">
        <v>0.3</v>
      </c>
      <c r="P1383" s="33"/>
    </row>
    <row r="1384" spans="1:16" ht="15.75" customHeight="1">
      <c r="A1384" s="22"/>
      <c r="B1384" s="27" t="s">
        <v>21</v>
      </c>
      <c r="C1384" s="27">
        <v>1185732</v>
      </c>
      <c r="D1384" s="28">
        <v>44237</v>
      </c>
      <c r="E1384" s="27" t="s">
        <v>53</v>
      </c>
      <c r="F1384" s="27" t="s">
        <v>54</v>
      </c>
      <c r="G1384" s="27" t="s">
        <v>72</v>
      </c>
      <c r="H1384" s="27" t="s">
        <v>28</v>
      </c>
      <c r="I1384" s="29">
        <v>0.55000000000000004</v>
      </c>
      <c r="J1384" s="30">
        <v>5500</v>
      </c>
      <c r="K1384" s="31">
        <f t="shared" si="10"/>
        <v>3025.0000000000005</v>
      </c>
      <c r="L1384" s="31">
        <f t="shared" si="11"/>
        <v>1058.75</v>
      </c>
      <c r="M1384" s="32">
        <v>0.35</v>
      </c>
      <c r="P1384" s="33"/>
    </row>
    <row r="1385" spans="1:16" ht="15.75" customHeight="1">
      <c r="A1385" s="22"/>
      <c r="B1385" s="27" t="s">
        <v>21</v>
      </c>
      <c r="C1385" s="27">
        <v>1185732</v>
      </c>
      <c r="D1385" s="28">
        <v>44237</v>
      </c>
      <c r="E1385" s="27" t="s">
        <v>53</v>
      </c>
      <c r="F1385" s="27" t="s">
        <v>54</v>
      </c>
      <c r="G1385" s="27" t="s">
        <v>72</v>
      </c>
      <c r="H1385" s="27" t="s">
        <v>29</v>
      </c>
      <c r="I1385" s="29">
        <v>0.45</v>
      </c>
      <c r="J1385" s="30">
        <v>6500</v>
      </c>
      <c r="K1385" s="31">
        <f t="shared" si="10"/>
        <v>2925</v>
      </c>
      <c r="L1385" s="31">
        <f t="shared" si="11"/>
        <v>1462.5</v>
      </c>
      <c r="M1385" s="32">
        <v>0.5</v>
      </c>
      <c r="P1385" s="33"/>
    </row>
    <row r="1386" spans="1:16" ht="15.75" customHeight="1">
      <c r="A1386" s="22"/>
      <c r="B1386" s="27" t="s">
        <v>21</v>
      </c>
      <c r="C1386" s="27">
        <v>1185732</v>
      </c>
      <c r="D1386" s="28">
        <v>44263</v>
      </c>
      <c r="E1386" s="27" t="s">
        <v>53</v>
      </c>
      <c r="F1386" s="27" t="s">
        <v>54</v>
      </c>
      <c r="G1386" s="27" t="s">
        <v>72</v>
      </c>
      <c r="H1386" s="27" t="s">
        <v>24</v>
      </c>
      <c r="I1386" s="29">
        <v>0.45</v>
      </c>
      <c r="J1386" s="30">
        <v>8700</v>
      </c>
      <c r="K1386" s="31">
        <f t="shared" si="10"/>
        <v>3915</v>
      </c>
      <c r="L1386" s="31">
        <f t="shared" si="11"/>
        <v>1761.75</v>
      </c>
      <c r="M1386" s="32">
        <v>0.45</v>
      </c>
      <c r="P1386" s="33"/>
    </row>
    <row r="1387" spans="1:16" ht="15.75" customHeight="1">
      <c r="A1387" s="22"/>
      <c r="B1387" s="27" t="s">
        <v>21</v>
      </c>
      <c r="C1387" s="27">
        <v>1185732</v>
      </c>
      <c r="D1387" s="28">
        <v>44263</v>
      </c>
      <c r="E1387" s="27" t="s">
        <v>53</v>
      </c>
      <c r="F1387" s="27" t="s">
        <v>54</v>
      </c>
      <c r="G1387" s="27" t="s">
        <v>72</v>
      </c>
      <c r="H1387" s="27" t="s">
        <v>25</v>
      </c>
      <c r="I1387" s="29">
        <v>0.45</v>
      </c>
      <c r="J1387" s="30">
        <v>5500</v>
      </c>
      <c r="K1387" s="31">
        <f t="shared" si="10"/>
        <v>2475</v>
      </c>
      <c r="L1387" s="31">
        <f t="shared" si="11"/>
        <v>866.25</v>
      </c>
      <c r="M1387" s="32">
        <v>0.35</v>
      </c>
      <c r="P1387" s="33"/>
    </row>
    <row r="1388" spans="1:16" ht="15.75" customHeight="1">
      <c r="A1388" s="22"/>
      <c r="B1388" s="27" t="s">
        <v>21</v>
      </c>
      <c r="C1388" s="27">
        <v>1185732</v>
      </c>
      <c r="D1388" s="28">
        <v>44263</v>
      </c>
      <c r="E1388" s="27" t="s">
        <v>53</v>
      </c>
      <c r="F1388" s="27" t="s">
        <v>54</v>
      </c>
      <c r="G1388" s="27" t="s">
        <v>72</v>
      </c>
      <c r="H1388" s="27" t="s">
        <v>26</v>
      </c>
      <c r="I1388" s="29">
        <v>0.35000000000000003</v>
      </c>
      <c r="J1388" s="30">
        <v>5750</v>
      </c>
      <c r="K1388" s="31">
        <f t="shared" si="10"/>
        <v>2012.5000000000002</v>
      </c>
      <c r="L1388" s="31">
        <f t="shared" si="11"/>
        <v>503.12500000000006</v>
      </c>
      <c r="M1388" s="32">
        <v>0.25</v>
      </c>
      <c r="P1388" s="33"/>
    </row>
    <row r="1389" spans="1:16" ht="15.75" customHeight="1">
      <c r="A1389" s="22"/>
      <c r="B1389" s="27" t="s">
        <v>21</v>
      </c>
      <c r="C1389" s="27">
        <v>1185732</v>
      </c>
      <c r="D1389" s="28">
        <v>44263</v>
      </c>
      <c r="E1389" s="27" t="s">
        <v>53</v>
      </c>
      <c r="F1389" s="27" t="s">
        <v>54</v>
      </c>
      <c r="G1389" s="27" t="s">
        <v>72</v>
      </c>
      <c r="H1389" s="27" t="s">
        <v>27</v>
      </c>
      <c r="I1389" s="29">
        <v>0.39999999999999997</v>
      </c>
      <c r="J1389" s="30">
        <v>4250</v>
      </c>
      <c r="K1389" s="31">
        <f t="shared" si="10"/>
        <v>1699.9999999999998</v>
      </c>
      <c r="L1389" s="31">
        <f t="shared" si="11"/>
        <v>509.99999999999989</v>
      </c>
      <c r="M1389" s="32">
        <v>0.3</v>
      </c>
      <c r="P1389" s="33"/>
    </row>
    <row r="1390" spans="1:16" ht="15.75" customHeight="1">
      <c r="A1390" s="22"/>
      <c r="B1390" s="27" t="s">
        <v>21</v>
      </c>
      <c r="C1390" s="27">
        <v>1185732</v>
      </c>
      <c r="D1390" s="28">
        <v>44263</v>
      </c>
      <c r="E1390" s="27" t="s">
        <v>53</v>
      </c>
      <c r="F1390" s="27" t="s">
        <v>54</v>
      </c>
      <c r="G1390" s="27" t="s">
        <v>72</v>
      </c>
      <c r="H1390" s="27" t="s">
        <v>28</v>
      </c>
      <c r="I1390" s="29">
        <v>0.55000000000000004</v>
      </c>
      <c r="J1390" s="30">
        <v>4750</v>
      </c>
      <c r="K1390" s="31">
        <f t="shared" si="10"/>
        <v>2612.5</v>
      </c>
      <c r="L1390" s="31">
        <f t="shared" si="11"/>
        <v>914.37499999999989</v>
      </c>
      <c r="M1390" s="32">
        <v>0.35</v>
      </c>
      <c r="P1390" s="33"/>
    </row>
    <row r="1391" spans="1:16" ht="15.75" customHeight="1">
      <c r="A1391" s="22"/>
      <c r="B1391" s="27" t="s">
        <v>21</v>
      </c>
      <c r="C1391" s="27">
        <v>1185732</v>
      </c>
      <c r="D1391" s="28">
        <v>44263</v>
      </c>
      <c r="E1391" s="27" t="s">
        <v>53</v>
      </c>
      <c r="F1391" s="27" t="s">
        <v>54</v>
      </c>
      <c r="G1391" s="27" t="s">
        <v>72</v>
      </c>
      <c r="H1391" s="27" t="s">
        <v>29</v>
      </c>
      <c r="I1391" s="29">
        <v>0.45</v>
      </c>
      <c r="J1391" s="30">
        <v>5750</v>
      </c>
      <c r="K1391" s="31">
        <f t="shared" si="10"/>
        <v>2587.5</v>
      </c>
      <c r="L1391" s="31">
        <f t="shared" si="11"/>
        <v>1293.75</v>
      </c>
      <c r="M1391" s="32">
        <v>0.5</v>
      </c>
      <c r="P1391" s="33"/>
    </row>
    <row r="1392" spans="1:16" ht="15.75" customHeight="1">
      <c r="A1392" s="22"/>
      <c r="B1392" s="27" t="s">
        <v>21</v>
      </c>
      <c r="C1392" s="27">
        <v>1185732</v>
      </c>
      <c r="D1392" s="28">
        <v>44295</v>
      </c>
      <c r="E1392" s="27" t="s">
        <v>53</v>
      </c>
      <c r="F1392" s="27" t="s">
        <v>54</v>
      </c>
      <c r="G1392" s="27" t="s">
        <v>72</v>
      </c>
      <c r="H1392" s="27" t="s">
        <v>24</v>
      </c>
      <c r="I1392" s="29">
        <v>0.45</v>
      </c>
      <c r="J1392" s="30">
        <v>8250</v>
      </c>
      <c r="K1392" s="31">
        <f t="shared" si="10"/>
        <v>3712.5</v>
      </c>
      <c r="L1392" s="31">
        <f t="shared" si="11"/>
        <v>1670.625</v>
      </c>
      <c r="M1392" s="32">
        <v>0.45</v>
      </c>
      <c r="P1392" s="33"/>
    </row>
    <row r="1393" spans="1:16" ht="15.75" customHeight="1">
      <c r="A1393" s="22"/>
      <c r="B1393" s="27" t="s">
        <v>21</v>
      </c>
      <c r="C1393" s="27">
        <v>1185732</v>
      </c>
      <c r="D1393" s="28">
        <v>44295</v>
      </c>
      <c r="E1393" s="27" t="s">
        <v>53</v>
      </c>
      <c r="F1393" s="27" t="s">
        <v>54</v>
      </c>
      <c r="G1393" s="27" t="s">
        <v>72</v>
      </c>
      <c r="H1393" s="27" t="s">
        <v>25</v>
      </c>
      <c r="I1393" s="29">
        <v>0.45</v>
      </c>
      <c r="J1393" s="30">
        <v>5250</v>
      </c>
      <c r="K1393" s="31">
        <f t="shared" si="10"/>
        <v>2362.5</v>
      </c>
      <c r="L1393" s="31">
        <f t="shared" si="11"/>
        <v>826.875</v>
      </c>
      <c r="M1393" s="32">
        <v>0.35</v>
      </c>
      <c r="P1393" s="33"/>
    </row>
    <row r="1394" spans="1:16" ht="15.75" customHeight="1">
      <c r="A1394" s="22"/>
      <c r="B1394" s="27" t="s">
        <v>21</v>
      </c>
      <c r="C1394" s="27">
        <v>1185732</v>
      </c>
      <c r="D1394" s="28">
        <v>44295</v>
      </c>
      <c r="E1394" s="27" t="s">
        <v>53</v>
      </c>
      <c r="F1394" s="27" t="s">
        <v>54</v>
      </c>
      <c r="G1394" s="27" t="s">
        <v>72</v>
      </c>
      <c r="H1394" s="27" t="s">
        <v>26</v>
      </c>
      <c r="I1394" s="29">
        <v>0.35000000000000003</v>
      </c>
      <c r="J1394" s="30">
        <v>5250</v>
      </c>
      <c r="K1394" s="31">
        <f t="shared" si="10"/>
        <v>1837.5000000000002</v>
      </c>
      <c r="L1394" s="31">
        <f t="shared" si="11"/>
        <v>459.37500000000006</v>
      </c>
      <c r="M1394" s="32">
        <v>0.25</v>
      </c>
      <c r="P1394" s="33"/>
    </row>
    <row r="1395" spans="1:16" ht="15.75" customHeight="1">
      <c r="A1395" s="22"/>
      <c r="B1395" s="27" t="s">
        <v>21</v>
      </c>
      <c r="C1395" s="27">
        <v>1185732</v>
      </c>
      <c r="D1395" s="28">
        <v>44295</v>
      </c>
      <c r="E1395" s="27" t="s">
        <v>53</v>
      </c>
      <c r="F1395" s="27" t="s">
        <v>54</v>
      </c>
      <c r="G1395" s="27" t="s">
        <v>72</v>
      </c>
      <c r="H1395" s="27" t="s">
        <v>27</v>
      </c>
      <c r="I1395" s="29">
        <v>0.39999999999999997</v>
      </c>
      <c r="J1395" s="30">
        <v>4500</v>
      </c>
      <c r="K1395" s="31">
        <f t="shared" si="10"/>
        <v>1799.9999999999998</v>
      </c>
      <c r="L1395" s="31">
        <f t="shared" si="11"/>
        <v>539.99999999999989</v>
      </c>
      <c r="M1395" s="32">
        <v>0.3</v>
      </c>
      <c r="P1395" s="33"/>
    </row>
    <row r="1396" spans="1:16" ht="15.75" customHeight="1">
      <c r="A1396" s="22"/>
      <c r="B1396" s="27" t="s">
        <v>21</v>
      </c>
      <c r="C1396" s="27">
        <v>1185732</v>
      </c>
      <c r="D1396" s="28">
        <v>44295</v>
      </c>
      <c r="E1396" s="27" t="s">
        <v>53</v>
      </c>
      <c r="F1396" s="27" t="s">
        <v>54</v>
      </c>
      <c r="G1396" s="27" t="s">
        <v>72</v>
      </c>
      <c r="H1396" s="27" t="s">
        <v>28</v>
      </c>
      <c r="I1396" s="29">
        <v>0.55000000000000004</v>
      </c>
      <c r="J1396" s="30">
        <v>4750</v>
      </c>
      <c r="K1396" s="31">
        <f t="shared" si="10"/>
        <v>2612.5</v>
      </c>
      <c r="L1396" s="31">
        <f t="shared" si="11"/>
        <v>914.37499999999989</v>
      </c>
      <c r="M1396" s="32">
        <v>0.35</v>
      </c>
      <c r="P1396" s="33"/>
    </row>
    <row r="1397" spans="1:16" ht="15.75" customHeight="1">
      <c r="A1397" s="22"/>
      <c r="B1397" s="27" t="s">
        <v>21</v>
      </c>
      <c r="C1397" s="27">
        <v>1185732</v>
      </c>
      <c r="D1397" s="28">
        <v>44295</v>
      </c>
      <c r="E1397" s="27" t="s">
        <v>53</v>
      </c>
      <c r="F1397" s="27" t="s">
        <v>54</v>
      </c>
      <c r="G1397" s="27" t="s">
        <v>72</v>
      </c>
      <c r="H1397" s="27" t="s">
        <v>29</v>
      </c>
      <c r="I1397" s="29">
        <v>0.45</v>
      </c>
      <c r="J1397" s="30">
        <v>6000</v>
      </c>
      <c r="K1397" s="31">
        <f t="shared" si="10"/>
        <v>2700</v>
      </c>
      <c r="L1397" s="31">
        <f t="shared" si="11"/>
        <v>1350</v>
      </c>
      <c r="M1397" s="32">
        <v>0.5</v>
      </c>
      <c r="P1397" s="33"/>
    </row>
    <row r="1398" spans="1:16" ht="15.75" customHeight="1">
      <c r="A1398" s="22"/>
      <c r="B1398" s="27" t="s">
        <v>21</v>
      </c>
      <c r="C1398" s="27">
        <v>1185732</v>
      </c>
      <c r="D1398" s="28">
        <v>44324</v>
      </c>
      <c r="E1398" s="27" t="s">
        <v>53</v>
      </c>
      <c r="F1398" s="27" t="s">
        <v>54</v>
      </c>
      <c r="G1398" s="27" t="s">
        <v>72</v>
      </c>
      <c r="H1398" s="27" t="s">
        <v>24</v>
      </c>
      <c r="I1398" s="29">
        <v>0.55000000000000004</v>
      </c>
      <c r="J1398" s="30">
        <v>8700</v>
      </c>
      <c r="K1398" s="31">
        <f t="shared" si="10"/>
        <v>4785</v>
      </c>
      <c r="L1398" s="31">
        <f t="shared" si="11"/>
        <v>2153.25</v>
      </c>
      <c r="M1398" s="32">
        <v>0.45</v>
      </c>
      <c r="P1398" s="33"/>
    </row>
    <row r="1399" spans="1:16" ht="15.75" customHeight="1">
      <c r="A1399" s="22"/>
      <c r="B1399" s="27" t="s">
        <v>21</v>
      </c>
      <c r="C1399" s="27">
        <v>1185732</v>
      </c>
      <c r="D1399" s="28">
        <v>44324</v>
      </c>
      <c r="E1399" s="27" t="s">
        <v>53</v>
      </c>
      <c r="F1399" s="27" t="s">
        <v>54</v>
      </c>
      <c r="G1399" s="27" t="s">
        <v>72</v>
      </c>
      <c r="H1399" s="27" t="s">
        <v>25</v>
      </c>
      <c r="I1399" s="29">
        <v>0.55000000000000004</v>
      </c>
      <c r="J1399" s="30">
        <v>5750</v>
      </c>
      <c r="K1399" s="31">
        <f t="shared" si="10"/>
        <v>3162.5000000000005</v>
      </c>
      <c r="L1399" s="31">
        <f t="shared" si="11"/>
        <v>1106.875</v>
      </c>
      <c r="M1399" s="32">
        <v>0.35</v>
      </c>
      <c r="P1399" s="33"/>
    </row>
    <row r="1400" spans="1:16" ht="15.75" customHeight="1">
      <c r="A1400" s="22"/>
      <c r="B1400" s="27" t="s">
        <v>21</v>
      </c>
      <c r="C1400" s="27">
        <v>1185732</v>
      </c>
      <c r="D1400" s="28">
        <v>44324</v>
      </c>
      <c r="E1400" s="27" t="s">
        <v>53</v>
      </c>
      <c r="F1400" s="27" t="s">
        <v>54</v>
      </c>
      <c r="G1400" s="27" t="s">
        <v>72</v>
      </c>
      <c r="H1400" s="27" t="s">
        <v>26</v>
      </c>
      <c r="I1400" s="29">
        <v>0.5</v>
      </c>
      <c r="J1400" s="30">
        <v>5500</v>
      </c>
      <c r="K1400" s="31">
        <f t="shared" si="10"/>
        <v>2750</v>
      </c>
      <c r="L1400" s="31">
        <f t="shared" si="11"/>
        <v>687.5</v>
      </c>
      <c r="M1400" s="32">
        <v>0.25</v>
      </c>
      <c r="P1400" s="33"/>
    </row>
    <row r="1401" spans="1:16" ht="15.75" customHeight="1">
      <c r="A1401" s="22"/>
      <c r="B1401" s="27" t="s">
        <v>21</v>
      </c>
      <c r="C1401" s="27">
        <v>1185732</v>
      </c>
      <c r="D1401" s="28">
        <v>44324</v>
      </c>
      <c r="E1401" s="27" t="s">
        <v>53</v>
      </c>
      <c r="F1401" s="27" t="s">
        <v>54</v>
      </c>
      <c r="G1401" s="27" t="s">
        <v>72</v>
      </c>
      <c r="H1401" s="27" t="s">
        <v>27</v>
      </c>
      <c r="I1401" s="29">
        <v>0.5</v>
      </c>
      <c r="J1401" s="30">
        <v>5000</v>
      </c>
      <c r="K1401" s="31">
        <f t="shared" si="10"/>
        <v>2500</v>
      </c>
      <c r="L1401" s="31">
        <f t="shared" si="11"/>
        <v>750</v>
      </c>
      <c r="M1401" s="32">
        <v>0.3</v>
      </c>
      <c r="P1401" s="33"/>
    </row>
    <row r="1402" spans="1:16" ht="15.75" customHeight="1">
      <c r="A1402" s="22"/>
      <c r="B1402" s="27" t="s">
        <v>21</v>
      </c>
      <c r="C1402" s="27">
        <v>1185732</v>
      </c>
      <c r="D1402" s="28">
        <v>44324</v>
      </c>
      <c r="E1402" s="27" t="s">
        <v>53</v>
      </c>
      <c r="F1402" s="27" t="s">
        <v>54</v>
      </c>
      <c r="G1402" s="27" t="s">
        <v>72</v>
      </c>
      <c r="H1402" s="27" t="s">
        <v>28</v>
      </c>
      <c r="I1402" s="29">
        <v>0.6</v>
      </c>
      <c r="J1402" s="30">
        <v>5250</v>
      </c>
      <c r="K1402" s="31">
        <f t="shared" si="10"/>
        <v>3150</v>
      </c>
      <c r="L1402" s="31">
        <f t="shared" si="11"/>
        <v>1102.5</v>
      </c>
      <c r="M1402" s="32">
        <v>0.35</v>
      </c>
      <c r="P1402" s="33"/>
    </row>
    <row r="1403" spans="1:16" ht="15.75" customHeight="1">
      <c r="A1403" s="22"/>
      <c r="B1403" s="27" t="s">
        <v>21</v>
      </c>
      <c r="C1403" s="27">
        <v>1185732</v>
      </c>
      <c r="D1403" s="28">
        <v>44324</v>
      </c>
      <c r="E1403" s="27" t="s">
        <v>53</v>
      </c>
      <c r="F1403" s="27" t="s">
        <v>54</v>
      </c>
      <c r="G1403" s="27" t="s">
        <v>72</v>
      </c>
      <c r="H1403" s="27" t="s">
        <v>29</v>
      </c>
      <c r="I1403" s="29">
        <v>0.65</v>
      </c>
      <c r="J1403" s="30">
        <v>6250</v>
      </c>
      <c r="K1403" s="31">
        <f t="shared" si="10"/>
        <v>4062.5</v>
      </c>
      <c r="L1403" s="31">
        <f t="shared" si="11"/>
        <v>2031.25</v>
      </c>
      <c r="M1403" s="32">
        <v>0.5</v>
      </c>
      <c r="P1403" s="33"/>
    </row>
    <row r="1404" spans="1:16" ht="15.75" customHeight="1">
      <c r="A1404" s="22"/>
      <c r="B1404" s="27" t="s">
        <v>21</v>
      </c>
      <c r="C1404" s="27">
        <v>1185732</v>
      </c>
      <c r="D1404" s="28">
        <v>44357</v>
      </c>
      <c r="E1404" s="27" t="s">
        <v>53</v>
      </c>
      <c r="F1404" s="27" t="s">
        <v>54</v>
      </c>
      <c r="G1404" s="27" t="s">
        <v>72</v>
      </c>
      <c r="H1404" s="27" t="s">
        <v>24</v>
      </c>
      <c r="I1404" s="29">
        <v>0.6</v>
      </c>
      <c r="J1404" s="30">
        <v>8750</v>
      </c>
      <c r="K1404" s="31">
        <f t="shared" si="10"/>
        <v>5250</v>
      </c>
      <c r="L1404" s="31">
        <f t="shared" si="11"/>
        <v>2362.5</v>
      </c>
      <c r="M1404" s="32">
        <v>0.45</v>
      </c>
      <c r="P1404" s="33"/>
    </row>
    <row r="1405" spans="1:16" ht="15.75" customHeight="1">
      <c r="A1405" s="22"/>
      <c r="B1405" s="27" t="s">
        <v>21</v>
      </c>
      <c r="C1405" s="27">
        <v>1185732</v>
      </c>
      <c r="D1405" s="28">
        <v>44357</v>
      </c>
      <c r="E1405" s="27" t="s">
        <v>53</v>
      </c>
      <c r="F1405" s="27" t="s">
        <v>54</v>
      </c>
      <c r="G1405" s="27" t="s">
        <v>72</v>
      </c>
      <c r="H1405" s="27" t="s">
        <v>25</v>
      </c>
      <c r="I1405" s="29">
        <v>0.55000000000000004</v>
      </c>
      <c r="J1405" s="30">
        <v>6250</v>
      </c>
      <c r="K1405" s="31">
        <f t="shared" si="10"/>
        <v>3437.5000000000005</v>
      </c>
      <c r="L1405" s="31">
        <f t="shared" si="11"/>
        <v>1203.125</v>
      </c>
      <c r="M1405" s="32">
        <v>0.35</v>
      </c>
      <c r="P1405" s="33"/>
    </row>
    <row r="1406" spans="1:16" ht="15.75" customHeight="1">
      <c r="A1406" s="22"/>
      <c r="B1406" s="27" t="s">
        <v>21</v>
      </c>
      <c r="C1406" s="27">
        <v>1185732</v>
      </c>
      <c r="D1406" s="28">
        <v>44357</v>
      </c>
      <c r="E1406" s="27" t="s">
        <v>53</v>
      </c>
      <c r="F1406" s="27" t="s">
        <v>54</v>
      </c>
      <c r="G1406" s="27" t="s">
        <v>72</v>
      </c>
      <c r="H1406" s="27" t="s">
        <v>26</v>
      </c>
      <c r="I1406" s="29">
        <v>0.5</v>
      </c>
      <c r="J1406" s="30">
        <v>6000</v>
      </c>
      <c r="K1406" s="31">
        <f t="shared" si="10"/>
        <v>3000</v>
      </c>
      <c r="L1406" s="31">
        <f t="shared" si="11"/>
        <v>750</v>
      </c>
      <c r="M1406" s="32">
        <v>0.25</v>
      </c>
      <c r="P1406" s="33"/>
    </row>
    <row r="1407" spans="1:16" ht="15.75" customHeight="1">
      <c r="A1407" s="22"/>
      <c r="B1407" s="27" t="s">
        <v>21</v>
      </c>
      <c r="C1407" s="27">
        <v>1185732</v>
      </c>
      <c r="D1407" s="28">
        <v>44357</v>
      </c>
      <c r="E1407" s="27" t="s">
        <v>53</v>
      </c>
      <c r="F1407" s="27" t="s">
        <v>54</v>
      </c>
      <c r="G1407" s="27" t="s">
        <v>72</v>
      </c>
      <c r="H1407" s="27" t="s">
        <v>27</v>
      </c>
      <c r="I1407" s="29">
        <v>0.5</v>
      </c>
      <c r="J1407" s="30">
        <v>5750</v>
      </c>
      <c r="K1407" s="31">
        <f t="shared" si="10"/>
        <v>2875</v>
      </c>
      <c r="L1407" s="31">
        <f t="shared" si="11"/>
        <v>862.5</v>
      </c>
      <c r="M1407" s="32">
        <v>0.3</v>
      </c>
      <c r="P1407" s="33"/>
    </row>
    <row r="1408" spans="1:16" ht="15.75" customHeight="1">
      <c r="A1408" s="22"/>
      <c r="B1408" s="27" t="s">
        <v>21</v>
      </c>
      <c r="C1408" s="27">
        <v>1185732</v>
      </c>
      <c r="D1408" s="28">
        <v>44357</v>
      </c>
      <c r="E1408" s="27" t="s">
        <v>53</v>
      </c>
      <c r="F1408" s="27" t="s">
        <v>54</v>
      </c>
      <c r="G1408" s="27" t="s">
        <v>72</v>
      </c>
      <c r="H1408" s="27" t="s">
        <v>28</v>
      </c>
      <c r="I1408" s="29">
        <v>0.65</v>
      </c>
      <c r="J1408" s="30">
        <v>5750</v>
      </c>
      <c r="K1408" s="31">
        <f t="shared" si="10"/>
        <v>3737.5</v>
      </c>
      <c r="L1408" s="31">
        <f t="shared" si="11"/>
        <v>1308.125</v>
      </c>
      <c r="M1408" s="32">
        <v>0.35</v>
      </c>
      <c r="P1408" s="33"/>
    </row>
    <row r="1409" spans="1:16" ht="15.75" customHeight="1">
      <c r="A1409" s="22"/>
      <c r="B1409" s="27" t="s">
        <v>21</v>
      </c>
      <c r="C1409" s="27">
        <v>1185732</v>
      </c>
      <c r="D1409" s="28">
        <v>44357</v>
      </c>
      <c r="E1409" s="27" t="s">
        <v>53</v>
      </c>
      <c r="F1409" s="27" t="s">
        <v>54</v>
      </c>
      <c r="G1409" s="27" t="s">
        <v>72</v>
      </c>
      <c r="H1409" s="27" t="s">
        <v>29</v>
      </c>
      <c r="I1409" s="29">
        <v>0.70000000000000007</v>
      </c>
      <c r="J1409" s="30">
        <v>7250</v>
      </c>
      <c r="K1409" s="31">
        <f t="shared" si="10"/>
        <v>5075.0000000000009</v>
      </c>
      <c r="L1409" s="31">
        <f t="shared" si="11"/>
        <v>2537.5000000000005</v>
      </c>
      <c r="M1409" s="32">
        <v>0.5</v>
      </c>
      <c r="P1409" s="33"/>
    </row>
    <row r="1410" spans="1:16" ht="15.75" customHeight="1">
      <c r="A1410" s="22"/>
      <c r="B1410" s="27" t="s">
        <v>21</v>
      </c>
      <c r="C1410" s="27">
        <v>1185732</v>
      </c>
      <c r="D1410" s="28">
        <v>44385</v>
      </c>
      <c r="E1410" s="27" t="s">
        <v>53</v>
      </c>
      <c r="F1410" s="27" t="s">
        <v>54</v>
      </c>
      <c r="G1410" s="27" t="s">
        <v>72</v>
      </c>
      <c r="H1410" s="27" t="s">
        <v>24</v>
      </c>
      <c r="I1410" s="29">
        <v>0.65</v>
      </c>
      <c r="J1410" s="30">
        <v>9500</v>
      </c>
      <c r="K1410" s="31">
        <f t="shared" si="10"/>
        <v>6175</v>
      </c>
      <c r="L1410" s="31">
        <f t="shared" si="11"/>
        <v>2778.75</v>
      </c>
      <c r="M1410" s="32">
        <v>0.45</v>
      </c>
      <c r="P1410" s="33"/>
    </row>
    <row r="1411" spans="1:16" ht="15.75" customHeight="1">
      <c r="A1411" s="22"/>
      <c r="B1411" s="27" t="s">
        <v>21</v>
      </c>
      <c r="C1411" s="27">
        <v>1185732</v>
      </c>
      <c r="D1411" s="28">
        <v>44385</v>
      </c>
      <c r="E1411" s="27" t="s">
        <v>53</v>
      </c>
      <c r="F1411" s="27" t="s">
        <v>54</v>
      </c>
      <c r="G1411" s="27" t="s">
        <v>72</v>
      </c>
      <c r="H1411" s="27" t="s">
        <v>25</v>
      </c>
      <c r="I1411" s="29">
        <v>0.60000000000000009</v>
      </c>
      <c r="J1411" s="30">
        <v>7000</v>
      </c>
      <c r="K1411" s="31">
        <f t="shared" si="10"/>
        <v>4200.0000000000009</v>
      </c>
      <c r="L1411" s="31">
        <f t="shared" si="11"/>
        <v>1470.0000000000002</v>
      </c>
      <c r="M1411" s="32">
        <v>0.35</v>
      </c>
      <c r="P1411" s="33"/>
    </row>
    <row r="1412" spans="1:16" ht="15.75" customHeight="1">
      <c r="A1412" s="22"/>
      <c r="B1412" s="27" t="s">
        <v>21</v>
      </c>
      <c r="C1412" s="27">
        <v>1185732</v>
      </c>
      <c r="D1412" s="28">
        <v>44385</v>
      </c>
      <c r="E1412" s="27" t="s">
        <v>53</v>
      </c>
      <c r="F1412" s="27" t="s">
        <v>54</v>
      </c>
      <c r="G1412" s="27" t="s">
        <v>72</v>
      </c>
      <c r="H1412" s="27" t="s">
        <v>26</v>
      </c>
      <c r="I1412" s="29">
        <v>0.55000000000000004</v>
      </c>
      <c r="J1412" s="30">
        <v>6250</v>
      </c>
      <c r="K1412" s="31">
        <f t="shared" si="10"/>
        <v>3437.5000000000005</v>
      </c>
      <c r="L1412" s="31">
        <f t="shared" si="11"/>
        <v>859.37500000000011</v>
      </c>
      <c r="M1412" s="32">
        <v>0.25</v>
      </c>
      <c r="P1412" s="33"/>
    </row>
    <row r="1413" spans="1:16" ht="15.75" customHeight="1">
      <c r="A1413" s="22"/>
      <c r="B1413" s="27" t="s">
        <v>21</v>
      </c>
      <c r="C1413" s="27">
        <v>1185732</v>
      </c>
      <c r="D1413" s="28">
        <v>44385</v>
      </c>
      <c r="E1413" s="27" t="s">
        <v>53</v>
      </c>
      <c r="F1413" s="27" t="s">
        <v>54</v>
      </c>
      <c r="G1413" s="27" t="s">
        <v>72</v>
      </c>
      <c r="H1413" s="27" t="s">
        <v>27</v>
      </c>
      <c r="I1413" s="29">
        <v>0.55000000000000004</v>
      </c>
      <c r="J1413" s="30">
        <v>5750</v>
      </c>
      <c r="K1413" s="31">
        <f t="shared" si="10"/>
        <v>3162.5000000000005</v>
      </c>
      <c r="L1413" s="31">
        <f t="shared" si="11"/>
        <v>948.75000000000011</v>
      </c>
      <c r="M1413" s="32">
        <v>0.3</v>
      </c>
      <c r="P1413" s="33"/>
    </row>
    <row r="1414" spans="1:16" ht="15.75" customHeight="1">
      <c r="A1414" s="22"/>
      <c r="B1414" s="27" t="s">
        <v>21</v>
      </c>
      <c r="C1414" s="27">
        <v>1185732</v>
      </c>
      <c r="D1414" s="28">
        <v>44385</v>
      </c>
      <c r="E1414" s="27" t="s">
        <v>53</v>
      </c>
      <c r="F1414" s="27" t="s">
        <v>54</v>
      </c>
      <c r="G1414" s="27" t="s">
        <v>72</v>
      </c>
      <c r="H1414" s="27" t="s">
        <v>28</v>
      </c>
      <c r="I1414" s="29">
        <v>0.65</v>
      </c>
      <c r="J1414" s="30">
        <v>6000</v>
      </c>
      <c r="K1414" s="31">
        <f t="shared" si="10"/>
        <v>3900</v>
      </c>
      <c r="L1414" s="31">
        <f t="shared" si="11"/>
        <v>1365</v>
      </c>
      <c r="M1414" s="32">
        <v>0.35</v>
      </c>
      <c r="P1414" s="33"/>
    </row>
    <row r="1415" spans="1:16" ht="15.75" customHeight="1">
      <c r="A1415" s="22"/>
      <c r="B1415" s="27" t="s">
        <v>21</v>
      </c>
      <c r="C1415" s="27">
        <v>1185732</v>
      </c>
      <c r="D1415" s="28">
        <v>44385</v>
      </c>
      <c r="E1415" s="27" t="s">
        <v>53</v>
      </c>
      <c r="F1415" s="27" t="s">
        <v>54</v>
      </c>
      <c r="G1415" s="27" t="s">
        <v>72</v>
      </c>
      <c r="H1415" s="27" t="s">
        <v>29</v>
      </c>
      <c r="I1415" s="29">
        <v>0.70000000000000007</v>
      </c>
      <c r="J1415" s="30">
        <v>7750</v>
      </c>
      <c r="K1415" s="31">
        <f t="shared" si="10"/>
        <v>5425.0000000000009</v>
      </c>
      <c r="L1415" s="31">
        <f t="shared" si="11"/>
        <v>2712.5000000000005</v>
      </c>
      <c r="M1415" s="32">
        <v>0.5</v>
      </c>
      <c r="P1415" s="33"/>
    </row>
    <row r="1416" spans="1:16" ht="15.75" customHeight="1">
      <c r="A1416" s="22"/>
      <c r="B1416" s="27" t="s">
        <v>21</v>
      </c>
      <c r="C1416" s="27">
        <v>1185732</v>
      </c>
      <c r="D1416" s="28">
        <v>44417</v>
      </c>
      <c r="E1416" s="27" t="s">
        <v>53</v>
      </c>
      <c r="F1416" s="27" t="s">
        <v>54</v>
      </c>
      <c r="G1416" s="27" t="s">
        <v>72</v>
      </c>
      <c r="H1416" s="27" t="s">
        <v>24</v>
      </c>
      <c r="I1416" s="29">
        <v>0.65</v>
      </c>
      <c r="J1416" s="30">
        <v>9250</v>
      </c>
      <c r="K1416" s="31">
        <f t="shared" si="10"/>
        <v>6012.5</v>
      </c>
      <c r="L1416" s="31">
        <f t="shared" si="11"/>
        <v>2705.625</v>
      </c>
      <c r="M1416" s="32">
        <v>0.45</v>
      </c>
      <c r="P1416" s="33"/>
    </row>
    <row r="1417" spans="1:16" ht="15.75" customHeight="1">
      <c r="A1417" s="22"/>
      <c r="B1417" s="27" t="s">
        <v>21</v>
      </c>
      <c r="C1417" s="27">
        <v>1185732</v>
      </c>
      <c r="D1417" s="28">
        <v>44417</v>
      </c>
      <c r="E1417" s="27" t="s">
        <v>53</v>
      </c>
      <c r="F1417" s="27" t="s">
        <v>54</v>
      </c>
      <c r="G1417" s="27" t="s">
        <v>72</v>
      </c>
      <c r="H1417" s="27" t="s">
        <v>25</v>
      </c>
      <c r="I1417" s="29">
        <v>0.60000000000000009</v>
      </c>
      <c r="J1417" s="30">
        <v>7000</v>
      </c>
      <c r="K1417" s="31">
        <f t="shared" si="10"/>
        <v>4200.0000000000009</v>
      </c>
      <c r="L1417" s="31">
        <f t="shared" si="11"/>
        <v>1470.0000000000002</v>
      </c>
      <c r="M1417" s="32">
        <v>0.35</v>
      </c>
      <c r="P1417" s="33"/>
    </row>
    <row r="1418" spans="1:16" ht="15.75" customHeight="1">
      <c r="A1418" s="22"/>
      <c r="B1418" s="27" t="s">
        <v>21</v>
      </c>
      <c r="C1418" s="27">
        <v>1185732</v>
      </c>
      <c r="D1418" s="28">
        <v>44417</v>
      </c>
      <c r="E1418" s="27" t="s">
        <v>53</v>
      </c>
      <c r="F1418" s="27" t="s">
        <v>54</v>
      </c>
      <c r="G1418" s="27" t="s">
        <v>72</v>
      </c>
      <c r="H1418" s="27" t="s">
        <v>26</v>
      </c>
      <c r="I1418" s="29">
        <v>0.55000000000000004</v>
      </c>
      <c r="J1418" s="30">
        <v>6250</v>
      </c>
      <c r="K1418" s="31">
        <f t="shared" si="10"/>
        <v>3437.5000000000005</v>
      </c>
      <c r="L1418" s="31">
        <f t="shared" si="11"/>
        <v>859.37500000000011</v>
      </c>
      <c r="M1418" s="32">
        <v>0.25</v>
      </c>
      <c r="P1418" s="33"/>
    </row>
    <row r="1419" spans="1:16" ht="15.75" customHeight="1">
      <c r="A1419" s="22"/>
      <c r="B1419" s="27" t="s">
        <v>21</v>
      </c>
      <c r="C1419" s="27">
        <v>1185732</v>
      </c>
      <c r="D1419" s="28">
        <v>44417</v>
      </c>
      <c r="E1419" s="27" t="s">
        <v>53</v>
      </c>
      <c r="F1419" s="27" t="s">
        <v>54</v>
      </c>
      <c r="G1419" s="27" t="s">
        <v>72</v>
      </c>
      <c r="H1419" s="27" t="s">
        <v>27</v>
      </c>
      <c r="I1419" s="29">
        <v>0.45</v>
      </c>
      <c r="J1419" s="30">
        <v>5750</v>
      </c>
      <c r="K1419" s="31">
        <f t="shared" si="10"/>
        <v>2587.5</v>
      </c>
      <c r="L1419" s="31">
        <f t="shared" si="11"/>
        <v>776.25</v>
      </c>
      <c r="M1419" s="32">
        <v>0.3</v>
      </c>
      <c r="P1419" s="33"/>
    </row>
    <row r="1420" spans="1:16" ht="15.75" customHeight="1">
      <c r="A1420" s="22"/>
      <c r="B1420" s="27" t="s">
        <v>21</v>
      </c>
      <c r="C1420" s="27">
        <v>1185732</v>
      </c>
      <c r="D1420" s="28">
        <v>44417</v>
      </c>
      <c r="E1420" s="27" t="s">
        <v>53</v>
      </c>
      <c r="F1420" s="27" t="s">
        <v>54</v>
      </c>
      <c r="G1420" s="27" t="s">
        <v>72</v>
      </c>
      <c r="H1420" s="27" t="s">
        <v>28</v>
      </c>
      <c r="I1420" s="29">
        <v>0.55000000000000004</v>
      </c>
      <c r="J1420" s="30">
        <v>5500</v>
      </c>
      <c r="K1420" s="31">
        <f t="shared" si="10"/>
        <v>3025.0000000000005</v>
      </c>
      <c r="L1420" s="31">
        <f t="shared" si="11"/>
        <v>1058.75</v>
      </c>
      <c r="M1420" s="32">
        <v>0.35</v>
      </c>
      <c r="P1420" s="33"/>
    </row>
    <row r="1421" spans="1:16" ht="15.75" customHeight="1">
      <c r="A1421" s="22"/>
      <c r="B1421" s="27" t="s">
        <v>21</v>
      </c>
      <c r="C1421" s="27">
        <v>1185732</v>
      </c>
      <c r="D1421" s="28">
        <v>44417</v>
      </c>
      <c r="E1421" s="27" t="s">
        <v>53</v>
      </c>
      <c r="F1421" s="27" t="s">
        <v>54</v>
      </c>
      <c r="G1421" s="27" t="s">
        <v>72</v>
      </c>
      <c r="H1421" s="27" t="s">
        <v>29</v>
      </c>
      <c r="I1421" s="29">
        <v>0.60000000000000009</v>
      </c>
      <c r="J1421" s="30">
        <v>7250</v>
      </c>
      <c r="K1421" s="31">
        <f t="shared" si="10"/>
        <v>4350.0000000000009</v>
      </c>
      <c r="L1421" s="31">
        <f t="shared" si="11"/>
        <v>2175.0000000000005</v>
      </c>
      <c r="M1421" s="32">
        <v>0.5</v>
      </c>
      <c r="P1421" s="33"/>
    </row>
    <row r="1422" spans="1:16" ht="15.75" customHeight="1">
      <c r="A1422" s="22"/>
      <c r="B1422" s="27" t="s">
        <v>21</v>
      </c>
      <c r="C1422" s="27">
        <v>1185732</v>
      </c>
      <c r="D1422" s="28">
        <v>44447</v>
      </c>
      <c r="E1422" s="27" t="s">
        <v>53</v>
      </c>
      <c r="F1422" s="27" t="s">
        <v>54</v>
      </c>
      <c r="G1422" s="27" t="s">
        <v>72</v>
      </c>
      <c r="H1422" s="27" t="s">
        <v>24</v>
      </c>
      <c r="I1422" s="29">
        <v>0.55000000000000004</v>
      </c>
      <c r="J1422" s="30">
        <v>8500</v>
      </c>
      <c r="K1422" s="31">
        <f t="shared" si="10"/>
        <v>4675</v>
      </c>
      <c r="L1422" s="31">
        <f t="shared" si="11"/>
        <v>2103.75</v>
      </c>
      <c r="M1422" s="32">
        <v>0.45</v>
      </c>
      <c r="P1422" s="33"/>
    </row>
    <row r="1423" spans="1:16" ht="15.75" customHeight="1">
      <c r="A1423" s="22"/>
      <c r="B1423" s="27" t="s">
        <v>21</v>
      </c>
      <c r="C1423" s="27">
        <v>1185732</v>
      </c>
      <c r="D1423" s="28">
        <v>44447</v>
      </c>
      <c r="E1423" s="27" t="s">
        <v>53</v>
      </c>
      <c r="F1423" s="27" t="s">
        <v>54</v>
      </c>
      <c r="G1423" s="27" t="s">
        <v>72</v>
      </c>
      <c r="H1423" s="27" t="s">
        <v>25</v>
      </c>
      <c r="I1423" s="29">
        <v>0.50000000000000011</v>
      </c>
      <c r="J1423" s="30">
        <v>6500</v>
      </c>
      <c r="K1423" s="31">
        <f t="shared" si="10"/>
        <v>3250.0000000000009</v>
      </c>
      <c r="L1423" s="31">
        <f t="shared" si="11"/>
        <v>1137.5000000000002</v>
      </c>
      <c r="M1423" s="32">
        <v>0.35</v>
      </c>
      <c r="P1423" s="33"/>
    </row>
    <row r="1424" spans="1:16" ht="15.75" customHeight="1">
      <c r="A1424" s="22"/>
      <c r="B1424" s="27" t="s">
        <v>21</v>
      </c>
      <c r="C1424" s="27">
        <v>1185732</v>
      </c>
      <c r="D1424" s="28">
        <v>44447</v>
      </c>
      <c r="E1424" s="27" t="s">
        <v>53</v>
      </c>
      <c r="F1424" s="27" t="s">
        <v>54</v>
      </c>
      <c r="G1424" s="27" t="s">
        <v>72</v>
      </c>
      <c r="H1424" s="27" t="s">
        <v>26</v>
      </c>
      <c r="I1424" s="29">
        <v>0.45</v>
      </c>
      <c r="J1424" s="30">
        <v>5500</v>
      </c>
      <c r="K1424" s="31">
        <f t="shared" si="10"/>
        <v>2475</v>
      </c>
      <c r="L1424" s="31">
        <f t="shared" si="11"/>
        <v>618.75</v>
      </c>
      <c r="M1424" s="32">
        <v>0.25</v>
      </c>
      <c r="P1424" s="33"/>
    </row>
    <row r="1425" spans="1:16" ht="15.75" customHeight="1">
      <c r="A1425" s="22"/>
      <c r="B1425" s="27" t="s">
        <v>21</v>
      </c>
      <c r="C1425" s="27">
        <v>1185732</v>
      </c>
      <c r="D1425" s="28">
        <v>44447</v>
      </c>
      <c r="E1425" s="27" t="s">
        <v>53</v>
      </c>
      <c r="F1425" s="27" t="s">
        <v>54</v>
      </c>
      <c r="G1425" s="27" t="s">
        <v>72</v>
      </c>
      <c r="H1425" s="27" t="s">
        <v>27</v>
      </c>
      <c r="I1425" s="29">
        <v>0.45</v>
      </c>
      <c r="J1425" s="30">
        <v>5250</v>
      </c>
      <c r="K1425" s="31">
        <f t="shared" si="10"/>
        <v>2362.5</v>
      </c>
      <c r="L1425" s="31">
        <f t="shared" si="11"/>
        <v>708.75</v>
      </c>
      <c r="M1425" s="32">
        <v>0.3</v>
      </c>
      <c r="P1425" s="33"/>
    </row>
    <row r="1426" spans="1:16" ht="15.75" customHeight="1">
      <c r="A1426" s="22"/>
      <c r="B1426" s="27" t="s">
        <v>21</v>
      </c>
      <c r="C1426" s="27">
        <v>1185732</v>
      </c>
      <c r="D1426" s="28">
        <v>44447</v>
      </c>
      <c r="E1426" s="27" t="s">
        <v>53</v>
      </c>
      <c r="F1426" s="27" t="s">
        <v>54</v>
      </c>
      <c r="G1426" s="27" t="s">
        <v>72</v>
      </c>
      <c r="H1426" s="27" t="s">
        <v>28</v>
      </c>
      <c r="I1426" s="29">
        <v>0.55000000000000004</v>
      </c>
      <c r="J1426" s="30">
        <v>5250</v>
      </c>
      <c r="K1426" s="31">
        <f t="shared" si="10"/>
        <v>2887.5000000000005</v>
      </c>
      <c r="L1426" s="31">
        <f t="shared" si="11"/>
        <v>1010.6250000000001</v>
      </c>
      <c r="M1426" s="32">
        <v>0.35</v>
      </c>
      <c r="P1426" s="33"/>
    </row>
    <row r="1427" spans="1:16" ht="15.75" customHeight="1">
      <c r="A1427" s="22"/>
      <c r="B1427" s="27" t="s">
        <v>21</v>
      </c>
      <c r="C1427" s="27">
        <v>1185732</v>
      </c>
      <c r="D1427" s="28">
        <v>44447</v>
      </c>
      <c r="E1427" s="27" t="s">
        <v>53</v>
      </c>
      <c r="F1427" s="27" t="s">
        <v>54</v>
      </c>
      <c r="G1427" s="27" t="s">
        <v>72</v>
      </c>
      <c r="H1427" s="27" t="s">
        <v>29</v>
      </c>
      <c r="I1427" s="29">
        <v>0.60000000000000009</v>
      </c>
      <c r="J1427" s="30">
        <v>6250</v>
      </c>
      <c r="K1427" s="31">
        <f t="shared" si="10"/>
        <v>3750.0000000000005</v>
      </c>
      <c r="L1427" s="31">
        <f t="shared" si="11"/>
        <v>1875.0000000000002</v>
      </c>
      <c r="M1427" s="32">
        <v>0.5</v>
      </c>
      <c r="P1427" s="33"/>
    </row>
    <row r="1428" spans="1:16" ht="15.75" customHeight="1">
      <c r="A1428" s="22"/>
      <c r="B1428" s="27" t="s">
        <v>21</v>
      </c>
      <c r="C1428" s="27">
        <v>1185732</v>
      </c>
      <c r="D1428" s="28">
        <v>44479</v>
      </c>
      <c r="E1428" s="27" t="s">
        <v>53</v>
      </c>
      <c r="F1428" s="27" t="s">
        <v>54</v>
      </c>
      <c r="G1428" s="27" t="s">
        <v>72</v>
      </c>
      <c r="H1428" s="27" t="s">
        <v>24</v>
      </c>
      <c r="I1428" s="29">
        <v>0.60000000000000009</v>
      </c>
      <c r="J1428" s="30">
        <v>8000</v>
      </c>
      <c r="K1428" s="31">
        <f t="shared" si="10"/>
        <v>4800.0000000000009</v>
      </c>
      <c r="L1428" s="31">
        <f t="shared" si="11"/>
        <v>2160.0000000000005</v>
      </c>
      <c r="M1428" s="32">
        <v>0.45</v>
      </c>
      <c r="P1428" s="33"/>
    </row>
    <row r="1429" spans="1:16" ht="15.75" customHeight="1">
      <c r="A1429" s="22"/>
      <c r="B1429" s="27" t="s">
        <v>21</v>
      </c>
      <c r="C1429" s="27">
        <v>1185732</v>
      </c>
      <c r="D1429" s="28">
        <v>44479</v>
      </c>
      <c r="E1429" s="27" t="s">
        <v>53</v>
      </c>
      <c r="F1429" s="27" t="s">
        <v>54</v>
      </c>
      <c r="G1429" s="27" t="s">
        <v>72</v>
      </c>
      <c r="H1429" s="27" t="s">
        <v>25</v>
      </c>
      <c r="I1429" s="29">
        <v>0.50000000000000011</v>
      </c>
      <c r="J1429" s="30">
        <v>6250</v>
      </c>
      <c r="K1429" s="31">
        <f t="shared" si="10"/>
        <v>3125.0000000000009</v>
      </c>
      <c r="L1429" s="31">
        <f t="shared" si="11"/>
        <v>1093.7500000000002</v>
      </c>
      <c r="M1429" s="32">
        <v>0.35</v>
      </c>
      <c r="P1429" s="33"/>
    </row>
    <row r="1430" spans="1:16" ht="15.75" customHeight="1">
      <c r="A1430" s="22"/>
      <c r="B1430" s="27" t="s">
        <v>21</v>
      </c>
      <c r="C1430" s="27">
        <v>1185732</v>
      </c>
      <c r="D1430" s="28">
        <v>44479</v>
      </c>
      <c r="E1430" s="27" t="s">
        <v>53</v>
      </c>
      <c r="F1430" s="27" t="s">
        <v>54</v>
      </c>
      <c r="G1430" s="27" t="s">
        <v>72</v>
      </c>
      <c r="H1430" s="27" t="s">
        <v>26</v>
      </c>
      <c r="I1430" s="29">
        <v>0.50000000000000011</v>
      </c>
      <c r="J1430" s="30">
        <v>5250</v>
      </c>
      <c r="K1430" s="31">
        <f t="shared" si="10"/>
        <v>2625.0000000000005</v>
      </c>
      <c r="L1430" s="31">
        <f t="shared" si="11"/>
        <v>656.25000000000011</v>
      </c>
      <c r="M1430" s="32">
        <v>0.25</v>
      </c>
      <c r="P1430" s="33"/>
    </row>
    <row r="1431" spans="1:16" ht="15.75" customHeight="1">
      <c r="A1431" s="22"/>
      <c r="B1431" s="27" t="s">
        <v>21</v>
      </c>
      <c r="C1431" s="27">
        <v>1185732</v>
      </c>
      <c r="D1431" s="28">
        <v>44479</v>
      </c>
      <c r="E1431" s="27" t="s">
        <v>53</v>
      </c>
      <c r="F1431" s="27" t="s">
        <v>54</v>
      </c>
      <c r="G1431" s="27" t="s">
        <v>72</v>
      </c>
      <c r="H1431" s="27" t="s">
        <v>27</v>
      </c>
      <c r="I1431" s="29">
        <v>0.50000000000000011</v>
      </c>
      <c r="J1431" s="30">
        <v>5000</v>
      </c>
      <c r="K1431" s="31">
        <f t="shared" si="10"/>
        <v>2500.0000000000005</v>
      </c>
      <c r="L1431" s="31">
        <f t="shared" si="11"/>
        <v>750.00000000000011</v>
      </c>
      <c r="M1431" s="32">
        <v>0.3</v>
      </c>
      <c r="P1431" s="33"/>
    </row>
    <row r="1432" spans="1:16" ht="15.75" customHeight="1">
      <c r="A1432" s="22"/>
      <c r="B1432" s="27" t="s">
        <v>21</v>
      </c>
      <c r="C1432" s="27">
        <v>1185732</v>
      </c>
      <c r="D1432" s="28">
        <v>44479</v>
      </c>
      <c r="E1432" s="27" t="s">
        <v>53</v>
      </c>
      <c r="F1432" s="27" t="s">
        <v>54</v>
      </c>
      <c r="G1432" s="27" t="s">
        <v>72</v>
      </c>
      <c r="H1432" s="27" t="s">
        <v>28</v>
      </c>
      <c r="I1432" s="29">
        <v>0.60000000000000009</v>
      </c>
      <c r="J1432" s="30">
        <v>5000</v>
      </c>
      <c r="K1432" s="31">
        <f t="shared" si="10"/>
        <v>3000.0000000000005</v>
      </c>
      <c r="L1432" s="31">
        <f t="shared" si="11"/>
        <v>1050</v>
      </c>
      <c r="M1432" s="32">
        <v>0.35</v>
      </c>
      <c r="P1432" s="33"/>
    </row>
    <row r="1433" spans="1:16" ht="15.75" customHeight="1">
      <c r="A1433" s="22"/>
      <c r="B1433" s="27" t="s">
        <v>21</v>
      </c>
      <c r="C1433" s="27">
        <v>1185732</v>
      </c>
      <c r="D1433" s="28">
        <v>44479</v>
      </c>
      <c r="E1433" s="27" t="s">
        <v>53</v>
      </c>
      <c r="F1433" s="27" t="s">
        <v>54</v>
      </c>
      <c r="G1433" s="27" t="s">
        <v>72</v>
      </c>
      <c r="H1433" s="27" t="s">
        <v>29</v>
      </c>
      <c r="I1433" s="29">
        <v>0.65</v>
      </c>
      <c r="J1433" s="30">
        <v>6250</v>
      </c>
      <c r="K1433" s="31">
        <f t="shared" si="10"/>
        <v>4062.5</v>
      </c>
      <c r="L1433" s="31">
        <f t="shared" si="11"/>
        <v>2031.25</v>
      </c>
      <c r="M1433" s="32">
        <v>0.5</v>
      </c>
      <c r="P1433" s="33"/>
    </row>
    <row r="1434" spans="1:16" ht="15.75" customHeight="1">
      <c r="A1434" s="22"/>
      <c r="B1434" s="27" t="s">
        <v>21</v>
      </c>
      <c r="C1434" s="27">
        <v>1185732</v>
      </c>
      <c r="D1434" s="28">
        <v>44509</v>
      </c>
      <c r="E1434" s="27" t="s">
        <v>53</v>
      </c>
      <c r="F1434" s="27" t="s">
        <v>54</v>
      </c>
      <c r="G1434" s="27" t="s">
        <v>72</v>
      </c>
      <c r="H1434" s="27" t="s">
        <v>24</v>
      </c>
      <c r="I1434" s="29">
        <v>0.60000000000000009</v>
      </c>
      <c r="J1434" s="30">
        <v>7750</v>
      </c>
      <c r="K1434" s="31">
        <f t="shared" si="10"/>
        <v>4650.0000000000009</v>
      </c>
      <c r="L1434" s="31">
        <f t="shared" si="11"/>
        <v>2092.5000000000005</v>
      </c>
      <c r="M1434" s="32">
        <v>0.45</v>
      </c>
      <c r="P1434" s="33"/>
    </row>
    <row r="1435" spans="1:16" ht="15.75" customHeight="1">
      <c r="A1435" s="22"/>
      <c r="B1435" s="27" t="s">
        <v>21</v>
      </c>
      <c r="C1435" s="27">
        <v>1185732</v>
      </c>
      <c r="D1435" s="28">
        <v>44509</v>
      </c>
      <c r="E1435" s="27" t="s">
        <v>53</v>
      </c>
      <c r="F1435" s="27" t="s">
        <v>54</v>
      </c>
      <c r="G1435" s="27" t="s">
        <v>72</v>
      </c>
      <c r="H1435" s="27" t="s">
        <v>25</v>
      </c>
      <c r="I1435" s="29">
        <v>0.50000000000000011</v>
      </c>
      <c r="J1435" s="30">
        <v>6000</v>
      </c>
      <c r="K1435" s="31">
        <f t="shared" si="10"/>
        <v>3000.0000000000005</v>
      </c>
      <c r="L1435" s="31">
        <f t="shared" si="11"/>
        <v>1050</v>
      </c>
      <c r="M1435" s="32">
        <v>0.35</v>
      </c>
      <c r="P1435" s="33"/>
    </row>
    <row r="1436" spans="1:16" ht="15.75" customHeight="1">
      <c r="A1436" s="22"/>
      <c r="B1436" s="27" t="s">
        <v>21</v>
      </c>
      <c r="C1436" s="27">
        <v>1185732</v>
      </c>
      <c r="D1436" s="28">
        <v>44509</v>
      </c>
      <c r="E1436" s="27" t="s">
        <v>53</v>
      </c>
      <c r="F1436" s="27" t="s">
        <v>54</v>
      </c>
      <c r="G1436" s="27" t="s">
        <v>72</v>
      </c>
      <c r="H1436" s="27" t="s">
        <v>26</v>
      </c>
      <c r="I1436" s="29">
        <v>0.50000000000000011</v>
      </c>
      <c r="J1436" s="30">
        <v>5450</v>
      </c>
      <c r="K1436" s="31">
        <f t="shared" si="10"/>
        <v>2725.0000000000005</v>
      </c>
      <c r="L1436" s="31">
        <f t="shared" si="11"/>
        <v>681.25000000000011</v>
      </c>
      <c r="M1436" s="32">
        <v>0.25</v>
      </c>
      <c r="P1436" s="33"/>
    </row>
    <row r="1437" spans="1:16" ht="15.75" customHeight="1">
      <c r="A1437" s="22"/>
      <c r="B1437" s="27" t="s">
        <v>21</v>
      </c>
      <c r="C1437" s="27">
        <v>1185732</v>
      </c>
      <c r="D1437" s="28">
        <v>44509</v>
      </c>
      <c r="E1437" s="27" t="s">
        <v>53</v>
      </c>
      <c r="F1437" s="27" t="s">
        <v>54</v>
      </c>
      <c r="G1437" s="27" t="s">
        <v>72</v>
      </c>
      <c r="H1437" s="27" t="s">
        <v>27</v>
      </c>
      <c r="I1437" s="29">
        <v>0.50000000000000011</v>
      </c>
      <c r="J1437" s="30">
        <v>5750</v>
      </c>
      <c r="K1437" s="31">
        <f t="shared" si="10"/>
        <v>2875.0000000000005</v>
      </c>
      <c r="L1437" s="31">
        <f t="shared" si="11"/>
        <v>862.50000000000011</v>
      </c>
      <c r="M1437" s="32">
        <v>0.3</v>
      </c>
      <c r="P1437" s="33"/>
    </row>
    <row r="1438" spans="1:16" ht="15.75" customHeight="1">
      <c r="A1438" s="22"/>
      <c r="B1438" s="27" t="s">
        <v>21</v>
      </c>
      <c r="C1438" s="27">
        <v>1185732</v>
      </c>
      <c r="D1438" s="28">
        <v>44509</v>
      </c>
      <c r="E1438" s="27" t="s">
        <v>53</v>
      </c>
      <c r="F1438" s="27" t="s">
        <v>54</v>
      </c>
      <c r="G1438" s="27" t="s">
        <v>72</v>
      </c>
      <c r="H1438" s="27" t="s">
        <v>28</v>
      </c>
      <c r="I1438" s="29">
        <v>0.65</v>
      </c>
      <c r="J1438" s="30">
        <v>5500</v>
      </c>
      <c r="K1438" s="31">
        <f t="shared" si="10"/>
        <v>3575</v>
      </c>
      <c r="L1438" s="31">
        <f t="shared" si="11"/>
        <v>1251.25</v>
      </c>
      <c r="M1438" s="32">
        <v>0.35</v>
      </c>
      <c r="P1438" s="33"/>
    </row>
    <row r="1439" spans="1:16" ht="15.75" customHeight="1">
      <c r="A1439" s="22"/>
      <c r="B1439" s="27" t="s">
        <v>21</v>
      </c>
      <c r="C1439" s="27">
        <v>1185732</v>
      </c>
      <c r="D1439" s="28">
        <v>44509</v>
      </c>
      <c r="E1439" s="27" t="s">
        <v>53</v>
      </c>
      <c r="F1439" s="27" t="s">
        <v>54</v>
      </c>
      <c r="G1439" s="27" t="s">
        <v>72</v>
      </c>
      <c r="H1439" s="27" t="s">
        <v>29</v>
      </c>
      <c r="I1439" s="29">
        <v>0.7</v>
      </c>
      <c r="J1439" s="30">
        <v>6500</v>
      </c>
      <c r="K1439" s="31">
        <f t="shared" si="10"/>
        <v>4550</v>
      </c>
      <c r="L1439" s="31">
        <f t="shared" si="11"/>
        <v>2275</v>
      </c>
      <c r="M1439" s="32">
        <v>0.5</v>
      </c>
      <c r="P1439" s="33"/>
    </row>
    <row r="1440" spans="1:16" ht="15.75" customHeight="1">
      <c r="A1440" s="22"/>
      <c r="B1440" s="27" t="s">
        <v>21</v>
      </c>
      <c r="C1440" s="27">
        <v>1185732</v>
      </c>
      <c r="D1440" s="28">
        <v>44538</v>
      </c>
      <c r="E1440" s="27" t="s">
        <v>53</v>
      </c>
      <c r="F1440" s="27" t="s">
        <v>54</v>
      </c>
      <c r="G1440" s="27" t="s">
        <v>72</v>
      </c>
      <c r="H1440" s="27" t="s">
        <v>24</v>
      </c>
      <c r="I1440" s="29">
        <v>0.65</v>
      </c>
      <c r="J1440" s="30">
        <v>8750</v>
      </c>
      <c r="K1440" s="31">
        <f t="shared" si="10"/>
        <v>5687.5</v>
      </c>
      <c r="L1440" s="31">
        <f t="shared" si="11"/>
        <v>2559.375</v>
      </c>
      <c r="M1440" s="32">
        <v>0.45</v>
      </c>
      <c r="P1440" s="33"/>
    </row>
    <row r="1441" spans="1:18" ht="15.75" customHeight="1">
      <c r="A1441" s="22"/>
      <c r="B1441" s="27" t="s">
        <v>21</v>
      </c>
      <c r="C1441" s="27">
        <v>1185732</v>
      </c>
      <c r="D1441" s="28">
        <v>44538</v>
      </c>
      <c r="E1441" s="27" t="s">
        <v>53</v>
      </c>
      <c r="F1441" s="27" t="s">
        <v>54</v>
      </c>
      <c r="G1441" s="27" t="s">
        <v>72</v>
      </c>
      <c r="H1441" s="27" t="s">
        <v>25</v>
      </c>
      <c r="I1441" s="29">
        <v>0.55000000000000004</v>
      </c>
      <c r="J1441" s="30">
        <v>6750</v>
      </c>
      <c r="K1441" s="31">
        <f t="shared" si="10"/>
        <v>3712.5000000000005</v>
      </c>
      <c r="L1441" s="31">
        <f t="shared" si="11"/>
        <v>1299.375</v>
      </c>
      <c r="M1441" s="32">
        <v>0.35</v>
      </c>
      <c r="P1441" s="33"/>
    </row>
    <row r="1442" spans="1:18" ht="15.75" customHeight="1">
      <c r="A1442" s="22"/>
      <c r="B1442" s="27" t="s">
        <v>21</v>
      </c>
      <c r="C1442" s="27">
        <v>1185732</v>
      </c>
      <c r="D1442" s="28">
        <v>44538</v>
      </c>
      <c r="E1442" s="27" t="s">
        <v>53</v>
      </c>
      <c r="F1442" s="27" t="s">
        <v>54</v>
      </c>
      <c r="G1442" s="27" t="s">
        <v>72</v>
      </c>
      <c r="H1442" s="27" t="s">
        <v>26</v>
      </c>
      <c r="I1442" s="29">
        <v>0.55000000000000004</v>
      </c>
      <c r="J1442" s="30">
        <v>6250</v>
      </c>
      <c r="K1442" s="31">
        <f t="shared" si="10"/>
        <v>3437.5000000000005</v>
      </c>
      <c r="L1442" s="31">
        <f t="shared" si="11"/>
        <v>859.37500000000011</v>
      </c>
      <c r="M1442" s="32">
        <v>0.25</v>
      </c>
      <c r="P1442" s="33"/>
    </row>
    <row r="1443" spans="1:18" ht="15.75" customHeight="1">
      <c r="A1443" s="22"/>
      <c r="B1443" s="27" t="s">
        <v>21</v>
      </c>
      <c r="C1443" s="27">
        <v>1185732</v>
      </c>
      <c r="D1443" s="28">
        <v>44538</v>
      </c>
      <c r="E1443" s="27" t="s">
        <v>53</v>
      </c>
      <c r="F1443" s="27" t="s">
        <v>54</v>
      </c>
      <c r="G1443" s="27" t="s">
        <v>72</v>
      </c>
      <c r="H1443" s="27" t="s">
        <v>27</v>
      </c>
      <c r="I1443" s="29">
        <v>0.55000000000000004</v>
      </c>
      <c r="J1443" s="30">
        <v>5750</v>
      </c>
      <c r="K1443" s="31">
        <f t="shared" si="10"/>
        <v>3162.5000000000005</v>
      </c>
      <c r="L1443" s="31">
        <f t="shared" si="11"/>
        <v>948.75000000000011</v>
      </c>
      <c r="M1443" s="32">
        <v>0.3</v>
      </c>
      <c r="P1443" s="33"/>
    </row>
    <row r="1444" spans="1:18" ht="15.75" customHeight="1">
      <c r="A1444" s="22"/>
      <c r="B1444" s="27" t="s">
        <v>21</v>
      </c>
      <c r="C1444" s="27">
        <v>1185732</v>
      </c>
      <c r="D1444" s="28">
        <v>44538</v>
      </c>
      <c r="E1444" s="27" t="s">
        <v>53</v>
      </c>
      <c r="F1444" s="27" t="s">
        <v>54</v>
      </c>
      <c r="G1444" s="27" t="s">
        <v>72</v>
      </c>
      <c r="H1444" s="27" t="s">
        <v>28</v>
      </c>
      <c r="I1444" s="29">
        <v>0.65</v>
      </c>
      <c r="J1444" s="30">
        <v>5750</v>
      </c>
      <c r="K1444" s="31">
        <f t="shared" si="10"/>
        <v>3737.5</v>
      </c>
      <c r="L1444" s="31">
        <f t="shared" si="11"/>
        <v>1308.125</v>
      </c>
      <c r="M1444" s="32">
        <v>0.35</v>
      </c>
      <c r="P1444" s="33"/>
    </row>
    <row r="1445" spans="1:18" ht="15.75" customHeight="1">
      <c r="A1445" s="22"/>
      <c r="B1445" s="27" t="s">
        <v>21</v>
      </c>
      <c r="C1445" s="27">
        <v>1185732</v>
      </c>
      <c r="D1445" s="28">
        <v>44538</v>
      </c>
      <c r="E1445" s="27" t="s">
        <v>53</v>
      </c>
      <c r="F1445" s="27" t="s">
        <v>54</v>
      </c>
      <c r="G1445" s="27" t="s">
        <v>72</v>
      </c>
      <c r="H1445" s="27" t="s">
        <v>29</v>
      </c>
      <c r="I1445" s="29">
        <v>0.7</v>
      </c>
      <c r="J1445" s="30">
        <v>6750</v>
      </c>
      <c r="K1445" s="31">
        <f t="shared" si="10"/>
        <v>4725</v>
      </c>
      <c r="L1445" s="31">
        <f t="shared" si="11"/>
        <v>2362.5</v>
      </c>
      <c r="M1445" s="32">
        <v>0.5</v>
      </c>
      <c r="P1445" s="33"/>
    </row>
    <row r="1446" spans="1:18" ht="15.75" customHeight="1">
      <c r="A1446" s="22" t="s">
        <v>46</v>
      </c>
      <c r="B1446" s="27" t="s">
        <v>21</v>
      </c>
      <c r="C1446" s="27">
        <v>1185732</v>
      </c>
      <c r="D1446" s="28">
        <v>44210</v>
      </c>
      <c r="E1446" s="27" t="s">
        <v>22</v>
      </c>
      <c r="F1446" s="27" t="s">
        <v>23</v>
      </c>
      <c r="G1446" s="27" t="s">
        <v>73</v>
      </c>
      <c r="H1446" s="27" t="s">
        <v>24</v>
      </c>
      <c r="I1446" s="29">
        <v>0.4</v>
      </c>
      <c r="J1446" s="30">
        <v>8000</v>
      </c>
      <c r="K1446" s="31">
        <f t="shared" si="10"/>
        <v>3200</v>
      </c>
      <c r="L1446" s="31">
        <f t="shared" si="11"/>
        <v>1600</v>
      </c>
      <c r="M1446" s="32">
        <v>0.5</v>
      </c>
      <c r="O1446" s="37"/>
      <c r="P1446" s="38"/>
      <c r="Q1446" s="33"/>
      <c r="R1446" s="34"/>
    </row>
    <row r="1447" spans="1:18" ht="15.75" customHeight="1">
      <c r="A1447" s="22"/>
      <c r="B1447" s="27" t="s">
        <v>21</v>
      </c>
      <c r="C1447" s="27">
        <v>1185732</v>
      </c>
      <c r="D1447" s="28">
        <v>44210</v>
      </c>
      <c r="E1447" s="27" t="s">
        <v>22</v>
      </c>
      <c r="F1447" s="27" t="s">
        <v>23</v>
      </c>
      <c r="G1447" s="27" t="s">
        <v>73</v>
      </c>
      <c r="H1447" s="27" t="s">
        <v>25</v>
      </c>
      <c r="I1447" s="29">
        <v>0.4</v>
      </c>
      <c r="J1447" s="30">
        <v>6000</v>
      </c>
      <c r="K1447" s="31">
        <f t="shared" si="10"/>
        <v>2400</v>
      </c>
      <c r="L1447" s="31">
        <f t="shared" si="11"/>
        <v>720</v>
      </c>
      <c r="M1447" s="32">
        <v>0.3</v>
      </c>
      <c r="O1447" s="37"/>
      <c r="P1447" s="38"/>
      <c r="Q1447" s="33"/>
      <c r="R1447" s="34"/>
    </row>
    <row r="1448" spans="1:18" ht="15.75" customHeight="1">
      <c r="A1448" s="22"/>
      <c r="B1448" s="27" t="s">
        <v>21</v>
      </c>
      <c r="C1448" s="27">
        <v>1185732</v>
      </c>
      <c r="D1448" s="28">
        <v>44210</v>
      </c>
      <c r="E1448" s="27" t="s">
        <v>22</v>
      </c>
      <c r="F1448" s="27" t="s">
        <v>23</v>
      </c>
      <c r="G1448" s="27" t="s">
        <v>73</v>
      </c>
      <c r="H1448" s="27" t="s">
        <v>26</v>
      </c>
      <c r="I1448" s="29">
        <v>0.30000000000000004</v>
      </c>
      <c r="J1448" s="30">
        <v>6000</v>
      </c>
      <c r="K1448" s="31">
        <f t="shared" si="10"/>
        <v>1800.0000000000002</v>
      </c>
      <c r="L1448" s="31">
        <f t="shared" si="11"/>
        <v>630</v>
      </c>
      <c r="M1448" s="32">
        <v>0.35</v>
      </c>
      <c r="O1448" s="37"/>
      <c r="P1448" s="38"/>
      <c r="Q1448" s="33"/>
      <c r="R1448" s="34"/>
    </row>
    <row r="1449" spans="1:18" ht="15.75" customHeight="1">
      <c r="A1449" s="22"/>
      <c r="B1449" s="27" t="s">
        <v>21</v>
      </c>
      <c r="C1449" s="27">
        <v>1185732</v>
      </c>
      <c r="D1449" s="28">
        <v>44210</v>
      </c>
      <c r="E1449" s="27" t="s">
        <v>22</v>
      </c>
      <c r="F1449" s="27" t="s">
        <v>23</v>
      </c>
      <c r="G1449" s="27" t="s">
        <v>73</v>
      </c>
      <c r="H1449" s="27" t="s">
        <v>27</v>
      </c>
      <c r="I1449" s="29">
        <v>0.35</v>
      </c>
      <c r="J1449" s="30">
        <v>4500</v>
      </c>
      <c r="K1449" s="31">
        <f t="shared" si="10"/>
        <v>1575</v>
      </c>
      <c r="L1449" s="31">
        <f t="shared" si="11"/>
        <v>551.25</v>
      </c>
      <c r="M1449" s="32">
        <v>0.35</v>
      </c>
      <c r="O1449" s="37"/>
      <c r="P1449" s="38"/>
      <c r="Q1449" s="33"/>
      <c r="R1449" s="34"/>
    </row>
    <row r="1450" spans="1:18" ht="15.75" customHeight="1">
      <c r="A1450" s="22"/>
      <c r="B1450" s="27" t="s">
        <v>21</v>
      </c>
      <c r="C1450" s="27">
        <v>1185732</v>
      </c>
      <c r="D1450" s="28">
        <v>44210</v>
      </c>
      <c r="E1450" s="27" t="s">
        <v>22</v>
      </c>
      <c r="F1450" s="27" t="s">
        <v>23</v>
      </c>
      <c r="G1450" s="27" t="s">
        <v>73</v>
      </c>
      <c r="H1450" s="27" t="s">
        <v>28</v>
      </c>
      <c r="I1450" s="29">
        <v>0.5</v>
      </c>
      <c r="J1450" s="30">
        <v>5000</v>
      </c>
      <c r="K1450" s="31">
        <f t="shared" si="10"/>
        <v>2500</v>
      </c>
      <c r="L1450" s="31">
        <f t="shared" si="11"/>
        <v>750</v>
      </c>
      <c r="M1450" s="32">
        <v>0.3</v>
      </c>
      <c r="O1450" s="37"/>
      <c r="P1450" s="38"/>
      <c r="Q1450" s="33"/>
      <c r="R1450" s="34"/>
    </row>
    <row r="1451" spans="1:18" ht="15.75" customHeight="1">
      <c r="A1451" s="22"/>
      <c r="B1451" s="27" t="s">
        <v>21</v>
      </c>
      <c r="C1451" s="27">
        <v>1185732</v>
      </c>
      <c r="D1451" s="28">
        <v>44210</v>
      </c>
      <c r="E1451" s="27" t="s">
        <v>22</v>
      </c>
      <c r="F1451" s="27" t="s">
        <v>23</v>
      </c>
      <c r="G1451" s="27" t="s">
        <v>73</v>
      </c>
      <c r="H1451" s="27" t="s">
        <v>29</v>
      </c>
      <c r="I1451" s="29">
        <v>0.4</v>
      </c>
      <c r="J1451" s="30">
        <v>6000</v>
      </c>
      <c r="K1451" s="31">
        <f t="shared" si="10"/>
        <v>2400</v>
      </c>
      <c r="L1451" s="31">
        <f t="shared" si="11"/>
        <v>600</v>
      </c>
      <c r="M1451" s="32">
        <v>0.25</v>
      </c>
      <c r="O1451" s="37"/>
      <c r="P1451" s="38"/>
      <c r="Q1451" s="33"/>
      <c r="R1451" s="34"/>
    </row>
    <row r="1452" spans="1:18" ht="15.75" customHeight="1">
      <c r="A1452" s="22"/>
      <c r="B1452" s="27" t="s">
        <v>21</v>
      </c>
      <c r="C1452" s="27">
        <v>1185732</v>
      </c>
      <c r="D1452" s="28">
        <v>44239</v>
      </c>
      <c r="E1452" s="27" t="s">
        <v>22</v>
      </c>
      <c r="F1452" s="27" t="s">
        <v>23</v>
      </c>
      <c r="G1452" s="27" t="s">
        <v>73</v>
      </c>
      <c r="H1452" s="27" t="s">
        <v>24</v>
      </c>
      <c r="I1452" s="29">
        <v>0.4</v>
      </c>
      <c r="J1452" s="30">
        <v>8500</v>
      </c>
      <c r="K1452" s="31">
        <f t="shared" si="10"/>
        <v>3400</v>
      </c>
      <c r="L1452" s="31">
        <f t="shared" si="11"/>
        <v>1700</v>
      </c>
      <c r="M1452" s="32">
        <v>0.5</v>
      </c>
      <c r="O1452" s="37"/>
      <c r="P1452" s="38"/>
      <c r="Q1452" s="33"/>
      <c r="R1452" s="34"/>
    </row>
    <row r="1453" spans="1:18" ht="15.75" customHeight="1">
      <c r="A1453" s="22"/>
      <c r="B1453" s="27" t="s">
        <v>21</v>
      </c>
      <c r="C1453" s="27">
        <v>1185732</v>
      </c>
      <c r="D1453" s="28">
        <v>44239</v>
      </c>
      <c r="E1453" s="27" t="s">
        <v>22</v>
      </c>
      <c r="F1453" s="27" t="s">
        <v>23</v>
      </c>
      <c r="G1453" s="27" t="s">
        <v>73</v>
      </c>
      <c r="H1453" s="27" t="s">
        <v>25</v>
      </c>
      <c r="I1453" s="29">
        <v>0.4</v>
      </c>
      <c r="J1453" s="30">
        <v>5000</v>
      </c>
      <c r="K1453" s="31">
        <f t="shared" si="10"/>
        <v>2000</v>
      </c>
      <c r="L1453" s="31">
        <f t="shared" si="11"/>
        <v>600</v>
      </c>
      <c r="M1453" s="32">
        <v>0.3</v>
      </c>
      <c r="O1453" s="37"/>
      <c r="P1453" s="38"/>
      <c r="Q1453" s="33"/>
      <c r="R1453" s="34"/>
    </row>
    <row r="1454" spans="1:18" ht="15.75" customHeight="1">
      <c r="A1454" s="22"/>
      <c r="B1454" s="27" t="s">
        <v>21</v>
      </c>
      <c r="C1454" s="27">
        <v>1185732</v>
      </c>
      <c r="D1454" s="28">
        <v>44239</v>
      </c>
      <c r="E1454" s="27" t="s">
        <v>22</v>
      </c>
      <c r="F1454" s="27" t="s">
        <v>23</v>
      </c>
      <c r="G1454" s="27" t="s">
        <v>73</v>
      </c>
      <c r="H1454" s="27" t="s">
        <v>26</v>
      </c>
      <c r="I1454" s="29">
        <v>0.30000000000000004</v>
      </c>
      <c r="J1454" s="30">
        <v>5500</v>
      </c>
      <c r="K1454" s="31">
        <f t="shared" si="10"/>
        <v>1650.0000000000002</v>
      </c>
      <c r="L1454" s="31">
        <f t="shared" si="11"/>
        <v>577.5</v>
      </c>
      <c r="M1454" s="32">
        <v>0.35</v>
      </c>
      <c r="O1454" s="37"/>
      <c r="P1454" s="38"/>
      <c r="Q1454" s="33"/>
      <c r="R1454" s="34"/>
    </row>
    <row r="1455" spans="1:18" ht="15.75" customHeight="1">
      <c r="A1455" s="22"/>
      <c r="B1455" s="27" t="s">
        <v>21</v>
      </c>
      <c r="C1455" s="27">
        <v>1185732</v>
      </c>
      <c r="D1455" s="28">
        <v>44239</v>
      </c>
      <c r="E1455" s="27" t="s">
        <v>22</v>
      </c>
      <c r="F1455" s="27" t="s">
        <v>23</v>
      </c>
      <c r="G1455" s="27" t="s">
        <v>73</v>
      </c>
      <c r="H1455" s="27" t="s">
        <v>27</v>
      </c>
      <c r="I1455" s="29">
        <v>0.35</v>
      </c>
      <c r="J1455" s="30">
        <v>4250</v>
      </c>
      <c r="K1455" s="31">
        <f t="shared" si="10"/>
        <v>1487.5</v>
      </c>
      <c r="L1455" s="31">
        <f t="shared" si="11"/>
        <v>520.625</v>
      </c>
      <c r="M1455" s="32">
        <v>0.35</v>
      </c>
      <c r="O1455" s="37"/>
      <c r="P1455" s="38"/>
      <c r="Q1455" s="33"/>
      <c r="R1455" s="34"/>
    </row>
    <row r="1456" spans="1:18" ht="15.75" customHeight="1">
      <c r="A1456" s="22"/>
      <c r="B1456" s="27" t="s">
        <v>21</v>
      </c>
      <c r="C1456" s="27">
        <v>1185732</v>
      </c>
      <c r="D1456" s="28">
        <v>44239</v>
      </c>
      <c r="E1456" s="27" t="s">
        <v>22</v>
      </c>
      <c r="F1456" s="27" t="s">
        <v>23</v>
      </c>
      <c r="G1456" s="27" t="s">
        <v>73</v>
      </c>
      <c r="H1456" s="27" t="s">
        <v>28</v>
      </c>
      <c r="I1456" s="29">
        <v>0.5</v>
      </c>
      <c r="J1456" s="30">
        <v>5000</v>
      </c>
      <c r="K1456" s="31">
        <f t="shared" si="10"/>
        <v>2500</v>
      </c>
      <c r="L1456" s="31">
        <f t="shared" si="11"/>
        <v>750</v>
      </c>
      <c r="M1456" s="32">
        <v>0.3</v>
      </c>
      <c r="O1456" s="37"/>
      <c r="P1456" s="38"/>
      <c r="Q1456" s="33"/>
      <c r="R1456" s="34"/>
    </row>
    <row r="1457" spans="1:18" ht="15.75" customHeight="1">
      <c r="A1457" s="22"/>
      <c r="B1457" s="27" t="s">
        <v>21</v>
      </c>
      <c r="C1457" s="27">
        <v>1185732</v>
      </c>
      <c r="D1457" s="28">
        <v>44239</v>
      </c>
      <c r="E1457" s="27" t="s">
        <v>22</v>
      </c>
      <c r="F1457" s="27" t="s">
        <v>23</v>
      </c>
      <c r="G1457" s="27" t="s">
        <v>73</v>
      </c>
      <c r="H1457" s="27" t="s">
        <v>29</v>
      </c>
      <c r="I1457" s="29">
        <v>0.4</v>
      </c>
      <c r="J1457" s="30">
        <v>6000</v>
      </c>
      <c r="K1457" s="31">
        <f t="shared" si="10"/>
        <v>2400</v>
      </c>
      <c r="L1457" s="31">
        <f t="shared" si="11"/>
        <v>600</v>
      </c>
      <c r="M1457" s="32">
        <v>0.25</v>
      </c>
      <c r="O1457" s="37"/>
      <c r="P1457" s="38"/>
      <c r="Q1457" s="33"/>
      <c r="R1457" s="34"/>
    </row>
    <row r="1458" spans="1:18" ht="15.75" customHeight="1">
      <c r="A1458" s="22"/>
      <c r="B1458" s="27" t="s">
        <v>21</v>
      </c>
      <c r="C1458" s="27">
        <v>1185732</v>
      </c>
      <c r="D1458" s="28">
        <v>44265</v>
      </c>
      <c r="E1458" s="27" t="s">
        <v>22</v>
      </c>
      <c r="F1458" s="27" t="s">
        <v>23</v>
      </c>
      <c r="G1458" s="27" t="s">
        <v>73</v>
      </c>
      <c r="H1458" s="27" t="s">
        <v>24</v>
      </c>
      <c r="I1458" s="29">
        <v>0.4</v>
      </c>
      <c r="J1458" s="30">
        <v>8200</v>
      </c>
      <c r="K1458" s="31">
        <f t="shared" si="10"/>
        <v>3280</v>
      </c>
      <c r="L1458" s="31">
        <f t="shared" si="11"/>
        <v>1640</v>
      </c>
      <c r="M1458" s="32">
        <v>0.5</v>
      </c>
      <c r="O1458" s="37"/>
      <c r="P1458" s="38"/>
      <c r="Q1458" s="33"/>
      <c r="R1458" s="34"/>
    </row>
    <row r="1459" spans="1:18" ht="15.75" customHeight="1">
      <c r="A1459" s="22"/>
      <c r="B1459" s="27" t="s">
        <v>21</v>
      </c>
      <c r="C1459" s="27">
        <v>1185732</v>
      </c>
      <c r="D1459" s="28">
        <v>44265</v>
      </c>
      <c r="E1459" s="27" t="s">
        <v>22</v>
      </c>
      <c r="F1459" s="27" t="s">
        <v>23</v>
      </c>
      <c r="G1459" s="27" t="s">
        <v>73</v>
      </c>
      <c r="H1459" s="27" t="s">
        <v>25</v>
      </c>
      <c r="I1459" s="29">
        <v>0.4</v>
      </c>
      <c r="J1459" s="30">
        <v>5250</v>
      </c>
      <c r="K1459" s="31">
        <f t="shared" si="10"/>
        <v>2100</v>
      </c>
      <c r="L1459" s="31">
        <f t="shared" si="11"/>
        <v>630</v>
      </c>
      <c r="M1459" s="32">
        <v>0.3</v>
      </c>
      <c r="O1459" s="37"/>
      <c r="P1459" s="38"/>
      <c r="Q1459" s="33"/>
      <c r="R1459" s="34"/>
    </row>
    <row r="1460" spans="1:18" ht="15.75" customHeight="1">
      <c r="A1460" s="22"/>
      <c r="B1460" s="27" t="s">
        <v>21</v>
      </c>
      <c r="C1460" s="27">
        <v>1185732</v>
      </c>
      <c r="D1460" s="28">
        <v>44265</v>
      </c>
      <c r="E1460" s="27" t="s">
        <v>22</v>
      </c>
      <c r="F1460" s="27" t="s">
        <v>23</v>
      </c>
      <c r="G1460" s="27" t="s">
        <v>73</v>
      </c>
      <c r="H1460" s="27" t="s">
        <v>26</v>
      </c>
      <c r="I1460" s="29">
        <v>0.30000000000000004</v>
      </c>
      <c r="J1460" s="30">
        <v>5500</v>
      </c>
      <c r="K1460" s="31">
        <f t="shared" si="10"/>
        <v>1650.0000000000002</v>
      </c>
      <c r="L1460" s="31">
        <f t="shared" si="11"/>
        <v>577.5</v>
      </c>
      <c r="M1460" s="32">
        <v>0.35</v>
      </c>
      <c r="O1460" s="37"/>
      <c r="P1460" s="38"/>
      <c r="Q1460" s="33"/>
      <c r="R1460" s="34"/>
    </row>
    <row r="1461" spans="1:18" ht="15.75" customHeight="1">
      <c r="A1461" s="22"/>
      <c r="B1461" s="27" t="s">
        <v>21</v>
      </c>
      <c r="C1461" s="27">
        <v>1185732</v>
      </c>
      <c r="D1461" s="28">
        <v>44265</v>
      </c>
      <c r="E1461" s="27" t="s">
        <v>22</v>
      </c>
      <c r="F1461" s="27" t="s">
        <v>23</v>
      </c>
      <c r="G1461" s="27" t="s">
        <v>73</v>
      </c>
      <c r="H1461" s="27" t="s">
        <v>27</v>
      </c>
      <c r="I1461" s="29">
        <v>0.35</v>
      </c>
      <c r="J1461" s="30">
        <v>4000</v>
      </c>
      <c r="K1461" s="31">
        <f t="shared" si="10"/>
        <v>1400</v>
      </c>
      <c r="L1461" s="31">
        <f t="shared" si="11"/>
        <v>489.99999999999994</v>
      </c>
      <c r="M1461" s="32">
        <v>0.35</v>
      </c>
      <c r="O1461" s="37"/>
      <c r="P1461" s="38"/>
      <c r="Q1461" s="33"/>
      <c r="R1461" s="34"/>
    </row>
    <row r="1462" spans="1:18" ht="15.75" customHeight="1">
      <c r="A1462" s="22"/>
      <c r="B1462" s="27" t="s">
        <v>21</v>
      </c>
      <c r="C1462" s="27">
        <v>1185732</v>
      </c>
      <c r="D1462" s="28">
        <v>44265</v>
      </c>
      <c r="E1462" s="27" t="s">
        <v>22</v>
      </c>
      <c r="F1462" s="27" t="s">
        <v>23</v>
      </c>
      <c r="G1462" s="27" t="s">
        <v>73</v>
      </c>
      <c r="H1462" s="27" t="s">
        <v>28</v>
      </c>
      <c r="I1462" s="29">
        <v>0.5</v>
      </c>
      <c r="J1462" s="30">
        <v>4500</v>
      </c>
      <c r="K1462" s="31">
        <f t="shared" si="10"/>
        <v>2250</v>
      </c>
      <c r="L1462" s="31">
        <f t="shared" si="11"/>
        <v>675</v>
      </c>
      <c r="M1462" s="32">
        <v>0.3</v>
      </c>
      <c r="O1462" s="37"/>
      <c r="P1462" s="38"/>
      <c r="Q1462" s="33"/>
      <c r="R1462" s="34"/>
    </row>
    <row r="1463" spans="1:18" ht="15.75" customHeight="1">
      <c r="A1463" s="22"/>
      <c r="B1463" s="27" t="s">
        <v>21</v>
      </c>
      <c r="C1463" s="27">
        <v>1185732</v>
      </c>
      <c r="D1463" s="28">
        <v>44265</v>
      </c>
      <c r="E1463" s="27" t="s">
        <v>22</v>
      </c>
      <c r="F1463" s="27" t="s">
        <v>23</v>
      </c>
      <c r="G1463" s="27" t="s">
        <v>73</v>
      </c>
      <c r="H1463" s="27" t="s">
        <v>29</v>
      </c>
      <c r="I1463" s="29">
        <v>0.4</v>
      </c>
      <c r="J1463" s="30">
        <v>5500</v>
      </c>
      <c r="K1463" s="31">
        <f t="shared" si="10"/>
        <v>2200</v>
      </c>
      <c r="L1463" s="31">
        <f t="shared" si="11"/>
        <v>550</v>
      </c>
      <c r="M1463" s="32">
        <v>0.25</v>
      </c>
      <c r="O1463" s="37"/>
      <c r="P1463" s="38"/>
      <c r="Q1463" s="33"/>
      <c r="R1463" s="34"/>
    </row>
    <row r="1464" spans="1:18" ht="15.75" customHeight="1">
      <c r="A1464" s="22"/>
      <c r="B1464" s="27" t="s">
        <v>21</v>
      </c>
      <c r="C1464" s="27">
        <v>1185732</v>
      </c>
      <c r="D1464" s="28">
        <v>44297</v>
      </c>
      <c r="E1464" s="27" t="s">
        <v>22</v>
      </c>
      <c r="F1464" s="27" t="s">
        <v>23</v>
      </c>
      <c r="G1464" s="27" t="s">
        <v>73</v>
      </c>
      <c r="H1464" s="27" t="s">
        <v>24</v>
      </c>
      <c r="I1464" s="29">
        <v>0.4</v>
      </c>
      <c r="J1464" s="30">
        <v>8000</v>
      </c>
      <c r="K1464" s="31">
        <f t="shared" si="10"/>
        <v>3200</v>
      </c>
      <c r="L1464" s="31">
        <f t="shared" si="11"/>
        <v>1600</v>
      </c>
      <c r="M1464" s="32">
        <v>0.5</v>
      </c>
      <c r="O1464" s="37"/>
      <c r="P1464" s="38"/>
      <c r="Q1464" s="33"/>
      <c r="R1464" s="34"/>
    </row>
    <row r="1465" spans="1:18" ht="15.75" customHeight="1">
      <c r="A1465" s="22"/>
      <c r="B1465" s="27" t="s">
        <v>21</v>
      </c>
      <c r="C1465" s="27">
        <v>1185732</v>
      </c>
      <c r="D1465" s="28">
        <v>44297</v>
      </c>
      <c r="E1465" s="27" t="s">
        <v>22</v>
      </c>
      <c r="F1465" s="27" t="s">
        <v>23</v>
      </c>
      <c r="G1465" s="27" t="s">
        <v>73</v>
      </c>
      <c r="H1465" s="27" t="s">
        <v>25</v>
      </c>
      <c r="I1465" s="29">
        <v>0.4</v>
      </c>
      <c r="J1465" s="30">
        <v>5000</v>
      </c>
      <c r="K1465" s="31">
        <f t="shared" si="10"/>
        <v>2000</v>
      </c>
      <c r="L1465" s="31">
        <f t="shared" si="11"/>
        <v>600</v>
      </c>
      <c r="M1465" s="32">
        <v>0.3</v>
      </c>
      <c r="O1465" s="37"/>
      <c r="P1465" s="38"/>
      <c r="Q1465" s="33"/>
      <c r="R1465" s="34"/>
    </row>
    <row r="1466" spans="1:18" ht="15.75" customHeight="1">
      <c r="A1466" s="22"/>
      <c r="B1466" s="27" t="s">
        <v>21</v>
      </c>
      <c r="C1466" s="27">
        <v>1185732</v>
      </c>
      <c r="D1466" s="28">
        <v>44297</v>
      </c>
      <c r="E1466" s="27" t="s">
        <v>22</v>
      </c>
      <c r="F1466" s="27" t="s">
        <v>23</v>
      </c>
      <c r="G1466" s="27" t="s">
        <v>73</v>
      </c>
      <c r="H1466" s="27" t="s">
        <v>26</v>
      </c>
      <c r="I1466" s="29">
        <v>0.30000000000000004</v>
      </c>
      <c r="J1466" s="30">
        <v>5000</v>
      </c>
      <c r="K1466" s="31">
        <f t="shared" si="10"/>
        <v>1500.0000000000002</v>
      </c>
      <c r="L1466" s="31">
        <f t="shared" si="11"/>
        <v>525</v>
      </c>
      <c r="M1466" s="32">
        <v>0.35</v>
      </c>
      <c r="O1466" s="37"/>
      <c r="P1466" s="38"/>
      <c r="Q1466" s="33"/>
      <c r="R1466" s="34"/>
    </row>
    <row r="1467" spans="1:18" ht="15.75" customHeight="1">
      <c r="A1467" s="22"/>
      <c r="B1467" s="27" t="s">
        <v>21</v>
      </c>
      <c r="C1467" s="27">
        <v>1185732</v>
      </c>
      <c r="D1467" s="28">
        <v>44297</v>
      </c>
      <c r="E1467" s="27" t="s">
        <v>22</v>
      </c>
      <c r="F1467" s="27" t="s">
        <v>23</v>
      </c>
      <c r="G1467" s="27" t="s">
        <v>73</v>
      </c>
      <c r="H1467" s="27" t="s">
        <v>27</v>
      </c>
      <c r="I1467" s="29">
        <v>0.35</v>
      </c>
      <c r="J1467" s="30">
        <v>4250</v>
      </c>
      <c r="K1467" s="31">
        <f t="shared" si="10"/>
        <v>1487.5</v>
      </c>
      <c r="L1467" s="31">
        <f t="shared" si="11"/>
        <v>520.625</v>
      </c>
      <c r="M1467" s="32">
        <v>0.35</v>
      </c>
      <c r="O1467" s="37"/>
      <c r="P1467" s="38"/>
      <c r="Q1467" s="33"/>
      <c r="R1467" s="34"/>
    </row>
    <row r="1468" spans="1:18" ht="15.75" customHeight="1">
      <c r="A1468" s="22"/>
      <c r="B1468" s="27" t="s">
        <v>21</v>
      </c>
      <c r="C1468" s="27">
        <v>1185732</v>
      </c>
      <c r="D1468" s="28">
        <v>44297</v>
      </c>
      <c r="E1468" s="27" t="s">
        <v>22</v>
      </c>
      <c r="F1468" s="27" t="s">
        <v>23</v>
      </c>
      <c r="G1468" s="27" t="s">
        <v>73</v>
      </c>
      <c r="H1468" s="27" t="s">
        <v>28</v>
      </c>
      <c r="I1468" s="29">
        <v>0.5</v>
      </c>
      <c r="J1468" s="30">
        <v>4250</v>
      </c>
      <c r="K1468" s="31">
        <f t="shared" si="10"/>
        <v>2125</v>
      </c>
      <c r="L1468" s="31">
        <f t="shared" si="11"/>
        <v>637.5</v>
      </c>
      <c r="M1468" s="32">
        <v>0.3</v>
      </c>
      <c r="O1468" s="37"/>
      <c r="P1468" s="38"/>
      <c r="Q1468" s="33"/>
      <c r="R1468" s="34"/>
    </row>
    <row r="1469" spans="1:18" ht="15.75" customHeight="1">
      <c r="A1469" s="22"/>
      <c r="B1469" s="27" t="s">
        <v>21</v>
      </c>
      <c r="C1469" s="27">
        <v>1185732</v>
      </c>
      <c r="D1469" s="28">
        <v>44297</v>
      </c>
      <c r="E1469" s="27" t="s">
        <v>22</v>
      </c>
      <c r="F1469" s="27" t="s">
        <v>23</v>
      </c>
      <c r="G1469" s="27" t="s">
        <v>73</v>
      </c>
      <c r="H1469" s="27" t="s">
        <v>29</v>
      </c>
      <c r="I1469" s="29">
        <v>0.4</v>
      </c>
      <c r="J1469" s="30">
        <v>5500</v>
      </c>
      <c r="K1469" s="31">
        <f t="shared" si="10"/>
        <v>2200</v>
      </c>
      <c r="L1469" s="31">
        <f t="shared" si="11"/>
        <v>550</v>
      </c>
      <c r="M1469" s="32">
        <v>0.25</v>
      </c>
      <c r="O1469" s="37"/>
      <c r="P1469" s="38"/>
      <c r="Q1469" s="33"/>
      <c r="R1469" s="34"/>
    </row>
    <row r="1470" spans="1:18" ht="15.75" customHeight="1">
      <c r="A1470" s="22"/>
      <c r="B1470" s="27" t="s">
        <v>21</v>
      </c>
      <c r="C1470" s="27">
        <v>1185732</v>
      </c>
      <c r="D1470" s="28">
        <v>44326</v>
      </c>
      <c r="E1470" s="27" t="s">
        <v>22</v>
      </c>
      <c r="F1470" s="27" t="s">
        <v>23</v>
      </c>
      <c r="G1470" s="27" t="s">
        <v>73</v>
      </c>
      <c r="H1470" s="27" t="s">
        <v>24</v>
      </c>
      <c r="I1470" s="29">
        <v>0.5</v>
      </c>
      <c r="J1470" s="30">
        <v>8200</v>
      </c>
      <c r="K1470" s="31">
        <f t="shared" si="10"/>
        <v>4100</v>
      </c>
      <c r="L1470" s="31">
        <f t="shared" si="11"/>
        <v>2050</v>
      </c>
      <c r="M1470" s="32">
        <v>0.5</v>
      </c>
      <c r="O1470" s="37"/>
      <c r="P1470" s="38"/>
      <c r="Q1470" s="33"/>
      <c r="R1470" s="34"/>
    </row>
    <row r="1471" spans="1:18" ht="15.75" customHeight="1">
      <c r="A1471" s="22"/>
      <c r="B1471" s="27" t="s">
        <v>21</v>
      </c>
      <c r="C1471" s="27">
        <v>1185732</v>
      </c>
      <c r="D1471" s="28">
        <v>44326</v>
      </c>
      <c r="E1471" s="27" t="s">
        <v>22</v>
      </c>
      <c r="F1471" s="27" t="s">
        <v>23</v>
      </c>
      <c r="G1471" s="27" t="s">
        <v>73</v>
      </c>
      <c r="H1471" s="27" t="s">
        <v>25</v>
      </c>
      <c r="I1471" s="29">
        <v>0.45000000000000007</v>
      </c>
      <c r="J1471" s="30">
        <v>5250</v>
      </c>
      <c r="K1471" s="31">
        <f t="shared" si="10"/>
        <v>2362.5000000000005</v>
      </c>
      <c r="L1471" s="31">
        <f t="shared" si="11"/>
        <v>708.75000000000011</v>
      </c>
      <c r="M1471" s="32">
        <v>0.3</v>
      </c>
      <c r="O1471" s="37"/>
      <c r="P1471" s="38"/>
      <c r="Q1471" s="33"/>
      <c r="R1471" s="34"/>
    </row>
    <row r="1472" spans="1:18" ht="15.75" customHeight="1">
      <c r="A1472" s="22"/>
      <c r="B1472" s="27" t="s">
        <v>21</v>
      </c>
      <c r="C1472" s="27">
        <v>1185732</v>
      </c>
      <c r="D1472" s="28">
        <v>44326</v>
      </c>
      <c r="E1472" s="27" t="s">
        <v>22</v>
      </c>
      <c r="F1472" s="27" t="s">
        <v>23</v>
      </c>
      <c r="G1472" s="27" t="s">
        <v>73</v>
      </c>
      <c r="H1472" s="27" t="s">
        <v>26</v>
      </c>
      <c r="I1472" s="29">
        <v>0.4</v>
      </c>
      <c r="J1472" s="30">
        <v>5000</v>
      </c>
      <c r="K1472" s="31">
        <f t="shared" si="10"/>
        <v>2000</v>
      </c>
      <c r="L1472" s="31">
        <f t="shared" si="11"/>
        <v>700</v>
      </c>
      <c r="M1472" s="32">
        <v>0.35</v>
      </c>
      <c r="O1472" s="37"/>
      <c r="P1472" s="38"/>
      <c r="Q1472" s="33"/>
      <c r="R1472" s="34"/>
    </row>
    <row r="1473" spans="1:18" ht="15.75" customHeight="1">
      <c r="A1473" s="22"/>
      <c r="B1473" s="27" t="s">
        <v>21</v>
      </c>
      <c r="C1473" s="27">
        <v>1185732</v>
      </c>
      <c r="D1473" s="28">
        <v>44326</v>
      </c>
      <c r="E1473" s="27" t="s">
        <v>22</v>
      </c>
      <c r="F1473" s="27" t="s">
        <v>23</v>
      </c>
      <c r="G1473" s="27" t="s">
        <v>73</v>
      </c>
      <c r="H1473" s="27" t="s">
        <v>27</v>
      </c>
      <c r="I1473" s="29">
        <v>0.4</v>
      </c>
      <c r="J1473" s="30">
        <v>4500</v>
      </c>
      <c r="K1473" s="31">
        <f t="shared" si="10"/>
        <v>1800</v>
      </c>
      <c r="L1473" s="31">
        <f t="shared" si="11"/>
        <v>630</v>
      </c>
      <c r="M1473" s="32">
        <v>0.35</v>
      </c>
      <c r="O1473" s="37"/>
      <c r="P1473" s="38"/>
      <c r="Q1473" s="33"/>
      <c r="R1473" s="34"/>
    </row>
    <row r="1474" spans="1:18" ht="15.75" customHeight="1">
      <c r="A1474" s="22"/>
      <c r="B1474" s="27" t="s">
        <v>21</v>
      </c>
      <c r="C1474" s="27">
        <v>1185732</v>
      </c>
      <c r="D1474" s="28">
        <v>44326</v>
      </c>
      <c r="E1474" s="27" t="s">
        <v>22</v>
      </c>
      <c r="F1474" s="27" t="s">
        <v>23</v>
      </c>
      <c r="G1474" s="27" t="s">
        <v>73</v>
      </c>
      <c r="H1474" s="27" t="s">
        <v>28</v>
      </c>
      <c r="I1474" s="29">
        <v>0.5</v>
      </c>
      <c r="J1474" s="30">
        <v>4750</v>
      </c>
      <c r="K1474" s="31">
        <f t="shared" si="10"/>
        <v>2375</v>
      </c>
      <c r="L1474" s="31">
        <f t="shared" si="11"/>
        <v>712.5</v>
      </c>
      <c r="M1474" s="32">
        <v>0.3</v>
      </c>
      <c r="O1474" s="37"/>
      <c r="P1474" s="38"/>
      <c r="Q1474" s="33"/>
      <c r="R1474" s="34"/>
    </row>
    <row r="1475" spans="1:18" ht="15.75" customHeight="1">
      <c r="A1475" s="22"/>
      <c r="B1475" s="27" t="s">
        <v>21</v>
      </c>
      <c r="C1475" s="27">
        <v>1185732</v>
      </c>
      <c r="D1475" s="28">
        <v>44326</v>
      </c>
      <c r="E1475" s="27" t="s">
        <v>22</v>
      </c>
      <c r="F1475" s="27" t="s">
        <v>23</v>
      </c>
      <c r="G1475" s="27" t="s">
        <v>73</v>
      </c>
      <c r="H1475" s="27" t="s">
        <v>29</v>
      </c>
      <c r="I1475" s="29">
        <v>0.55000000000000004</v>
      </c>
      <c r="J1475" s="30">
        <v>6000</v>
      </c>
      <c r="K1475" s="31">
        <f t="shared" si="10"/>
        <v>3300.0000000000005</v>
      </c>
      <c r="L1475" s="31">
        <f t="shared" si="11"/>
        <v>825.00000000000011</v>
      </c>
      <c r="M1475" s="32">
        <v>0.25</v>
      </c>
      <c r="O1475" s="37"/>
      <c r="P1475" s="38"/>
      <c r="Q1475" s="33"/>
      <c r="R1475" s="34"/>
    </row>
    <row r="1476" spans="1:18" ht="15.75" customHeight="1">
      <c r="A1476" s="22"/>
      <c r="B1476" s="27" t="s">
        <v>21</v>
      </c>
      <c r="C1476" s="27">
        <v>1185732</v>
      </c>
      <c r="D1476" s="28">
        <v>44359</v>
      </c>
      <c r="E1476" s="27" t="s">
        <v>22</v>
      </c>
      <c r="F1476" s="27" t="s">
        <v>23</v>
      </c>
      <c r="G1476" s="27" t="s">
        <v>73</v>
      </c>
      <c r="H1476" s="27" t="s">
        <v>24</v>
      </c>
      <c r="I1476" s="29">
        <v>0.5</v>
      </c>
      <c r="J1476" s="30">
        <v>8500</v>
      </c>
      <c r="K1476" s="31">
        <f t="shared" si="10"/>
        <v>4250</v>
      </c>
      <c r="L1476" s="31">
        <f t="shared" si="11"/>
        <v>2125</v>
      </c>
      <c r="M1476" s="32">
        <v>0.5</v>
      </c>
      <c r="O1476" s="37"/>
      <c r="P1476" s="38"/>
      <c r="Q1476" s="33"/>
      <c r="R1476" s="34"/>
    </row>
    <row r="1477" spans="1:18" ht="15.75" customHeight="1">
      <c r="A1477" s="22"/>
      <c r="B1477" s="27" t="s">
        <v>21</v>
      </c>
      <c r="C1477" s="27">
        <v>1185732</v>
      </c>
      <c r="D1477" s="28">
        <v>44359</v>
      </c>
      <c r="E1477" s="27" t="s">
        <v>22</v>
      </c>
      <c r="F1477" s="27" t="s">
        <v>23</v>
      </c>
      <c r="G1477" s="27" t="s">
        <v>73</v>
      </c>
      <c r="H1477" s="27" t="s">
        <v>25</v>
      </c>
      <c r="I1477" s="29">
        <v>0.45000000000000007</v>
      </c>
      <c r="J1477" s="30">
        <v>6000</v>
      </c>
      <c r="K1477" s="31">
        <f t="shared" si="10"/>
        <v>2700.0000000000005</v>
      </c>
      <c r="L1477" s="31">
        <f t="shared" si="11"/>
        <v>810.00000000000011</v>
      </c>
      <c r="M1477" s="32">
        <v>0.3</v>
      </c>
      <c r="O1477" s="37"/>
      <c r="P1477" s="38"/>
      <c r="Q1477" s="33"/>
      <c r="R1477" s="34"/>
    </row>
    <row r="1478" spans="1:18" ht="15.75" customHeight="1">
      <c r="A1478" s="22"/>
      <c r="B1478" s="27" t="s">
        <v>21</v>
      </c>
      <c r="C1478" s="27">
        <v>1185732</v>
      </c>
      <c r="D1478" s="28">
        <v>44359</v>
      </c>
      <c r="E1478" s="27" t="s">
        <v>22</v>
      </c>
      <c r="F1478" s="27" t="s">
        <v>23</v>
      </c>
      <c r="G1478" s="27" t="s">
        <v>73</v>
      </c>
      <c r="H1478" s="27" t="s">
        <v>26</v>
      </c>
      <c r="I1478" s="29">
        <v>0.4</v>
      </c>
      <c r="J1478" s="30">
        <v>5250</v>
      </c>
      <c r="K1478" s="31">
        <f t="shared" si="10"/>
        <v>2100</v>
      </c>
      <c r="L1478" s="31">
        <f t="shared" si="11"/>
        <v>735</v>
      </c>
      <c r="M1478" s="32">
        <v>0.35</v>
      </c>
      <c r="O1478" s="37"/>
      <c r="P1478" s="38"/>
      <c r="Q1478" s="33"/>
      <c r="R1478" s="34"/>
    </row>
    <row r="1479" spans="1:18" ht="15.75" customHeight="1">
      <c r="A1479" s="22"/>
      <c r="B1479" s="27" t="s">
        <v>21</v>
      </c>
      <c r="C1479" s="27">
        <v>1185732</v>
      </c>
      <c r="D1479" s="28">
        <v>44359</v>
      </c>
      <c r="E1479" s="27" t="s">
        <v>22</v>
      </c>
      <c r="F1479" s="27" t="s">
        <v>23</v>
      </c>
      <c r="G1479" s="27" t="s">
        <v>73</v>
      </c>
      <c r="H1479" s="27" t="s">
        <v>27</v>
      </c>
      <c r="I1479" s="29">
        <v>0.4</v>
      </c>
      <c r="J1479" s="30">
        <v>5000</v>
      </c>
      <c r="K1479" s="31">
        <f t="shared" si="10"/>
        <v>2000</v>
      </c>
      <c r="L1479" s="31">
        <f t="shared" si="11"/>
        <v>700</v>
      </c>
      <c r="M1479" s="32">
        <v>0.35</v>
      </c>
      <c r="O1479" s="37"/>
      <c r="P1479" s="38"/>
      <c r="Q1479" s="33"/>
      <c r="R1479" s="34"/>
    </row>
    <row r="1480" spans="1:18" ht="15.75" customHeight="1">
      <c r="A1480" s="22"/>
      <c r="B1480" s="27" t="s">
        <v>21</v>
      </c>
      <c r="C1480" s="27">
        <v>1185732</v>
      </c>
      <c r="D1480" s="28">
        <v>44359</v>
      </c>
      <c r="E1480" s="27" t="s">
        <v>22</v>
      </c>
      <c r="F1480" s="27" t="s">
        <v>23</v>
      </c>
      <c r="G1480" s="27" t="s">
        <v>73</v>
      </c>
      <c r="H1480" s="27" t="s">
        <v>28</v>
      </c>
      <c r="I1480" s="29">
        <v>0.5</v>
      </c>
      <c r="J1480" s="30">
        <v>5000</v>
      </c>
      <c r="K1480" s="31">
        <f t="shared" si="10"/>
        <v>2500</v>
      </c>
      <c r="L1480" s="31">
        <f t="shared" si="11"/>
        <v>750</v>
      </c>
      <c r="M1480" s="32">
        <v>0.3</v>
      </c>
      <c r="O1480" s="37"/>
      <c r="P1480" s="38"/>
      <c r="Q1480" s="33"/>
      <c r="R1480" s="34"/>
    </row>
    <row r="1481" spans="1:18" ht="15.75" customHeight="1">
      <c r="A1481" s="22"/>
      <c r="B1481" s="27" t="s">
        <v>21</v>
      </c>
      <c r="C1481" s="27">
        <v>1185732</v>
      </c>
      <c r="D1481" s="28">
        <v>44359</v>
      </c>
      <c r="E1481" s="27" t="s">
        <v>22</v>
      </c>
      <c r="F1481" s="27" t="s">
        <v>23</v>
      </c>
      <c r="G1481" s="27" t="s">
        <v>73</v>
      </c>
      <c r="H1481" s="27" t="s">
        <v>29</v>
      </c>
      <c r="I1481" s="29">
        <v>0.55000000000000004</v>
      </c>
      <c r="J1481" s="30">
        <v>6500</v>
      </c>
      <c r="K1481" s="31">
        <f t="shared" si="10"/>
        <v>3575.0000000000005</v>
      </c>
      <c r="L1481" s="31">
        <f t="shared" si="11"/>
        <v>893.75000000000011</v>
      </c>
      <c r="M1481" s="32">
        <v>0.25</v>
      </c>
      <c r="O1481" s="37"/>
      <c r="P1481" s="38"/>
      <c r="Q1481" s="33"/>
      <c r="R1481" s="34"/>
    </row>
    <row r="1482" spans="1:18" ht="15.75" customHeight="1">
      <c r="A1482" s="22"/>
      <c r="B1482" s="27" t="s">
        <v>21</v>
      </c>
      <c r="C1482" s="27">
        <v>1185732</v>
      </c>
      <c r="D1482" s="28">
        <v>44387</v>
      </c>
      <c r="E1482" s="27" t="s">
        <v>22</v>
      </c>
      <c r="F1482" s="27" t="s">
        <v>23</v>
      </c>
      <c r="G1482" s="27" t="s">
        <v>73</v>
      </c>
      <c r="H1482" s="27" t="s">
        <v>24</v>
      </c>
      <c r="I1482" s="29">
        <v>0.5</v>
      </c>
      <c r="J1482" s="30">
        <v>8750</v>
      </c>
      <c r="K1482" s="31">
        <f t="shared" si="10"/>
        <v>4375</v>
      </c>
      <c r="L1482" s="31">
        <f t="shared" si="11"/>
        <v>2187.5</v>
      </c>
      <c r="M1482" s="32">
        <v>0.5</v>
      </c>
      <c r="O1482" s="37"/>
      <c r="P1482" s="38"/>
      <c r="Q1482" s="33"/>
      <c r="R1482" s="34"/>
    </row>
    <row r="1483" spans="1:18" ht="15.75" customHeight="1">
      <c r="A1483" s="22"/>
      <c r="B1483" s="27" t="s">
        <v>21</v>
      </c>
      <c r="C1483" s="27">
        <v>1185732</v>
      </c>
      <c r="D1483" s="28">
        <v>44387</v>
      </c>
      <c r="E1483" s="27" t="s">
        <v>22</v>
      </c>
      <c r="F1483" s="27" t="s">
        <v>23</v>
      </c>
      <c r="G1483" s="27" t="s">
        <v>73</v>
      </c>
      <c r="H1483" s="27" t="s">
        <v>25</v>
      </c>
      <c r="I1483" s="29">
        <v>0.45000000000000007</v>
      </c>
      <c r="J1483" s="30">
        <v>6250</v>
      </c>
      <c r="K1483" s="31">
        <f t="shared" si="10"/>
        <v>2812.5000000000005</v>
      </c>
      <c r="L1483" s="31">
        <f t="shared" si="11"/>
        <v>843.75000000000011</v>
      </c>
      <c r="M1483" s="32">
        <v>0.3</v>
      </c>
      <c r="O1483" s="37"/>
      <c r="P1483" s="38"/>
      <c r="Q1483" s="33"/>
      <c r="R1483" s="34"/>
    </row>
    <row r="1484" spans="1:18" ht="15.75" customHeight="1">
      <c r="A1484" s="22"/>
      <c r="B1484" s="27" t="s">
        <v>21</v>
      </c>
      <c r="C1484" s="27">
        <v>1185732</v>
      </c>
      <c r="D1484" s="28">
        <v>44387</v>
      </c>
      <c r="E1484" s="27" t="s">
        <v>22</v>
      </c>
      <c r="F1484" s="27" t="s">
        <v>23</v>
      </c>
      <c r="G1484" s="27" t="s">
        <v>73</v>
      </c>
      <c r="H1484" s="27" t="s">
        <v>26</v>
      </c>
      <c r="I1484" s="29">
        <v>0.4</v>
      </c>
      <c r="J1484" s="30">
        <v>5500</v>
      </c>
      <c r="K1484" s="31">
        <f t="shared" si="10"/>
        <v>2200</v>
      </c>
      <c r="L1484" s="31">
        <f t="shared" si="11"/>
        <v>770</v>
      </c>
      <c r="M1484" s="32">
        <v>0.35</v>
      </c>
      <c r="O1484" s="37"/>
      <c r="P1484" s="38"/>
      <c r="Q1484" s="33"/>
      <c r="R1484" s="34"/>
    </row>
    <row r="1485" spans="1:18" ht="15.75" customHeight="1">
      <c r="A1485" s="22"/>
      <c r="B1485" s="27" t="s">
        <v>21</v>
      </c>
      <c r="C1485" s="27">
        <v>1185732</v>
      </c>
      <c r="D1485" s="28">
        <v>44387</v>
      </c>
      <c r="E1485" s="27" t="s">
        <v>22</v>
      </c>
      <c r="F1485" s="27" t="s">
        <v>23</v>
      </c>
      <c r="G1485" s="27" t="s">
        <v>73</v>
      </c>
      <c r="H1485" s="27" t="s">
        <v>27</v>
      </c>
      <c r="I1485" s="29">
        <v>0.4</v>
      </c>
      <c r="J1485" s="30">
        <v>5000</v>
      </c>
      <c r="K1485" s="31">
        <f t="shared" si="10"/>
        <v>2000</v>
      </c>
      <c r="L1485" s="31">
        <f t="shared" si="11"/>
        <v>700</v>
      </c>
      <c r="M1485" s="32">
        <v>0.35</v>
      </c>
      <c r="O1485" s="37"/>
      <c r="P1485" s="38"/>
      <c r="Q1485" s="33"/>
      <c r="R1485" s="34"/>
    </row>
    <row r="1486" spans="1:18" ht="15.75" customHeight="1">
      <c r="A1486" s="22"/>
      <c r="B1486" s="27" t="s">
        <v>21</v>
      </c>
      <c r="C1486" s="27">
        <v>1185732</v>
      </c>
      <c r="D1486" s="28">
        <v>44387</v>
      </c>
      <c r="E1486" s="27" t="s">
        <v>22</v>
      </c>
      <c r="F1486" s="27" t="s">
        <v>23</v>
      </c>
      <c r="G1486" s="27" t="s">
        <v>73</v>
      </c>
      <c r="H1486" s="27" t="s">
        <v>28</v>
      </c>
      <c r="I1486" s="29">
        <v>0.5</v>
      </c>
      <c r="J1486" s="30">
        <v>5250</v>
      </c>
      <c r="K1486" s="31">
        <f t="shared" si="10"/>
        <v>2625</v>
      </c>
      <c r="L1486" s="31">
        <f t="shared" si="11"/>
        <v>787.5</v>
      </c>
      <c r="M1486" s="32">
        <v>0.3</v>
      </c>
      <c r="O1486" s="37"/>
      <c r="P1486" s="38"/>
      <c r="Q1486" s="33"/>
      <c r="R1486" s="34"/>
    </row>
    <row r="1487" spans="1:18" ht="15.75" customHeight="1">
      <c r="A1487" s="22"/>
      <c r="B1487" s="27" t="s">
        <v>21</v>
      </c>
      <c r="C1487" s="27">
        <v>1185732</v>
      </c>
      <c r="D1487" s="28">
        <v>44387</v>
      </c>
      <c r="E1487" s="27" t="s">
        <v>22</v>
      </c>
      <c r="F1487" s="27" t="s">
        <v>23</v>
      </c>
      <c r="G1487" s="27" t="s">
        <v>73</v>
      </c>
      <c r="H1487" s="27" t="s">
        <v>29</v>
      </c>
      <c r="I1487" s="29">
        <v>0.55000000000000004</v>
      </c>
      <c r="J1487" s="30">
        <v>7000</v>
      </c>
      <c r="K1487" s="31">
        <f t="shared" si="10"/>
        <v>3850.0000000000005</v>
      </c>
      <c r="L1487" s="31">
        <f t="shared" si="11"/>
        <v>962.50000000000011</v>
      </c>
      <c r="M1487" s="32">
        <v>0.25</v>
      </c>
      <c r="O1487" s="37"/>
      <c r="P1487" s="38"/>
      <c r="Q1487" s="33"/>
      <c r="R1487" s="34"/>
    </row>
    <row r="1488" spans="1:18" ht="15.75" customHeight="1">
      <c r="A1488" s="22"/>
      <c r="B1488" s="27" t="s">
        <v>21</v>
      </c>
      <c r="C1488" s="27">
        <v>1185732</v>
      </c>
      <c r="D1488" s="28">
        <v>44419</v>
      </c>
      <c r="E1488" s="27" t="s">
        <v>22</v>
      </c>
      <c r="F1488" s="27" t="s">
        <v>23</v>
      </c>
      <c r="G1488" s="27" t="s">
        <v>73</v>
      </c>
      <c r="H1488" s="27" t="s">
        <v>24</v>
      </c>
      <c r="I1488" s="29">
        <v>0.5</v>
      </c>
      <c r="J1488" s="30">
        <v>8500</v>
      </c>
      <c r="K1488" s="31">
        <f t="shared" si="10"/>
        <v>4250</v>
      </c>
      <c r="L1488" s="31">
        <f t="shared" si="11"/>
        <v>2125</v>
      </c>
      <c r="M1488" s="32">
        <v>0.5</v>
      </c>
      <c r="O1488" s="37"/>
      <c r="P1488" s="38"/>
      <c r="Q1488" s="33"/>
      <c r="R1488" s="34"/>
    </row>
    <row r="1489" spans="1:18" ht="15.75" customHeight="1">
      <c r="A1489" s="22"/>
      <c r="B1489" s="27" t="s">
        <v>21</v>
      </c>
      <c r="C1489" s="27">
        <v>1185732</v>
      </c>
      <c r="D1489" s="28">
        <v>44419</v>
      </c>
      <c r="E1489" s="27" t="s">
        <v>22</v>
      </c>
      <c r="F1489" s="27" t="s">
        <v>23</v>
      </c>
      <c r="G1489" s="27" t="s">
        <v>73</v>
      </c>
      <c r="H1489" s="27" t="s">
        <v>25</v>
      </c>
      <c r="I1489" s="29">
        <v>0.45000000000000007</v>
      </c>
      <c r="J1489" s="30">
        <v>6250</v>
      </c>
      <c r="K1489" s="31">
        <f t="shared" si="10"/>
        <v>2812.5000000000005</v>
      </c>
      <c r="L1489" s="31">
        <f t="shared" si="11"/>
        <v>843.75000000000011</v>
      </c>
      <c r="M1489" s="32">
        <v>0.3</v>
      </c>
      <c r="O1489" s="37"/>
      <c r="P1489" s="38"/>
      <c r="Q1489" s="33"/>
      <c r="R1489" s="34"/>
    </row>
    <row r="1490" spans="1:18" ht="15.75" customHeight="1">
      <c r="A1490" s="22"/>
      <c r="B1490" s="27" t="s">
        <v>21</v>
      </c>
      <c r="C1490" s="27">
        <v>1185732</v>
      </c>
      <c r="D1490" s="28">
        <v>44419</v>
      </c>
      <c r="E1490" s="27" t="s">
        <v>22</v>
      </c>
      <c r="F1490" s="27" t="s">
        <v>23</v>
      </c>
      <c r="G1490" s="27" t="s">
        <v>73</v>
      </c>
      <c r="H1490" s="27" t="s">
        <v>26</v>
      </c>
      <c r="I1490" s="29">
        <v>0.4</v>
      </c>
      <c r="J1490" s="30">
        <v>5500</v>
      </c>
      <c r="K1490" s="31">
        <f t="shared" si="10"/>
        <v>2200</v>
      </c>
      <c r="L1490" s="31">
        <f t="shared" si="11"/>
        <v>770</v>
      </c>
      <c r="M1490" s="32">
        <v>0.35</v>
      </c>
      <c r="O1490" s="37"/>
      <c r="P1490" s="38"/>
      <c r="Q1490" s="33"/>
      <c r="R1490" s="34"/>
    </row>
    <row r="1491" spans="1:18" ht="15.75" customHeight="1">
      <c r="A1491" s="22"/>
      <c r="B1491" s="27" t="s">
        <v>21</v>
      </c>
      <c r="C1491" s="27">
        <v>1185732</v>
      </c>
      <c r="D1491" s="28">
        <v>44419</v>
      </c>
      <c r="E1491" s="27" t="s">
        <v>22</v>
      </c>
      <c r="F1491" s="27" t="s">
        <v>23</v>
      </c>
      <c r="G1491" s="27" t="s">
        <v>73</v>
      </c>
      <c r="H1491" s="27" t="s">
        <v>27</v>
      </c>
      <c r="I1491" s="29">
        <v>0.4</v>
      </c>
      <c r="J1491" s="30">
        <v>5250</v>
      </c>
      <c r="K1491" s="31">
        <f t="shared" si="10"/>
        <v>2100</v>
      </c>
      <c r="L1491" s="31">
        <f t="shared" si="11"/>
        <v>735</v>
      </c>
      <c r="M1491" s="32">
        <v>0.35</v>
      </c>
      <c r="O1491" s="37"/>
      <c r="P1491" s="38"/>
      <c r="Q1491" s="33"/>
      <c r="R1491" s="34"/>
    </row>
    <row r="1492" spans="1:18" ht="15.75" customHeight="1">
      <c r="A1492" s="22"/>
      <c r="B1492" s="27" t="s">
        <v>21</v>
      </c>
      <c r="C1492" s="27">
        <v>1185732</v>
      </c>
      <c r="D1492" s="28">
        <v>44419</v>
      </c>
      <c r="E1492" s="27" t="s">
        <v>22</v>
      </c>
      <c r="F1492" s="27" t="s">
        <v>23</v>
      </c>
      <c r="G1492" s="27" t="s">
        <v>73</v>
      </c>
      <c r="H1492" s="27" t="s">
        <v>28</v>
      </c>
      <c r="I1492" s="29">
        <v>0.5</v>
      </c>
      <c r="J1492" s="30">
        <v>5000</v>
      </c>
      <c r="K1492" s="31">
        <f t="shared" si="10"/>
        <v>2500</v>
      </c>
      <c r="L1492" s="31">
        <f t="shared" si="11"/>
        <v>750</v>
      </c>
      <c r="M1492" s="32">
        <v>0.3</v>
      </c>
      <c r="O1492" s="37"/>
      <c r="P1492" s="38"/>
      <c r="Q1492" s="33"/>
      <c r="R1492" s="34"/>
    </row>
    <row r="1493" spans="1:18" ht="15.75" customHeight="1">
      <c r="A1493" s="22"/>
      <c r="B1493" s="27" t="s">
        <v>21</v>
      </c>
      <c r="C1493" s="27">
        <v>1185732</v>
      </c>
      <c r="D1493" s="28">
        <v>44419</v>
      </c>
      <c r="E1493" s="27" t="s">
        <v>22</v>
      </c>
      <c r="F1493" s="27" t="s">
        <v>23</v>
      </c>
      <c r="G1493" s="27" t="s">
        <v>73</v>
      </c>
      <c r="H1493" s="27" t="s">
        <v>29</v>
      </c>
      <c r="I1493" s="29">
        <v>0.55000000000000004</v>
      </c>
      <c r="J1493" s="30">
        <v>6750</v>
      </c>
      <c r="K1493" s="31">
        <f t="shared" si="10"/>
        <v>3712.5000000000005</v>
      </c>
      <c r="L1493" s="31">
        <f t="shared" si="11"/>
        <v>928.12500000000011</v>
      </c>
      <c r="M1493" s="32">
        <v>0.25</v>
      </c>
      <c r="O1493" s="37"/>
      <c r="P1493" s="38"/>
      <c r="Q1493" s="33"/>
      <c r="R1493" s="34"/>
    </row>
    <row r="1494" spans="1:18" ht="15.75" customHeight="1">
      <c r="A1494" s="22"/>
      <c r="B1494" s="27" t="s">
        <v>21</v>
      </c>
      <c r="C1494" s="27">
        <v>1185732</v>
      </c>
      <c r="D1494" s="28">
        <v>44449</v>
      </c>
      <c r="E1494" s="27" t="s">
        <v>22</v>
      </c>
      <c r="F1494" s="27" t="s">
        <v>23</v>
      </c>
      <c r="G1494" s="27" t="s">
        <v>73</v>
      </c>
      <c r="H1494" s="27" t="s">
        <v>24</v>
      </c>
      <c r="I1494" s="29">
        <v>0.5</v>
      </c>
      <c r="J1494" s="30">
        <v>8000</v>
      </c>
      <c r="K1494" s="31">
        <f t="shared" si="10"/>
        <v>4000</v>
      </c>
      <c r="L1494" s="31">
        <f t="shared" si="11"/>
        <v>2000</v>
      </c>
      <c r="M1494" s="32">
        <v>0.5</v>
      </c>
      <c r="O1494" s="37"/>
      <c r="P1494" s="38"/>
      <c r="Q1494" s="33"/>
      <c r="R1494" s="34"/>
    </row>
    <row r="1495" spans="1:18" ht="15.75" customHeight="1">
      <c r="A1495" s="22"/>
      <c r="B1495" s="27" t="s">
        <v>21</v>
      </c>
      <c r="C1495" s="27">
        <v>1185732</v>
      </c>
      <c r="D1495" s="28">
        <v>44449</v>
      </c>
      <c r="E1495" s="27" t="s">
        <v>22</v>
      </c>
      <c r="F1495" s="27" t="s">
        <v>23</v>
      </c>
      <c r="G1495" s="27" t="s">
        <v>73</v>
      </c>
      <c r="H1495" s="27" t="s">
        <v>25</v>
      </c>
      <c r="I1495" s="29">
        <v>0.45000000000000007</v>
      </c>
      <c r="J1495" s="30">
        <v>6000</v>
      </c>
      <c r="K1495" s="31">
        <f t="shared" si="10"/>
        <v>2700.0000000000005</v>
      </c>
      <c r="L1495" s="31">
        <f t="shared" si="11"/>
        <v>810.00000000000011</v>
      </c>
      <c r="M1495" s="32">
        <v>0.3</v>
      </c>
      <c r="O1495" s="37"/>
      <c r="P1495" s="38"/>
      <c r="Q1495" s="33"/>
      <c r="R1495" s="34"/>
    </row>
    <row r="1496" spans="1:18" ht="15.75" customHeight="1">
      <c r="A1496" s="22"/>
      <c r="B1496" s="27" t="s">
        <v>21</v>
      </c>
      <c r="C1496" s="27">
        <v>1185732</v>
      </c>
      <c r="D1496" s="28">
        <v>44449</v>
      </c>
      <c r="E1496" s="27" t="s">
        <v>22</v>
      </c>
      <c r="F1496" s="27" t="s">
        <v>23</v>
      </c>
      <c r="G1496" s="27" t="s">
        <v>73</v>
      </c>
      <c r="H1496" s="27" t="s">
        <v>26</v>
      </c>
      <c r="I1496" s="29">
        <v>0.4</v>
      </c>
      <c r="J1496" s="30">
        <v>5250</v>
      </c>
      <c r="K1496" s="31">
        <f t="shared" si="10"/>
        <v>2100</v>
      </c>
      <c r="L1496" s="31">
        <f t="shared" si="11"/>
        <v>735</v>
      </c>
      <c r="M1496" s="32">
        <v>0.35</v>
      </c>
      <c r="O1496" s="37"/>
      <c r="P1496" s="38"/>
      <c r="Q1496" s="33"/>
      <c r="R1496" s="34"/>
    </row>
    <row r="1497" spans="1:18" ht="15.75" customHeight="1">
      <c r="A1497" s="22"/>
      <c r="B1497" s="27" t="s">
        <v>21</v>
      </c>
      <c r="C1497" s="27">
        <v>1185732</v>
      </c>
      <c r="D1497" s="28">
        <v>44449</v>
      </c>
      <c r="E1497" s="27" t="s">
        <v>22</v>
      </c>
      <c r="F1497" s="27" t="s">
        <v>23</v>
      </c>
      <c r="G1497" s="27" t="s">
        <v>73</v>
      </c>
      <c r="H1497" s="27" t="s">
        <v>27</v>
      </c>
      <c r="I1497" s="29">
        <v>0.4</v>
      </c>
      <c r="J1497" s="30">
        <v>5000</v>
      </c>
      <c r="K1497" s="31">
        <f t="shared" si="10"/>
        <v>2000</v>
      </c>
      <c r="L1497" s="31">
        <f t="shared" si="11"/>
        <v>700</v>
      </c>
      <c r="M1497" s="32">
        <v>0.35</v>
      </c>
      <c r="O1497" s="37"/>
      <c r="P1497" s="38"/>
      <c r="Q1497" s="33"/>
      <c r="R1497" s="34"/>
    </row>
    <row r="1498" spans="1:18" ht="15.75" customHeight="1">
      <c r="A1498" s="22"/>
      <c r="B1498" s="27" t="s">
        <v>21</v>
      </c>
      <c r="C1498" s="27">
        <v>1185732</v>
      </c>
      <c r="D1498" s="28">
        <v>44449</v>
      </c>
      <c r="E1498" s="27" t="s">
        <v>22</v>
      </c>
      <c r="F1498" s="27" t="s">
        <v>23</v>
      </c>
      <c r="G1498" s="27" t="s">
        <v>73</v>
      </c>
      <c r="H1498" s="27" t="s">
        <v>28</v>
      </c>
      <c r="I1498" s="29">
        <v>0.5</v>
      </c>
      <c r="J1498" s="30">
        <v>5000</v>
      </c>
      <c r="K1498" s="31">
        <f t="shared" si="10"/>
        <v>2500</v>
      </c>
      <c r="L1498" s="31">
        <f t="shared" si="11"/>
        <v>750</v>
      </c>
      <c r="M1498" s="32">
        <v>0.3</v>
      </c>
      <c r="O1498" s="37"/>
      <c r="P1498" s="38"/>
      <c r="Q1498" s="33"/>
      <c r="R1498" s="34"/>
    </row>
    <row r="1499" spans="1:18" ht="15.75" customHeight="1">
      <c r="A1499" s="22"/>
      <c r="B1499" s="27" t="s">
        <v>21</v>
      </c>
      <c r="C1499" s="27">
        <v>1185732</v>
      </c>
      <c r="D1499" s="28">
        <v>44449</v>
      </c>
      <c r="E1499" s="27" t="s">
        <v>22</v>
      </c>
      <c r="F1499" s="27" t="s">
        <v>23</v>
      </c>
      <c r="G1499" s="27" t="s">
        <v>73</v>
      </c>
      <c r="H1499" s="27" t="s">
        <v>29</v>
      </c>
      <c r="I1499" s="29">
        <v>0.55000000000000004</v>
      </c>
      <c r="J1499" s="30">
        <v>6000</v>
      </c>
      <c r="K1499" s="31">
        <f t="shared" si="10"/>
        <v>3300.0000000000005</v>
      </c>
      <c r="L1499" s="31">
        <f t="shared" si="11"/>
        <v>825.00000000000011</v>
      </c>
      <c r="M1499" s="32">
        <v>0.25</v>
      </c>
      <c r="O1499" s="37"/>
      <c r="P1499" s="38"/>
      <c r="Q1499" s="33"/>
      <c r="R1499" s="34"/>
    </row>
    <row r="1500" spans="1:18" ht="15.75" customHeight="1">
      <c r="A1500" s="22"/>
      <c r="B1500" s="27" t="s">
        <v>21</v>
      </c>
      <c r="C1500" s="27">
        <v>1185732</v>
      </c>
      <c r="D1500" s="28">
        <v>44481</v>
      </c>
      <c r="E1500" s="27" t="s">
        <v>22</v>
      </c>
      <c r="F1500" s="27" t="s">
        <v>23</v>
      </c>
      <c r="G1500" s="27" t="s">
        <v>73</v>
      </c>
      <c r="H1500" s="27" t="s">
        <v>24</v>
      </c>
      <c r="I1500" s="29">
        <v>0.55000000000000004</v>
      </c>
      <c r="J1500" s="30">
        <v>7750</v>
      </c>
      <c r="K1500" s="31">
        <f t="shared" si="10"/>
        <v>4262.5</v>
      </c>
      <c r="L1500" s="31">
        <f t="shared" si="11"/>
        <v>2131.25</v>
      </c>
      <c r="M1500" s="32">
        <v>0.5</v>
      </c>
      <c r="O1500" s="37"/>
      <c r="P1500" s="38"/>
      <c r="Q1500" s="33"/>
      <c r="R1500" s="34"/>
    </row>
    <row r="1501" spans="1:18" ht="15.75" customHeight="1">
      <c r="A1501" s="22"/>
      <c r="B1501" s="27" t="s">
        <v>21</v>
      </c>
      <c r="C1501" s="27">
        <v>1185732</v>
      </c>
      <c r="D1501" s="28">
        <v>44481</v>
      </c>
      <c r="E1501" s="27" t="s">
        <v>22</v>
      </c>
      <c r="F1501" s="27" t="s">
        <v>23</v>
      </c>
      <c r="G1501" s="27" t="s">
        <v>73</v>
      </c>
      <c r="H1501" s="27" t="s">
        <v>25</v>
      </c>
      <c r="I1501" s="29">
        <v>0.45000000000000007</v>
      </c>
      <c r="J1501" s="30">
        <v>6000</v>
      </c>
      <c r="K1501" s="31">
        <f t="shared" si="10"/>
        <v>2700.0000000000005</v>
      </c>
      <c r="L1501" s="31">
        <f t="shared" si="11"/>
        <v>810.00000000000011</v>
      </c>
      <c r="M1501" s="32">
        <v>0.3</v>
      </c>
      <c r="O1501" s="37"/>
      <c r="P1501" s="38"/>
      <c r="Q1501" s="33"/>
      <c r="R1501" s="34"/>
    </row>
    <row r="1502" spans="1:18" ht="15.75" customHeight="1">
      <c r="A1502" s="22"/>
      <c r="B1502" s="27" t="s">
        <v>21</v>
      </c>
      <c r="C1502" s="27">
        <v>1185732</v>
      </c>
      <c r="D1502" s="28">
        <v>44481</v>
      </c>
      <c r="E1502" s="27" t="s">
        <v>22</v>
      </c>
      <c r="F1502" s="27" t="s">
        <v>23</v>
      </c>
      <c r="G1502" s="27" t="s">
        <v>73</v>
      </c>
      <c r="H1502" s="27" t="s">
        <v>26</v>
      </c>
      <c r="I1502" s="29">
        <v>0.45000000000000007</v>
      </c>
      <c r="J1502" s="30">
        <v>5000</v>
      </c>
      <c r="K1502" s="31">
        <f t="shared" si="10"/>
        <v>2250.0000000000005</v>
      </c>
      <c r="L1502" s="31">
        <f t="shared" si="11"/>
        <v>787.50000000000011</v>
      </c>
      <c r="M1502" s="32">
        <v>0.35</v>
      </c>
      <c r="O1502" s="37"/>
      <c r="P1502" s="38"/>
      <c r="Q1502" s="33"/>
      <c r="R1502" s="34"/>
    </row>
    <row r="1503" spans="1:18" ht="15.75" customHeight="1">
      <c r="A1503" s="22"/>
      <c r="B1503" s="27" t="s">
        <v>21</v>
      </c>
      <c r="C1503" s="27">
        <v>1185732</v>
      </c>
      <c r="D1503" s="28">
        <v>44481</v>
      </c>
      <c r="E1503" s="27" t="s">
        <v>22</v>
      </c>
      <c r="F1503" s="27" t="s">
        <v>23</v>
      </c>
      <c r="G1503" s="27" t="s">
        <v>73</v>
      </c>
      <c r="H1503" s="27" t="s">
        <v>27</v>
      </c>
      <c r="I1503" s="29">
        <v>0.45000000000000007</v>
      </c>
      <c r="J1503" s="30">
        <v>4750</v>
      </c>
      <c r="K1503" s="31">
        <f t="shared" si="10"/>
        <v>2137.5000000000005</v>
      </c>
      <c r="L1503" s="31">
        <f t="shared" si="11"/>
        <v>748.12500000000011</v>
      </c>
      <c r="M1503" s="32">
        <v>0.35</v>
      </c>
      <c r="O1503" s="37"/>
      <c r="P1503" s="38"/>
      <c r="Q1503" s="33"/>
      <c r="R1503" s="34"/>
    </row>
    <row r="1504" spans="1:18" ht="15.75" customHeight="1">
      <c r="A1504" s="22"/>
      <c r="B1504" s="27" t="s">
        <v>21</v>
      </c>
      <c r="C1504" s="27">
        <v>1185732</v>
      </c>
      <c r="D1504" s="28">
        <v>44481</v>
      </c>
      <c r="E1504" s="27" t="s">
        <v>22</v>
      </c>
      <c r="F1504" s="27" t="s">
        <v>23</v>
      </c>
      <c r="G1504" s="27" t="s">
        <v>73</v>
      </c>
      <c r="H1504" s="27" t="s">
        <v>28</v>
      </c>
      <c r="I1504" s="29">
        <v>0.55000000000000004</v>
      </c>
      <c r="J1504" s="30">
        <v>4750</v>
      </c>
      <c r="K1504" s="31">
        <f t="shared" si="10"/>
        <v>2612.5</v>
      </c>
      <c r="L1504" s="31">
        <f t="shared" si="11"/>
        <v>783.75</v>
      </c>
      <c r="M1504" s="32">
        <v>0.3</v>
      </c>
      <c r="O1504" s="37"/>
      <c r="P1504" s="38"/>
      <c r="Q1504" s="33"/>
      <c r="R1504" s="34"/>
    </row>
    <row r="1505" spans="1:18" ht="15.75" customHeight="1">
      <c r="A1505" s="22"/>
      <c r="B1505" s="27" t="s">
        <v>21</v>
      </c>
      <c r="C1505" s="27">
        <v>1185732</v>
      </c>
      <c r="D1505" s="28">
        <v>44481</v>
      </c>
      <c r="E1505" s="27" t="s">
        <v>22</v>
      </c>
      <c r="F1505" s="27" t="s">
        <v>23</v>
      </c>
      <c r="G1505" s="27" t="s">
        <v>73</v>
      </c>
      <c r="H1505" s="27" t="s">
        <v>29</v>
      </c>
      <c r="I1505" s="29">
        <v>0.6</v>
      </c>
      <c r="J1505" s="30">
        <v>6000</v>
      </c>
      <c r="K1505" s="31">
        <f t="shared" si="10"/>
        <v>3600</v>
      </c>
      <c r="L1505" s="31">
        <f t="shared" si="11"/>
        <v>900</v>
      </c>
      <c r="M1505" s="32">
        <v>0.25</v>
      </c>
      <c r="O1505" s="37"/>
      <c r="P1505" s="38"/>
      <c r="Q1505" s="33"/>
      <c r="R1505" s="34"/>
    </row>
    <row r="1506" spans="1:18" ht="15.75" customHeight="1">
      <c r="A1506" s="22"/>
      <c r="B1506" s="27" t="s">
        <v>21</v>
      </c>
      <c r="C1506" s="27">
        <v>1185732</v>
      </c>
      <c r="D1506" s="28">
        <v>44511</v>
      </c>
      <c r="E1506" s="27" t="s">
        <v>22</v>
      </c>
      <c r="F1506" s="27" t="s">
        <v>23</v>
      </c>
      <c r="G1506" s="27" t="s">
        <v>73</v>
      </c>
      <c r="H1506" s="27" t="s">
        <v>24</v>
      </c>
      <c r="I1506" s="29">
        <v>0.55000000000000004</v>
      </c>
      <c r="J1506" s="30">
        <v>7500</v>
      </c>
      <c r="K1506" s="31">
        <f t="shared" si="10"/>
        <v>4125</v>
      </c>
      <c r="L1506" s="31">
        <f t="shared" si="11"/>
        <v>2062.5</v>
      </c>
      <c r="M1506" s="32">
        <v>0.5</v>
      </c>
      <c r="O1506" s="37"/>
      <c r="P1506" s="38"/>
      <c r="Q1506" s="33"/>
      <c r="R1506" s="34"/>
    </row>
    <row r="1507" spans="1:18" ht="15.75" customHeight="1">
      <c r="A1507" s="22"/>
      <c r="B1507" s="27" t="s">
        <v>21</v>
      </c>
      <c r="C1507" s="27">
        <v>1185732</v>
      </c>
      <c r="D1507" s="28">
        <v>44511</v>
      </c>
      <c r="E1507" s="27" t="s">
        <v>22</v>
      </c>
      <c r="F1507" s="27" t="s">
        <v>23</v>
      </c>
      <c r="G1507" s="27" t="s">
        <v>73</v>
      </c>
      <c r="H1507" s="27" t="s">
        <v>25</v>
      </c>
      <c r="I1507" s="29">
        <v>0.45000000000000007</v>
      </c>
      <c r="J1507" s="30">
        <v>5750</v>
      </c>
      <c r="K1507" s="31">
        <f t="shared" si="10"/>
        <v>2587.5000000000005</v>
      </c>
      <c r="L1507" s="31">
        <f t="shared" si="11"/>
        <v>776.25000000000011</v>
      </c>
      <c r="M1507" s="32">
        <v>0.3</v>
      </c>
      <c r="O1507" s="37"/>
      <c r="P1507" s="38"/>
      <c r="Q1507" s="33"/>
      <c r="R1507" s="34"/>
    </row>
    <row r="1508" spans="1:18" ht="15.75" customHeight="1">
      <c r="A1508" s="22"/>
      <c r="B1508" s="27" t="s">
        <v>21</v>
      </c>
      <c r="C1508" s="27">
        <v>1185732</v>
      </c>
      <c r="D1508" s="28">
        <v>44511</v>
      </c>
      <c r="E1508" s="27" t="s">
        <v>22</v>
      </c>
      <c r="F1508" s="27" t="s">
        <v>23</v>
      </c>
      <c r="G1508" s="27" t="s">
        <v>73</v>
      </c>
      <c r="H1508" s="27" t="s">
        <v>26</v>
      </c>
      <c r="I1508" s="29">
        <v>0.45000000000000007</v>
      </c>
      <c r="J1508" s="30">
        <v>5200</v>
      </c>
      <c r="K1508" s="31">
        <f t="shared" si="10"/>
        <v>2340.0000000000005</v>
      </c>
      <c r="L1508" s="31">
        <f t="shared" si="11"/>
        <v>819.00000000000011</v>
      </c>
      <c r="M1508" s="32">
        <v>0.35</v>
      </c>
      <c r="O1508" s="37"/>
      <c r="P1508" s="38"/>
      <c r="Q1508" s="33"/>
      <c r="R1508" s="34"/>
    </row>
    <row r="1509" spans="1:18" ht="15.75" customHeight="1">
      <c r="A1509" s="22"/>
      <c r="B1509" s="27" t="s">
        <v>21</v>
      </c>
      <c r="C1509" s="27">
        <v>1185732</v>
      </c>
      <c r="D1509" s="28">
        <v>44511</v>
      </c>
      <c r="E1509" s="27" t="s">
        <v>22</v>
      </c>
      <c r="F1509" s="27" t="s">
        <v>23</v>
      </c>
      <c r="G1509" s="27" t="s">
        <v>73</v>
      </c>
      <c r="H1509" s="27" t="s">
        <v>27</v>
      </c>
      <c r="I1509" s="29">
        <v>0.45000000000000007</v>
      </c>
      <c r="J1509" s="30">
        <v>5000</v>
      </c>
      <c r="K1509" s="31">
        <f t="shared" si="10"/>
        <v>2250.0000000000005</v>
      </c>
      <c r="L1509" s="31">
        <f t="shared" si="11"/>
        <v>787.50000000000011</v>
      </c>
      <c r="M1509" s="32">
        <v>0.35</v>
      </c>
      <c r="O1509" s="37"/>
      <c r="P1509" s="38"/>
      <c r="Q1509" s="33"/>
      <c r="R1509" s="34"/>
    </row>
    <row r="1510" spans="1:18" ht="15.75" customHeight="1">
      <c r="A1510" s="22"/>
      <c r="B1510" s="27" t="s">
        <v>21</v>
      </c>
      <c r="C1510" s="27">
        <v>1185732</v>
      </c>
      <c r="D1510" s="28">
        <v>44511</v>
      </c>
      <c r="E1510" s="27" t="s">
        <v>22</v>
      </c>
      <c r="F1510" s="27" t="s">
        <v>23</v>
      </c>
      <c r="G1510" s="27" t="s">
        <v>73</v>
      </c>
      <c r="H1510" s="27" t="s">
        <v>28</v>
      </c>
      <c r="I1510" s="29">
        <v>0.55000000000000004</v>
      </c>
      <c r="J1510" s="30">
        <v>4750</v>
      </c>
      <c r="K1510" s="31">
        <f t="shared" si="10"/>
        <v>2612.5</v>
      </c>
      <c r="L1510" s="31">
        <f t="shared" si="11"/>
        <v>783.75</v>
      </c>
      <c r="M1510" s="32">
        <v>0.3</v>
      </c>
      <c r="O1510" s="37"/>
      <c r="P1510" s="38"/>
      <c r="Q1510" s="33"/>
      <c r="R1510" s="34"/>
    </row>
    <row r="1511" spans="1:18" ht="15.75" customHeight="1">
      <c r="A1511" s="22"/>
      <c r="B1511" s="27" t="s">
        <v>21</v>
      </c>
      <c r="C1511" s="27">
        <v>1185732</v>
      </c>
      <c r="D1511" s="28">
        <v>44511</v>
      </c>
      <c r="E1511" s="27" t="s">
        <v>22</v>
      </c>
      <c r="F1511" s="27" t="s">
        <v>23</v>
      </c>
      <c r="G1511" s="27" t="s">
        <v>73</v>
      </c>
      <c r="H1511" s="27" t="s">
        <v>29</v>
      </c>
      <c r="I1511" s="29">
        <v>0.6</v>
      </c>
      <c r="J1511" s="30">
        <v>5750</v>
      </c>
      <c r="K1511" s="31">
        <f t="shared" si="10"/>
        <v>3450</v>
      </c>
      <c r="L1511" s="31">
        <f t="shared" si="11"/>
        <v>862.5</v>
      </c>
      <c r="M1511" s="32">
        <v>0.25</v>
      </c>
      <c r="O1511" s="37"/>
      <c r="P1511" s="38"/>
      <c r="Q1511" s="33"/>
      <c r="R1511" s="34"/>
    </row>
    <row r="1512" spans="1:18" ht="15.75" customHeight="1">
      <c r="A1512" s="22"/>
      <c r="B1512" s="27" t="s">
        <v>21</v>
      </c>
      <c r="C1512" s="27">
        <v>1185732</v>
      </c>
      <c r="D1512" s="28">
        <v>44540</v>
      </c>
      <c r="E1512" s="27" t="s">
        <v>22</v>
      </c>
      <c r="F1512" s="27" t="s">
        <v>23</v>
      </c>
      <c r="G1512" s="27" t="s">
        <v>73</v>
      </c>
      <c r="H1512" s="27" t="s">
        <v>24</v>
      </c>
      <c r="I1512" s="29">
        <v>0.55000000000000004</v>
      </c>
      <c r="J1512" s="30">
        <v>8000</v>
      </c>
      <c r="K1512" s="31">
        <f t="shared" si="10"/>
        <v>4400</v>
      </c>
      <c r="L1512" s="31">
        <f t="shared" si="11"/>
        <v>2200</v>
      </c>
      <c r="M1512" s="32">
        <v>0.5</v>
      </c>
      <c r="O1512" s="37"/>
      <c r="P1512" s="38"/>
      <c r="Q1512" s="33"/>
      <c r="R1512" s="34"/>
    </row>
    <row r="1513" spans="1:18" ht="15.75" customHeight="1">
      <c r="A1513" s="22"/>
      <c r="B1513" s="27" t="s">
        <v>21</v>
      </c>
      <c r="C1513" s="27">
        <v>1185732</v>
      </c>
      <c r="D1513" s="28">
        <v>44540</v>
      </c>
      <c r="E1513" s="27" t="s">
        <v>22</v>
      </c>
      <c r="F1513" s="27" t="s">
        <v>23</v>
      </c>
      <c r="G1513" s="27" t="s">
        <v>73</v>
      </c>
      <c r="H1513" s="27" t="s">
        <v>25</v>
      </c>
      <c r="I1513" s="29">
        <v>0.45000000000000007</v>
      </c>
      <c r="J1513" s="30">
        <v>6000</v>
      </c>
      <c r="K1513" s="31">
        <f t="shared" si="10"/>
        <v>2700.0000000000005</v>
      </c>
      <c r="L1513" s="31">
        <f t="shared" si="11"/>
        <v>810.00000000000011</v>
      </c>
      <c r="M1513" s="32">
        <v>0.3</v>
      </c>
      <c r="O1513" s="37"/>
      <c r="P1513" s="38"/>
      <c r="Q1513" s="33"/>
      <c r="R1513" s="34"/>
    </row>
    <row r="1514" spans="1:18" ht="15.75" customHeight="1">
      <c r="A1514" s="22"/>
      <c r="B1514" s="27" t="s">
        <v>21</v>
      </c>
      <c r="C1514" s="27">
        <v>1185732</v>
      </c>
      <c r="D1514" s="28">
        <v>44540</v>
      </c>
      <c r="E1514" s="27" t="s">
        <v>22</v>
      </c>
      <c r="F1514" s="27" t="s">
        <v>23</v>
      </c>
      <c r="G1514" s="27" t="s">
        <v>73</v>
      </c>
      <c r="H1514" s="27" t="s">
        <v>26</v>
      </c>
      <c r="I1514" s="29">
        <v>0.45000000000000007</v>
      </c>
      <c r="J1514" s="30">
        <v>5500</v>
      </c>
      <c r="K1514" s="31">
        <f t="shared" si="10"/>
        <v>2475.0000000000005</v>
      </c>
      <c r="L1514" s="31">
        <f t="shared" si="11"/>
        <v>866.25000000000011</v>
      </c>
      <c r="M1514" s="32">
        <v>0.35</v>
      </c>
      <c r="O1514" s="37"/>
      <c r="P1514" s="38"/>
      <c r="Q1514" s="33"/>
      <c r="R1514" s="34"/>
    </row>
    <row r="1515" spans="1:18" ht="15.75" customHeight="1">
      <c r="A1515" s="22"/>
      <c r="B1515" s="27" t="s">
        <v>21</v>
      </c>
      <c r="C1515" s="27">
        <v>1185732</v>
      </c>
      <c r="D1515" s="28">
        <v>44540</v>
      </c>
      <c r="E1515" s="27" t="s">
        <v>22</v>
      </c>
      <c r="F1515" s="27" t="s">
        <v>23</v>
      </c>
      <c r="G1515" s="27" t="s">
        <v>73</v>
      </c>
      <c r="H1515" s="27" t="s">
        <v>27</v>
      </c>
      <c r="I1515" s="29">
        <v>0.45000000000000007</v>
      </c>
      <c r="J1515" s="30">
        <v>5000</v>
      </c>
      <c r="K1515" s="31">
        <f t="shared" si="10"/>
        <v>2250.0000000000005</v>
      </c>
      <c r="L1515" s="31">
        <f t="shared" si="11"/>
        <v>787.50000000000011</v>
      </c>
      <c r="M1515" s="32">
        <v>0.35</v>
      </c>
      <c r="O1515" s="37"/>
      <c r="P1515" s="38"/>
      <c r="Q1515" s="33"/>
      <c r="R1515" s="34"/>
    </row>
    <row r="1516" spans="1:18" ht="15.75" customHeight="1">
      <c r="A1516" s="22"/>
      <c r="B1516" s="27" t="s">
        <v>21</v>
      </c>
      <c r="C1516" s="27">
        <v>1185732</v>
      </c>
      <c r="D1516" s="28">
        <v>44540</v>
      </c>
      <c r="E1516" s="27" t="s">
        <v>22</v>
      </c>
      <c r="F1516" s="27" t="s">
        <v>23</v>
      </c>
      <c r="G1516" s="27" t="s">
        <v>73</v>
      </c>
      <c r="H1516" s="27" t="s">
        <v>28</v>
      </c>
      <c r="I1516" s="29">
        <v>0.55000000000000004</v>
      </c>
      <c r="J1516" s="30">
        <v>5000</v>
      </c>
      <c r="K1516" s="31">
        <f t="shared" si="10"/>
        <v>2750</v>
      </c>
      <c r="L1516" s="31">
        <f t="shared" si="11"/>
        <v>825</v>
      </c>
      <c r="M1516" s="32">
        <v>0.3</v>
      </c>
      <c r="O1516" s="37"/>
      <c r="P1516" s="38"/>
      <c r="Q1516" s="33"/>
      <c r="R1516" s="34"/>
    </row>
    <row r="1517" spans="1:18" ht="15.75" customHeight="1">
      <c r="A1517" s="22"/>
      <c r="B1517" s="27" t="s">
        <v>21</v>
      </c>
      <c r="C1517" s="27">
        <v>1185732</v>
      </c>
      <c r="D1517" s="28">
        <v>44540</v>
      </c>
      <c r="E1517" s="27" t="s">
        <v>22</v>
      </c>
      <c r="F1517" s="27" t="s">
        <v>23</v>
      </c>
      <c r="G1517" s="27" t="s">
        <v>73</v>
      </c>
      <c r="H1517" s="27" t="s">
        <v>29</v>
      </c>
      <c r="I1517" s="29">
        <v>0.6</v>
      </c>
      <c r="J1517" s="30">
        <v>6000</v>
      </c>
      <c r="K1517" s="31">
        <f t="shared" si="10"/>
        <v>3600</v>
      </c>
      <c r="L1517" s="31">
        <f t="shared" si="11"/>
        <v>900</v>
      </c>
      <c r="M1517" s="32">
        <v>0.25</v>
      </c>
      <c r="O1517" s="37"/>
      <c r="P1517" s="38"/>
      <c r="Q1517" s="33"/>
      <c r="R1517" s="34"/>
    </row>
    <row r="1518" spans="1:18" ht="15.75" customHeight="1">
      <c r="A1518" s="22" t="s">
        <v>46</v>
      </c>
      <c r="B1518" s="27" t="s">
        <v>34</v>
      </c>
      <c r="C1518" s="27">
        <v>1128299</v>
      </c>
      <c r="D1518" s="28">
        <v>44220</v>
      </c>
      <c r="E1518" s="27" t="s">
        <v>35</v>
      </c>
      <c r="F1518" s="27" t="s">
        <v>74</v>
      </c>
      <c r="G1518" s="27" t="s">
        <v>75</v>
      </c>
      <c r="H1518" s="27" t="s">
        <v>24</v>
      </c>
      <c r="I1518" s="29">
        <v>0.30000000000000004</v>
      </c>
      <c r="J1518" s="30">
        <v>3500</v>
      </c>
      <c r="K1518" s="31">
        <f t="shared" si="10"/>
        <v>1050.0000000000002</v>
      </c>
      <c r="L1518" s="31">
        <f t="shared" si="11"/>
        <v>367.50000000000006</v>
      </c>
      <c r="M1518" s="32">
        <v>0.35</v>
      </c>
      <c r="O1518" s="37"/>
      <c r="P1518" s="38"/>
      <c r="Q1518" s="33"/>
      <c r="R1518" s="34"/>
    </row>
    <row r="1519" spans="1:18" ht="15.75" customHeight="1">
      <c r="A1519" s="22"/>
      <c r="B1519" s="27" t="s">
        <v>34</v>
      </c>
      <c r="C1519" s="27">
        <v>1128299</v>
      </c>
      <c r="D1519" s="28">
        <v>44220</v>
      </c>
      <c r="E1519" s="27" t="s">
        <v>35</v>
      </c>
      <c r="F1519" s="27" t="s">
        <v>74</v>
      </c>
      <c r="G1519" s="27" t="s">
        <v>75</v>
      </c>
      <c r="H1519" s="27" t="s">
        <v>25</v>
      </c>
      <c r="I1519" s="29">
        <v>0.4</v>
      </c>
      <c r="J1519" s="30">
        <v>3500</v>
      </c>
      <c r="K1519" s="31">
        <f t="shared" si="10"/>
        <v>1400</v>
      </c>
      <c r="L1519" s="31">
        <f t="shared" si="11"/>
        <v>489.99999999999994</v>
      </c>
      <c r="M1519" s="32">
        <v>0.35</v>
      </c>
      <c r="O1519" s="37"/>
      <c r="P1519" s="38"/>
      <c r="Q1519" s="33"/>
      <c r="R1519" s="34"/>
    </row>
    <row r="1520" spans="1:18" ht="15.75" customHeight="1">
      <c r="A1520" s="22"/>
      <c r="B1520" s="27" t="s">
        <v>34</v>
      </c>
      <c r="C1520" s="27">
        <v>1128299</v>
      </c>
      <c r="D1520" s="28">
        <v>44220</v>
      </c>
      <c r="E1520" s="27" t="s">
        <v>35</v>
      </c>
      <c r="F1520" s="27" t="s">
        <v>74</v>
      </c>
      <c r="G1520" s="27" t="s">
        <v>75</v>
      </c>
      <c r="H1520" s="27" t="s">
        <v>26</v>
      </c>
      <c r="I1520" s="29">
        <v>0.4</v>
      </c>
      <c r="J1520" s="30">
        <v>3500</v>
      </c>
      <c r="K1520" s="31">
        <f t="shared" si="10"/>
        <v>1400</v>
      </c>
      <c r="L1520" s="31">
        <f t="shared" si="11"/>
        <v>489.99999999999994</v>
      </c>
      <c r="M1520" s="32">
        <v>0.35</v>
      </c>
      <c r="O1520" s="37"/>
      <c r="P1520" s="38"/>
      <c r="Q1520" s="33"/>
      <c r="R1520" s="34"/>
    </row>
    <row r="1521" spans="1:18" ht="15.75" customHeight="1">
      <c r="A1521" s="22"/>
      <c r="B1521" s="27" t="s">
        <v>34</v>
      </c>
      <c r="C1521" s="27">
        <v>1128299</v>
      </c>
      <c r="D1521" s="28">
        <v>44220</v>
      </c>
      <c r="E1521" s="27" t="s">
        <v>35</v>
      </c>
      <c r="F1521" s="27" t="s">
        <v>74</v>
      </c>
      <c r="G1521" s="27" t="s">
        <v>75</v>
      </c>
      <c r="H1521" s="27" t="s">
        <v>27</v>
      </c>
      <c r="I1521" s="29">
        <v>0.4</v>
      </c>
      <c r="J1521" s="30">
        <v>2000</v>
      </c>
      <c r="K1521" s="31">
        <f t="shared" si="10"/>
        <v>800</v>
      </c>
      <c r="L1521" s="31">
        <f t="shared" si="11"/>
        <v>280</v>
      </c>
      <c r="M1521" s="32">
        <v>0.35</v>
      </c>
      <c r="O1521" s="37"/>
      <c r="P1521" s="38"/>
      <c r="Q1521" s="33"/>
      <c r="R1521" s="34"/>
    </row>
    <row r="1522" spans="1:18" ht="15.75" customHeight="1">
      <c r="A1522" s="22"/>
      <c r="B1522" s="27" t="s">
        <v>34</v>
      </c>
      <c r="C1522" s="27">
        <v>1128299</v>
      </c>
      <c r="D1522" s="28">
        <v>44220</v>
      </c>
      <c r="E1522" s="27" t="s">
        <v>35</v>
      </c>
      <c r="F1522" s="27" t="s">
        <v>74</v>
      </c>
      <c r="G1522" s="27" t="s">
        <v>75</v>
      </c>
      <c r="H1522" s="27" t="s">
        <v>28</v>
      </c>
      <c r="I1522" s="29">
        <v>0.45000000000000007</v>
      </c>
      <c r="J1522" s="30">
        <v>1500</v>
      </c>
      <c r="K1522" s="31">
        <f t="shared" si="10"/>
        <v>675.00000000000011</v>
      </c>
      <c r="L1522" s="31">
        <f t="shared" si="11"/>
        <v>270.00000000000006</v>
      </c>
      <c r="M1522" s="32">
        <v>0.4</v>
      </c>
      <c r="O1522" s="37"/>
      <c r="P1522" s="38"/>
      <c r="Q1522" s="33"/>
      <c r="R1522" s="34"/>
    </row>
    <row r="1523" spans="1:18" ht="15.75" customHeight="1">
      <c r="A1523" s="22"/>
      <c r="B1523" s="27" t="s">
        <v>34</v>
      </c>
      <c r="C1523" s="27">
        <v>1128299</v>
      </c>
      <c r="D1523" s="28">
        <v>44220</v>
      </c>
      <c r="E1523" s="27" t="s">
        <v>35</v>
      </c>
      <c r="F1523" s="27" t="s">
        <v>74</v>
      </c>
      <c r="G1523" s="27" t="s">
        <v>75</v>
      </c>
      <c r="H1523" s="27" t="s">
        <v>29</v>
      </c>
      <c r="I1523" s="29">
        <v>0.4</v>
      </c>
      <c r="J1523" s="30">
        <v>4000</v>
      </c>
      <c r="K1523" s="31">
        <f t="shared" si="10"/>
        <v>1600</v>
      </c>
      <c r="L1523" s="31">
        <f t="shared" si="11"/>
        <v>480</v>
      </c>
      <c r="M1523" s="32">
        <v>0.3</v>
      </c>
      <c r="O1523" s="37"/>
      <c r="P1523" s="38"/>
      <c r="Q1523" s="33"/>
      <c r="R1523" s="34"/>
    </row>
    <row r="1524" spans="1:18" ht="15.75" customHeight="1">
      <c r="A1524" s="22"/>
      <c r="B1524" s="27" t="s">
        <v>34</v>
      </c>
      <c r="C1524" s="27">
        <v>1128299</v>
      </c>
      <c r="D1524" s="28">
        <v>44251</v>
      </c>
      <c r="E1524" s="27" t="s">
        <v>35</v>
      </c>
      <c r="F1524" s="27" t="s">
        <v>74</v>
      </c>
      <c r="G1524" s="27" t="s">
        <v>75</v>
      </c>
      <c r="H1524" s="27" t="s">
        <v>24</v>
      </c>
      <c r="I1524" s="29">
        <v>0.30000000000000004</v>
      </c>
      <c r="J1524" s="30">
        <v>4500</v>
      </c>
      <c r="K1524" s="31">
        <f t="shared" si="10"/>
        <v>1350.0000000000002</v>
      </c>
      <c r="L1524" s="31">
        <f t="shared" si="11"/>
        <v>472.50000000000006</v>
      </c>
      <c r="M1524" s="32">
        <v>0.35</v>
      </c>
      <c r="O1524" s="37"/>
      <c r="P1524" s="38"/>
      <c r="Q1524" s="33"/>
      <c r="R1524" s="34"/>
    </row>
    <row r="1525" spans="1:18" ht="15.75" customHeight="1">
      <c r="A1525" s="22"/>
      <c r="B1525" s="27" t="s">
        <v>34</v>
      </c>
      <c r="C1525" s="27">
        <v>1128299</v>
      </c>
      <c r="D1525" s="28">
        <v>44251</v>
      </c>
      <c r="E1525" s="27" t="s">
        <v>35</v>
      </c>
      <c r="F1525" s="27" t="s">
        <v>74</v>
      </c>
      <c r="G1525" s="27" t="s">
        <v>75</v>
      </c>
      <c r="H1525" s="27" t="s">
        <v>25</v>
      </c>
      <c r="I1525" s="29">
        <v>0.4</v>
      </c>
      <c r="J1525" s="30">
        <v>3500</v>
      </c>
      <c r="K1525" s="31">
        <f t="shared" si="10"/>
        <v>1400</v>
      </c>
      <c r="L1525" s="31">
        <f t="shared" si="11"/>
        <v>489.99999999999994</v>
      </c>
      <c r="M1525" s="32">
        <v>0.35</v>
      </c>
      <c r="O1525" s="37"/>
      <c r="P1525" s="38"/>
      <c r="Q1525" s="33"/>
      <c r="R1525" s="34"/>
    </row>
    <row r="1526" spans="1:18" ht="15.75" customHeight="1">
      <c r="A1526" s="22"/>
      <c r="B1526" s="27" t="s">
        <v>34</v>
      </c>
      <c r="C1526" s="27">
        <v>1128299</v>
      </c>
      <c r="D1526" s="28">
        <v>44251</v>
      </c>
      <c r="E1526" s="27" t="s">
        <v>35</v>
      </c>
      <c r="F1526" s="27" t="s">
        <v>74</v>
      </c>
      <c r="G1526" s="27" t="s">
        <v>75</v>
      </c>
      <c r="H1526" s="27" t="s">
        <v>26</v>
      </c>
      <c r="I1526" s="29">
        <v>0.4</v>
      </c>
      <c r="J1526" s="30">
        <v>3500</v>
      </c>
      <c r="K1526" s="31">
        <f t="shared" si="10"/>
        <v>1400</v>
      </c>
      <c r="L1526" s="31">
        <f t="shared" si="11"/>
        <v>489.99999999999994</v>
      </c>
      <c r="M1526" s="32">
        <v>0.35</v>
      </c>
      <c r="O1526" s="37"/>
      <c r="P1526" s="38"/>
      <c r="Q1526" s="33"/>
      <c r="R1526" s="34"/>
    </row>
    <row r="1527" spans="1:18" ht="15.75" customHeight="1">
      <c r="A1527" s="22"/>
      <c r="B1527" s="27" t="s">
        <v>34</v>
      </c>
      <c r="C1527" s="27">
        <v>1128299</v>
      </c>
      <c r="D1527" s="28">
        <v>44251</v>
      </c>
      <c r="E1527" s="27" t="s">
        <v>35</v>
      </c>
      <c r="F1527" s="27" t="s">
        <v>74</v>
      </c>
      <c r="G1527" s="27" t="s">
        <v>75</v>
      </c>
      <c r="H1527" s="27" t="s">
        <v>27</v>
      </c>
      <c r="I1527" s="29">
        <v>0.4</v>
      </c>
      <c r="J1527" s="30">
        <v>2000</v>
      </c>
      <c r="K1527" s="31">
        <f t="shared" si="10"/>
        <v>800</v>
      </c>
      <c r="L1527" s="31">
        <f t="shared" si="11"/>
        <v>280</v>
      </c>
      <c r="M1527" s="32">
        <v>0.35</v>
      </c>
      <c r="O1527" s="37"/>
      <c r="P1527" s="38"/>
      <c r="Q1527" s="33"/>
      <c r="R1527" s="34"/>
    </row>
    <row r="1528" spans="1:18" ht="15.75" customHeight="1">
      <c r="A1528" s="22"/>
      <c r="B1528" s="27" t="s">
        <v>34</v>
      </c>
      <c r="C1528" s="27">
        <v>1128299</v>
      </c>
      <c r="D1528" s="28">
        <v>44251</v>
      </c>
      <c r="E1528" s="27" t="s">
        <v>35</v>
      </c>
      <c r="F1528" s="27" t="s">
        <v>74</v>
      </c>
      <c r="G1528" s="27" t="s">
        <v>75</v>
      </c>
      <c r="H1528" s="27" t="s">
        <v>28</v>
      </c>
      <c r="I1528" s="29">
        <v>0.45000000000000007</v>
      </c>
      <c r="J1528" s="30">
        <v>1250</v>
      </c>
      <c r="K1528" s="31">
        <f t="shared" si="10"/>
        <v>562.50000000000011</v>
      </c>
      <c r="L1528" s="31">
        <f t="shared" si="11"/>
        <v>225.00000000000006</v>
      </c>
      <c r="M1528" s="32">
        <v>0.4</v>
      </c>
      <c r="O1528" s="37"/>
      <c r="P1528" s="38"/>
      <c r="Q1528" s="33"/>
      <c r="R1528" s="34"/>
    </row>
    <row r="1529" spans="1:18" ht="15.75" customHeight="1">
      <c r="A1529" s="22"/>
      <c r="B1529" s="27" t="s">
        <v>34</v>
      </c>
      <c r="C1529" s="27">
        <v>1128299</v>
      </c>
      <c r="D1529" s="28">
        <v>44251</v>
      </c>
      <c r="E1529" s="27" t="s">
        <v>35</v>
      </c>
      <c r="F1529" s="27" t="s">
        <v>74</v>
      </c>
      <c r="G1529" s="27" t="s">
        <v>75</v>
      </c>
      <c r="H1529" s="27" t="s">
        <v>29</v>
      </c>
      <c r="I1529" s="29">
        <v>0.4</v>
      </c>
      <c r="J1529" s="30">
        <v>3250</v>
      </c>
      <c r="K1529" s="31">
        <f t="shared" si="10"/>
        <v>1300</v>
      </c>
      <c r="L1529" s="31">
        <f t="shared" si="11"/>
        <v>390</v>
      </c>
      <c r="M1529" s="32">
        <v>0.3</v>
      </c>
      <c r="O1529" s="37"/>
      <c r="P1529" s="38"/>
      <c r="Q1529" s="33"/>
      <c r="R1529" s="34"/>
    </row>
    <row r="1530" spans="1:18" ht="15.75" customHeight="1">
      <c r="A1530" s="22"/>
      <c r="B1530" s="27" t="s">
        <v>34</v>
      </c>
      <c r="C1530" s="27">
        <v>1128299</v>
      </c>
      <c r="D1530" s="28">
        <v>44278</v>
      </c>
      <c r="E1530" s="27" t="s">
        <v>35</v>
      </c>
      <c r="F1530" s="27" t="s">
        <v>74</v>
      </c>
      <c r="G1530" s="27" t="s">
        <v>75</v>
      </c>
      <c r="H1530" s="27" t="s">
        <v>24</v>
      </c>
      <c r="I1530" s="29">
        <v>0.4</v>
      </c>
      <c r="J1530" s="30">
        <v>4750</v>
      </c>
      <c r="K1530" s="31">
        <f t="shared" si="10"/>
        <v>1900</v>
      </c>
      <c r="L1530" s="31">
        <f t="shared" si="11"/>
        <v>665</v>
      </c>
      <c r="M1530" s="32">
        <v>0.35</v>
      </c>
      <c r="O1530" s="37"/>
      <c r="P1530" s="38"/>
      <c r="Q1530" s="33"/>
      <c r="R1530" s="34"/>
    </row>
    <row r="1531" spans="1:18" ht="15.75" customHeight="1">
      <c r="A1531" s="22"/>
      <c r="B1531" s="27" t="s">
        <v>34</v>
      </c>
      <c r="C1531" s="27">
        <v>1128299</v>
      </c>
      <c r="D1531" s="28">
        <v>44278</v>
      </c>
      <c r="E1531" s="27" t="s">
        <v>35</v>
      </c>
      <c r="F1531" s="27" t="s">
        <v>74</v>
      </c>
      <c r="G1531" s="27" t="s">
        <v>75</v>
      </c>
      <c r="H1531" s="27" t="s">
        <v>25</v>
      </c>
      <c r="I1531" s="29">
        <v>0.5</v>
      </c>
      <c r="J1531" s="30">
        <v>3250</v>
      </c>
      <c r="K1531" s="31">
        <f t="shared" si="10"/>
        <v>1625</v>
      </c>
      <c r="L1531" s="31">
        <f t="shared" si="11"/>
        <v>568.75</v>
      </c>
      <c r="M1531" s="32">
        <v>0.35</v>
      </c>
      <c r="O1531" s="37"/>
      <c r="P1531" s="38"/>
      <c r="Q1531" s="33"/>
      <c r="R1531" s="34"/>
    </row>
    <row r="1532" spans="1:18" ht="15.75" customHeight="1">
      <c r="A1532" s="22"/>
      <c r="B1532" s="27" t="s">
        <v>34</v>
      </c>
      <c r="C1532" s="27">
        <v>1128299</v>
      </c>
      <c r="D1532" s="28">
        <v>44278</v>
      </c>
      <c r="E1532" s="27" t="s">
        <v>35</v>
      </c>
      <c r="F1532" s="27" t="s">
        <v>74</v>
      </c>
      <c r="G1532" s="27" t="s">
        <v>75</v>
      </c>
      <c r="H1532" s="27" t="s">
        <v>26</v>
      </c>
      <c r="I1532" s="29">
        <v>0.54999999999999993</v>
      </c>
      <c r="J1532" s="30">
        <v>3500</v>
      </c>
      <c r="K1532" s="31">
        <f t="shared" si="10"/>
        <v>1924.9999999999998</v>
      </c>
      <c r="L1532" s="31">
        <f t="shared" si="11"/>
        <v>673.74999999999989</v>
      </c>
      <c r="M1532" s="32">
        <v>0.35</v>
      </c>
      <c r="O1532" s="37"/>
      <c r="P1532" s="38"/>
      <c r="Q1532" s="33"/>
      <c r="R1532" s="34"/>
    </row>
    <row r="1533" spans="1:18" ht="15.75" customHeight="1">
      <c r="A1533" s="22"/>
      <c r="B1533" s="27" t="s">
        <v>34</v>
      </c>
      <c r="C1533" s="27">
        <v>1128299</v>
      </c>
      <c r="D1533" s="28">
        <v>44278</v>
      </c>
      <c r="E1533" s="27" t="s">
        <v>35</v>
      </c>
      <c r="F1533" s="27" t="s">
        <v>74</v>
      </c>
      <c r="G1533" s="27" t="s">
        <v>75</v>
      </c>
      <c r="H1533" s="27" t="s">
        <v>27</v>
      </c>
      <c r="I1533" s="29">
        <v>0.5</v>
      </c>
      <c r="J1533" s="30">
        <v>2500</v>
      </c>
      <c r="K1533" s="31">
        <f t="shared" si="10"/>
        <v>1250</v>
      </c>
      <c r="L1533" s="31">
        <f t="shared" si="11"/>
        <v>437.5</v>
      </c>
      <c r="M1533" s="32">
        <v>0.35</v>
      </c>
      <c r="O1533" s="37"/>
      <c r="P1533" s="38"/>
      <c r="Q1533" s="33"/>
      <c r="R1533" s="34"/>
    </row>
    <row r="1534" spans="1:18" ht="15.75" customHeight="1">
      <c r="A1534" s="22"/>
      <c r="B1534" s="27" t="s">
        <v>34</v>
      </c>
      <c r="C1534" s="27">
        <v>1128299</v>
      </c>
      <c r="D1534" s="28">
        <v>44278</v>
      </c>
      <c r="E1534" s="27" t="s">
        <v>35</v>
      </c>
      <c r="F1534" s="27" t="s">
        <v>74</v>
      </c>
      <c r="G1534" s="27" t="s">
        <v>75</v>
      </c>
      <c r="H1534" s="27" t="s">
        <v>28</v>
      </c>
      <c r="I1534" s="29">
        <v>0.55000000000000004</v>
      </c>
      <c r="J1534" s="30">
        <v>1000</v>
      </c>
      <c r="K1534" s="31">
        <f t="shared" si="10"/>
        <v>550</v>
      </c>
      <c r="L1534" s="31">
        <f t="shared" si="11"/>
        <v>220</v>
      </c>
      <c r="M1534" s="32">
        <v>0.4</v>
      </c>
      <c r="O1534" s="37"/>
      <c r="P1534" s="38"/>
      <c r="Q1534" s="33"/>
      <c r="R1534" s="34"/>
    </row>
    <row r="1535" spans="1:18" ht="15.75" customHeight="1">
      <c r="A1535" s="22"/>
      <c r="B1535" s="27" t="s">
        <v>34</v>
      </c>
      <c r="C1535" s="27">
        <v>1128299</v>
      </c>
      <c r="D1535" s="28">
        <v>44278</v>
      </c>
      <c r="E1535" s="27" t="s">
        <v>35</v>
      </c>
      <c r="F1535" s="27" t="s">
        <v>74</v>
      </c>
      <c r="G1535" s="27" t="s">
        <v>75</v>
      </c>
      <c r="H1535" s="27" t="s">
        <v>29</v>
      </c>
      <c r="I1535" s="29">
        <v>0.5</v>
      </c>
      <c r="J1535" s="30">
        <v>3000</v>
      </c>
      <c r="K1535" s="31">
        <f t="shared" si="10"/>
        <v>1500</v>
      </c>
      <c r="L1535" s="31">
        <f t="shared" si="11"/>
        <v>450</v>
      </c>
      <c r="M1535" s="32">
        <v>0.3</v>
      </c>
      <c r="O1535" s="37"/>
      <c r="P1535" s="38"/>
      <c r="Q1535" s="33"/>
      <c r="R1535" s="34"/>
    </row>
    <row r="1536" spans="1:18" ht="15.75" customHeight="1">
      <c r="A1536" s="22"/>
      <c r="B1536" s="27" t="s">
        <v>34</v>
      </c>
      <c r="C1536" s="27">
        <v>1128299</v>
      </c>
      <c r="D1536" s="28">
        <v>44310</v>
      </c>
      <c r="E1536" s="27" t="s">
        <v>35</v>
      </c>
      <c r="F1536" s="27" t="s">
        <v>74</v>
      </c>
      <c r="G1536" s="27" t="s">
        <v>75</v>
      </c>
      <c r="H1536" s="27" t="s">
        <v>24</v>
      </c>
      <c r="I1536" s="29">
        <v>0.55000000000000004</v>
      </c>
      <c r="J1536" s="30">
        <v>4750</v>
      </c>
      <c r="K1536" s="31">
        <f t="shared" ref="K1536:K1790" si="12">I1536*J1536</f>
        <v>2612.5</v>
      </c>
      <c r="L1536" s="31">
        <f t="shared" ref="L1536:L1790" si="13">K1536*M1536</f>
        <v>914.37499999999989</v>
      </c>
      <c r="M1536" s="32">
        <v>0.35</v>
      </c>
      <c r="O1536" s="37"/>
      <c r="P1536" s="38"/>
      <c r="Q1536" s="33"/>
      <c r="R1536" s="34"/>
    </row>
    <row r="1537" spans="1:18" ht="15.75" customHeight="1">
      <c r="A1537" s="22"/>
      <c r="B1537" s="27" t="s">
        <v>34</v>
      </c>
      <c r="C1537" s="27">
        <v>1128299</v>
      </c>
      <c r="D1537" s="28">
        <v>44310</v>
      </c>
      <c r="E1537" s="27" t="s">
        <v>35</v>
      </c>
      <c r="F1537" s="27" t="s">
        <v>74</v>
      </c>
      <c r="G1537" s="27" t="s">
        <v>75</v>
      </c>
      <c r="H1537" s="27" t="s">
        <v>25</v>
      </c>
      <c r="I1537" s="29">
        <v>0.60000000000000009</v>
      </c>
      <c r="J1537" s="30">
        <v>2750</v>
      </c>
      <c r="K1537" s="31">
        <f t="shared" si="12"/>
        <v>1650.0000000000002</v>
      </c>
      <c r="L1537" s="31">
        <f t="shared" si="13"/>
        <v>577.5</v>
      </c>
      <c r="M1537" s="32">
        <v>0.35</v>
      </c>
      <c r="O1537" s="37"/>
      <c r="P1537" s="38"/>
      <c r="Q1537" s="33"/>
      <c r="R1537" s="34"/>
    </row>
    <row r="1538" spans="1:18" ht="15.75" customHeight="1">
      <c r="A1538" s="22"/>
      <c r="B1538" s="27" t="s">
        <v>34</v>
      </c>
      <c r="C1538" s="27">
        <v>1128299</v>
      </c>
      <c r="D1538" s="28">
        <v>44310</v>
      </c>
      <c r="E1538" s="27" t="s">
        <v>35</v>
      </c>
      <c r="F1538" s="27" t="s">
        <v>74</v>
      </c>
      <c r="G1538" s="27" t="s">
        <v>75</v>
      </c>
      <c r="H1538" s="27" t="s">
        <v>26</v>
      </c>
      <c r="I1538" s="29">
        <v>0.60000000000000009</v>
      </c>
      <c r="J1538" s="30">
        <v>3250</v>
      </c>
      <c r="K1538" s="31">
        <f t="shared" si="12"/>
        <v>1950.0000000000002</v>
      </c>
      <c r="L1538" s="31">
        <f t="shared" si="13"/>
        <v>682.5</v>
      </c>
      <c r="M1538" s="32">
        <v>0.35</v>
      </c>
      <c r="O1538" s="37"/>
      <c r="P1538" s="38"/>
      <c r="Q1538" s="33"/>
      <c r="R1538" s="34"/>
    </row>
    <row r="1539" spans="1:18" ht="15.75" customHeight="1">
      <c r="A1539" s="22"/>
      <c r="B1539" s="27" t="s">
        <v>34</v>
      </c>
      <c r="C1539" s="27">
        <v>1128299</v>
      </c>
      <c r="D1539" s="28">
        <v>44310</v>
      </c>
      <c r="E1539" s="27" t="s">
        <v>35</v>
      </c>
      <c r="F1539" s="27" t="s">
        <v>74</v>
      </c>
      <c r="G1539" s="27" t="s">
        <v>75</v>
      </c>
      <c r="H1539" s="27" t="s">
        <v>27</v>
      </c>
      <c r="I1539" s="29">
        <v>0.45000000000000007</v>
      </c>
      <c r="J1539" s="30">
        <v>2250</v>
      </c>
      <c r="K1539" s="31">
        <f t="shared" si="12"/>
        <v>1012.5000000000001</v>
      </c>
      <c r="L1539" s="31">
        <f t="shared" si="13"/>
        <v>354.375</v>
      </c>
      <c r="M1539" s="32">
        <v>0.35</v>
      </c>
      <c r="O1539" s="37"/>
      <c r="P1539" s="38"/>
      <c r="Q1539" s="33"/>
      <c r="R1539" s="34"/>
    </row>
    <row r="1540" spans="1:18" ht="15.75" customHeight="1">
      <c r="A1540" s="22"/>
      <c r="B1540" s="27" t="s">
        <v>34</v>
      </c>
      <c r="C1540" s="27">
        <v>1128299</v>
      </c>
      <c r="D1540" s="28">
        <v>44310</v>
      </c>
      <c r="E1540" s="27" t="s">
        <v>35</v>
      </c>
      <c r="F1540" s="27" t="s">
        <v>74</v>
      </c>
      <c r="G1540" s="27" t="s">
        <v>75</v>
      </c>
      <c r="H1540" s="27" t="s">
        <v>28</v>
      </c>
      <c r="I1540" s="29">
        <v>0.50000000000000011</v>
      </c>
      <c r="J1540" s="30">
        <v>1250</v>
      </c>
      <c r="K1540" s="31">
        <f t="shared" si="12"/>
        <v>625.00000000000011</v>
      </c>
      <c r="L1540" s="31">
        <f t="shared" si="13"/>
        <v>250.00000000000006</v>
      </c>
      <c r="M1540" s="32">
        <v>0.4</v>
      </c>
      <c r="O1540" s="37"/>
      <c r="P1540" s="38"/>
      <c r="Q1540" s="33"/>
      <c r="R1540" s="34"/>
    </row>
    <row r="1541" spans="1:18" ht="15.75" customHeight="1">
      <c r="A1541" s="22"/>
      <c r="B1541" s="27" t="s">
        <v>34</v>
      </c>
      <c r="C1541" s="27">
        <v>1128299</v>
      </c>
      <c r="D1541" s="28">
        <v>44310</v>
      </c>
      <c r="E1541" s="27" t="s">
        <v>35</v>
      </c>
      <c r="F1541" s="27" t="s">
        <v>74</v>
      </c>
      <c r="G1541" s="27" t="s">
        <v>75</v>
      </c>
      <c r="H1541" s="27" t="s">
        <v>29</v>
      </c>
      <c r="I1541" s="29">
        <v>0.65000000000000013</v>
      </c>
      <c r="J1541" s="30">
        <v>3000</v>
      </c>
      <c r="K1541" s="31">
        <f t="shared" si="12"/>
        <v>1950.0000000000005</v>
      </c>
      <c r="L1541" s="31">
        <f t="shared" si="13"/>
        <v>585.00000000000011</v>
      </c>
      <c r="M1541" s="32">
        <v>0.3</v>
      </c>
      <c r="O1541" s="37"/>
      <c r="P1541" s="38"/>
      <c r="Q1541" s="33"/>
      <c r="R1541" s="34"/>
    </row>
    <row r="1542" spans="1:18" ht="15.75" customHeight="1">
      <c r="A1542" s="22"/>
      <c r="B1542" s="27" t="s">
        <v>34</v>
      </c>
      <c r="C1542" s="27">
        <v>1128299</v>
      </c>
      <c r="D1542" s="28">
        <v>44341</v>
      </c>
      <c r="E1542" s="27" t="s">
        <v>35</v>
      </c>
      <c r="F1542" s="27" t="s">
        <v>74</v>
      </c>
      <c r="G1542" s="27" t="s">
        <v>75</v>
      </c>
      <c r="H1542" s="27" t="s">
        <v>24</v>
      </c>
      <c r="I1542" s="29">
        <v>0.5</v>
      </c>
      <c r="J1542" s="30">
        <v>5000</v>
      </c>
      <c r="K1542" s="31">
        <f t="shared" si="12"/>
        <v>2500</v>
      </c>
      <c r="L1542" s="31">
        <f t="shared" si="13"/>
        <v>875</v>
      </c>
      <c r="M1542" s="32">
        <v>0.35</v>
      </c>
      <c r="O1542" s="37"/>
      <c r="P1542" s="38"/>
      <c r="Q1542" s="33"/>
      <c r="R1542" s="34"/>
    </row>
    <row r="1543" spans="1:18" ht="15.75" customHeight="1">
      <c r="A1543" s="22"/>
      <c r="B1543" s="27" t="s">
        <v>34</v>
      </c>
      <c r="C1543" s="27">
        <v>1128299</v>
      </c>
      <c r="D1543" s="28">
        <v>44341</v>
      </c>
      <c r="E1543" s="27" t="s">
        <v>35</v>
      </c>
      <c r="F1543" s="27" t="s">
        <v>74</v>
      </c>
      <c r="G1543" s="27" t="s">
        <v>75</v>
      </c>
      <c r="H1543" s="27" t="s">
        <v>25</v>
      </c>
      <c r="I1543" s="29">
        <v>0.55000000000000004</v>
      </c>
      <c r="J1543" s="30">
        <v>3500</v>
      </c>
      <c r="K1543" s="31">
        <f t="shared" si="12"/>
        <v>1925.0000000000002</v>
      </c>
      <c r="L1543" s="31">
        <f t="shared" si="13"/>
        <v>673.75</v>
      </c>
      <c r="M1543" s="32">
        <v>0.35</v>
      </c>
      <c r="O1543" s="37"/>
      <c r="P1543" s="38"/>
      <c r="Q1543" s="33"/>
      <c r="R1543" s="34"/>
    </row>
    <row r="1544" spans="1:18" ht="15.75" customHeight="1">
      <c r="A1544" s="22"/>
      <c r="B1544" s="27" t="s">
        <v>34</v>
      </c>
      <c r="C1544" s="27">
        <v>1128299</v>
      </c>
      <c r="D1544" s="28">
        <v>44341</v>
      </c>
      <c r="E1544" s="27" t="s">
        <v>35</v>
      </c>
      <c r="F1544" s="27" t="s">
        <v>74</v>
      </c>
      <c r="G1544" s="27" t="s">
        <v>75</v>
      </c>
      <c r="H1544" s="27" t="s">
        <v>26</v>
      </c>
      <c r="I1544" s="29">
        <v>0.55000000000000004</v>
      </c>
      <c r="J1544" s="30">
        <v>3500</v>
      </c>
      <c r="K1544" s="31">
        <f t="shared" si="12"/>
        <v>1925.0000000000002</v>
      </c>
      <c r="L1544" s="31">
        <f t="shared" si="13"/>
        <v>673.75</v>
      </c>
      <c r="M1544" s="32">
        <v>0.35</v>
      </c>
      <c r="O1544" s="37"/>
      <c r="P1544" s="38"/>
      <c r="Q1544" s="33"/>
      <c r="R1544" s="34"/>
    </row>
    <row r="1545" spans="1:18" ht="15.75" customHeight="1">
      <c r="A1545" s="22"/>
      <c r="B1545" s="27" t="s">
        <v>34</v>
      </c>
      <c r="C1545" s="27">
        <v>1128299</v>
      </c>
      <c r="D1545" s="28">
        <v>44341</v>
      </c>
      <c r="E1545" s="27" t="s">
        <v>35</v>
      </c>
      <c r="F1545" s="27" t="s">
        <v>74</v>
      </c>
      <c r="G1545" s="27" t="s">
        <v>75</v>
      </c>
      <c r="H1545" s="27" t="s">
        <v>27</v>
      </c>
      <c r="I1545" s="29">
        <v>0.5</v>
      </c>
      <c r="J1545" s="30">
        <v>2750</v>
      </c>
      <c r="K1545" s="31">
        <f t="shared" si="12"/>
        <v>1375</v>
      </c>
      <c r="L1545" s="31">
        <f t="shared" si="13"/>
        <v>481.24999999999994</v>
      </c>
      <c r="M1545" s="32">
        <v>0.35</v>
      </c>
      <c r="O1545" s="37"/>
      <c r="P1545" s="38"/>
      <c r="Q1545" s="33"/>
      <c r="R1545" s="34"/>
    </row>
    <row r="1546" spans="1:18" ht="15.75" customHeight="1">
      <c r="A1546" s="22"/>
      <c r="B1546" s="27" t="s">
        <v>34</v>
      </c>
      <c r="C1546" s="27">
        <v>1128299</v>
      </c>
      <c r="D1546" s="28">
        <v>44341</v>
      </c>
      <c r="E1546" s="27" t="s">
        <v>35</v>
      </c>
      <c r="F1546" s="27" t="s">
        <v>74</v>
      </c>
      <c r="G1546" s="27" t="s">
        <v>75</v>
      </c>
      <c r="H1546" s="27" t="s">
        <v>28</v>
      </c>
      <c r="I1546" s="29">
        <v>0.44999999999999996</v>
      </c>
      <c r="J1546" s="30">
        <v>1750</v>
      </c>
      <c r="K1546" s="31">
        <f t="shared" si="12"/>
        <v>787.49999999999989</v>
      </c>
      <c r="L1546" s="31">
        <f t="shared" si="13"/>
        <v>315</v>
      </c>
      <c r="M1546" s="32">
        <v>0.4</v>
      </c>
      <c r="O1546" s="37"/>
      <c r="P1546" s="38"/>
      <c r="Q1546" s="33"/>
      <c r="R1546" s="34"/>
    </row>
    <row r="1547" spans="1:18" ht="15.75" customHeight="1">
      <c r="A1547" s="22"/>
      <c r="B1547" s="27" t="s">
        <v>34</v>
      </c>
      <c r="C1547" s="27">
        <v>1128299</v>
      </c>
      <c r="D1547" s="28">
        <v>44341</v>
      </c>
      <c r="E1547" s="27" t="s">
        <v>35</v>
      </c>
      <c r="F1547" s="27" t="s">
        <v>74</v>
      </c>
      <c r="G1547" s="27" t="s">
        <v>75</v>
      </c>
      <c r="H1547" s="27" t="s">
        <v>29</v>
      </c>
      <c r="I1547" s="29">
        <v>0.6</v>
      </c>
      <c r="J1547" s="30">
        <v>5250</v>
      </c>
      <c r="K1547" s="31">
        <f t="shared" si="12"/>
        <v>3150</v>
      </c>
      <c r="L1547" s="31">
        <f t="shared" si="13"/>
        <v>945</v>
      </c>
      <c r="M1547" s="32">
        <v>0.3</v>
      </c>
      <c r="O1547" s="37"/>
      <c r="P1547" s="38"/>
      <c r="Q1547" s="33"/>
      <c r="R1547" s="34"/>
    </row>
    <row r="1548" spans="1:18" ht="15.75" customHeight="1">
      <c r="A1548" s="22"/>
      <c r="B1548" s="27" t="s">
        <v>34</v>
      </c>
      <c r="C1548" s="27">
        <v>1128299</v>
      </c>
      <c r="D1548" s="28">
        <v>44371</v>
      </c>
      <c r="E1548" s="27" t="s">
        <v>35</v>
      </c>
      <c r="F1548" s="27" t="s">
        <v>74</v>
      </c>
      <c r="G1548" s="27" t="s">
        <v>75</v>
      </c>
      <c r="H1548" s="27" t="s">
        <v>24</v>
      </c>
      <c r="I1548" s="29">
        <v>0.54999999999999993</v>
      </c>
      <c r="J1548" s="30">
        <v>7750</v>
      </c>
      <c r="K1548" s="31">
        <f t="shared" si="12"/>
        <v>4262.4999999999991</v>
      </c>
      <c r="L1548" s="31">
        <f t="shared" si="13"/>
        <v>1491.8749999999995</v>
      </c>
      <c r="M1548" s="32">
        <v>0.35</v>
      </c>
      <c r="O1548" s="37"/>
      <c r="P1548" s="38"/>
      <c r="Q1548" s="33"/>
      <c r="R1548" s="34"/>
    </row>
    <row r="1549" spans="1:18" ht="15.75" customHeight="1">
      <c r="A1549" s="22"/>
      <c r="B1549" s="27" t="s">
        <v>34</v>
      </c>
      <c r="C1549" s="27">
        <v>1128299</v>
      </c>
      <c r="D1549" s="28">
        <v>44371</v>
      </c>
      <c r="E1549" s="27" t="s">
        <v>35</v>
      </c>
      <c r="F1549" s="27" t="s">
        <v>74</v>
      </c>
      <c r="G1549" s="27" t="s">
        <v>75</v>
      </c>
      <c r="H1549" s="27" t="s">
        <v>25</v>
      </c>
      <c r="I1549" s="29">
        <v>0.64999999999999991</v>
      </c>
      <c r="J1549" s="30">
        <v>6500</v>
      </c>
      <c r="K1549" s="31">
        <f t="shared" si="12"/>
        <v>4224.9999999999991</v>
      </c>
      <c r="L1549" s="31">
        <f t="shared" si="13"/>
        <v>1478.7499999999995</v>
      </c>
      <c r="M1549" s="32">
        <v>0.35</v>
      </c>
      <c r="O1549" s="37"/>
      <c r="P1549" s="38"/>
      <c r="Q1549" s="33"/>
      <c r="R1549" s="34"/>
    </row>
    <row r="1550" spans="1:18" ht="15.75" customHeight="1">
      <c r="A1550" s="22"/>
      <c r="B1550" s="27" t="s">
        <v>34</v>
      </c>
      <c r="C1550" s="27">
        <v>1128299</v>
      </c>
      <c r="D1550" s="28">
        <v>44371</v>
      </c>
      <c r="E1550" s="27" t="s">
        <v>35</v>
      </c>
      <c r="F1550" s="27" t="s">
        <v>74</v>
      </c>
      <c r="G1550" s="27" t="s">
        <v>75</v>
      </c>
      <c r="H1550" s="27" t="s">
        <v>26</v>
      </c>
      <c r="I1550" s="29">
        <v>0.79999999999999993</v>
      </c>
      <c r="J1550" s="30">
        <v>6500</v>
      </c>
      <c r="K1550" s="31">
        <f t="shared" si="12"/>
        <v>5200</v>
      </c>
      <c r="L1550" s="31">
        <f t="shared" si="13"/>
        <v>1819.9999999999998</v>
      </c>
      <c r="M1550" s="32">
        <v>0.35</v>
      </c>
      <c r="O1550" s="37"/>
      <c r="P1550" s="38"/>
      <c r="Q1550" s="33"/>
      <c r="R1550" s="34"/>
    </row>
    <row r="1551" spans="1:18" ht="15.75" customHeight="1">
      <c r="A1551" s="22"/>
      <c r="B1551" s="27" t="s">
        <v>34</v>
      </c>
      <c r="C1551" s="27">
        <v>1128299</v>
      </c>
      <c r="D1551" s="28">
        <v>44371</v>
      </c>
      <c r="E1551" s="27" t="s">
        <v>35</v>
      </c>
      <c r="F1551" s="27" t="s">
        <v>74</v>
      </c>
      <c r="G1551" s="27" t="s">
        <v>75</v>
      </c>
      <c r="H1551" s="27" t="s">
        <v>27</v>
      </c>
      <c r="I1551" s="29">
        <v>0.79999999999999993</v>
      </c>
      <c r="J1551" s="30">
        <v>5250</v>
      </c>
      <c r="K1551" s="31">
        <f t="shared" si="12"/>
        <v>4200</v>
      </c>
      <c r="L1551" s="31">
        <f t="shared" si="13"/>
        <v>1470</v>
      </c>
      <c r="M1551" s="32">
        <v>0.35</v>
      </c>
      <c r="O1551" s="37"/>
      <c r="P1551" s="38"/>
      <c r="Q1551" s="33"/>
      <c r="R1551" s="34"/>
    </row>
    <row r="1552" spans="1:18" ht="15.75" customHeight="1">
      <c r="A1552" s="22"/>
      <c r="B1552" s="27" t="s">
        <v>34</v>
      </c>
      <c r="C1552" s="27">
        <v>1128299</v>
      </c>
      <c r="D1552" s="28">
        <v>44371</v>
      </c>
      <c r="E1552" s="27" t="s">
        <v>35</v>
      </c>
      <c r="F1552" s="27" t="s">
        <v>74</v>
      </c>
      <c r="G1552" s="27" t="s">
        <v>75</v>
      </c>
      <c r="H1552" s="27" t="s">
        <v>28</v>
      </c>
      <c r="I1552" s="29">
        <v>0.9</v>
      </c>
      <c r="J1552" s="30">
        <v>4000</v>
      </c>
      <c r="K1552" s="31">
        <f t="shared" si="12"/>
        <v>3600</v>
      </c>
      <c r="L1552" s="31">
        <f t="shared" si="13"/>
        <v>1440</v>
      </c>
      <c r="M1552" s="32">
        <v>0.4</v>
      </c>
      <c r="O1552" s="37"/>
      <c r="P1552" s="38"/>
      <c r="Q1552" s="33"/>
      <c r="R1552" s="34"/>
    </row>
    <row r="1553" spans="1:18" ht="15.75" customHeight="1">
      <c r="A1553" s="22"/>
      <c r="B1553" s="27" t="s">
        <v>34</v>
      </c>
      <c r="C1553" s="27">
        <v>1128299</v>
      </c>
      <c r="D1553" s="28">
        <v>44371</v>
      </c>
      <c r="E1553" s="27" t="s">
        <v>35</v>
      </c>
      <c r="F1553" s="27" t="s">
        <v>74</v>
      </c>
      <c r="G1553" s="27" t="s">
        <v>75</v>
      </c>
      <c r="H1553" s="27" t="s">
        <v>29</v>
      </c>
      <c r="I1553" s="29">
        <v>1.05</v>
      </c>
      <c r="J1553" s="30">
        <v>7000</v>
      </c>
      <c r="K1553" s="31">
        <f t="shared" si="12"/>
        <v>7350</v>
      </c>
      <c r="L1553" s="31">
        <f t="shared" si="13"/>
        <v>2205</v>
      </c>
      <c r="M1553" s="32">
        <v>0.3</v>
      </c>
      <c r="O1553" s="37"/>
      <c r="P1553" s="38"/>
      <c r="Q1553" s="33"/>
      <c r="R1553" s="34"/>
    </row>
    <row r="1554" spans="1:18" ht="15.75" customHeight="1">
      <c r="A1554" s="22"/>
      <c r="B1554" s="27" t="s">
        <v>34</v>
      </c>
      <c r="C1554" s="27">
        <v>1128299</v>
      </c>
      <c r="D1554" s="28">
        <v>44400</v>
      </c>
      <c r="E1554" s="27" t="s">
        <v>35</v>
      </c>
      <c r="F1554" s="27" t="s">
        <v>74</v>
      </c>
      <c r="G1554" s="27" t="s">
        <v>75</v>
      </c>
      <c r="H1554" s="27" t="s">
        <v>24</v>
      </c>
      <c r="I1554" s="29">
        <v>0.85</v>
      </c>
      <c r="J1554" s="30">
        <v>8500</v>
      </c>
      <c r="K1554" s="31">
        <f t="shared" si="12"/>
        <v>7225</v>
      </c>
      <c r="L1554" s="31">
        <f t="shared" si="13"/>
        <v>2528.75</v>
      </c>
      <c r="M1554" s="32">
        <v>0.35</v>
      </c>
      <c r="O1554" s="37"/>
      <c r="P1554" s="38"/>
      <c r="Q1554" s="33"/>
      <c r="R1554" s="34"/>
    </row>
    <row r="1555" spans="1:18" ht="15.75" customHeight="1">
      <c r="A1555" s="22"/>
      <c r="B1555" s="27" t="s">
        <v>34</v>
      </c>
      <c r="C1555" s="27">
        <v>1128299</v>
      </c>
      <c r="D1555" s="28">
        <v>44400</v>
      </c>
      <c r="E1555" s="27" t="s">
        <v>35</v>
      </c>
      <c r="F1555" s="27" t="s">
        <v>74</v>
      </c>
      <c r="G1555" s="27" t="s">
        <v>75</v>
      </c>
      <c r="H1555" s="27" t="s">
        <v>25</v>
      </c>
      <c r="I1555" s="29">
        <v>0.9</v>
      </c>
      <c r="J1555" s="30">
        <v>7000</v>
      </c>
      <c r="K1555" s="31">
        <f t="shared" si="12"/>
        <v>6300</v>
      </c>
      <c r="L1555" s="31">
        <f t="shared" si="13"/>
        <v>2205</v>
      </c>
      <c r="M1555" s="32">
        <v>0.35</v>
      </c>
      <c r="O1555" s="37"/>
      <c r="P1555" s="38"/>
      <c r="Q1555" s="33"/>
      <c r="R1555" s="34"/>
    </row>
    <row r="1556" spans="1:18" ht="15.75" customHeight="1">
      <c r="A1556" s="22"/>
      <c r="B1556" s="27" t="s">
        <v>34</v>
      </c>
      <c r="C1556" s="27">
        <v>1128299</v>
      </c>
      <c r="D1556" s="28">
        <v>44400</v>
      </c>
      <c r="E1556" s="27" t="s">
        <v>35</v>
      </c>
      <c r="F1556" s="27" t="s">
        <v>74</v>
      </c>
      <c r="G1556" s="27" t="s">
        <v>75</v>
      </c>
      <c r="H1556" s="27" t="s">
        <v>26</v>
      </c>
      <c r="I1556" s="29">
        <v>0.9</v>
      </c>
      <c r="J1556" s="30">
        <v>6500</v>
      </c>
      <c r="K1556" s="31">
        <f t="shared" si="12"/>
        <v>5850</v>
      </c>
      <c r="L1556" s="31">
        <f t="shared" si="13"/>
        <v>2047.4999999999998</v>
      </c>
      <c r="M1556" s="32">
        <v>0.35</v>
      </c>
      <c r="O1556" s="37"/>
      <c r="P1556" s="38"/>
      <c r="Q1556" s="33"/>
      <c r="R1556" s="34"/>
    </row>
    <row r="1557" spans="1:18" ht="15.75" customHeight="1">
      <c r="A1557" s="22"/>
      <c r="B1557" s="27" t="s">
        <v>34</v>
      </c>
      <c r="C1557" s="27">
        <v>1128299</v>
      </c>
      <c r="D1557" s="28">
        <v>44400</v>
      </c>
      <c r="E1557" s="27" t="s">
        <v>35</v>
      </c>
      <c r="F1557" s="27" t="s">
        <v>74</v>
      </c>
      <c r="G1557" s="27" t="s">
        <v>75</v>
      </c>
      <c r="H1557" s="27" t="s">
        <v>27</v>
      </c>
      <c r="I1557" s="29">
        <v>0.85</v>
      </c>
      <c r="J1557" s="30">
        <v>5500</v>
      </c>
      <c r="K1557" s="31">
        <f t="shared" si="12"/>
        <v>4675</v>
      </c>
      <c r="L1557" s="31">
        <f t="shared" si="13"/>
        <v>1636.25</v>
      </c>
      <c r="M1557" s="32">
        <v>0.35</v>
      </c>
      <c r="O1557" s="37"/>
      <c r="P1557" s="38"/>
      <c r="Q1557" s="33"/>
      <c r="R1557" s="34"/>
    </row>
    <row r="1558" spans="1:18" ht="15.75" customHeight="1">
      <c r="A1558" s="22"/>
      <c r="B1558" s="27" t="s">
        <v>34</v>
      </c>
      <c r="C1558" s="27">
        <v>1128299</v>
      </c>
      <c r="D1558" s="28">
        <v>44400</v>
      </c>
      <c r="E1558" s="27" t="s">
        <v>35</v>
      </c>
      <c r="F1558" s="27" t="s">
        <v>74</v>
      </c>
      <c r="G1558" s="27" t="s">
        <v>75</v>
      </c>
      <c r="H1558" s="27" t="s">
        <v>28</v>
      </c>
      <c r="I1558" s="29">
        <v>0.9</v>
      </c>
      <c r="J1558" s="30">
        <v>6000</v>
      </c>
      <c r="K1558" s="31">
        <f t="shared" si="12"/>
        <v>5400</v>
      </c>
      <c r="L1558" s="31">
        <f t="shared" si="13"/>
        <v>2160</v>
      </c>
      <c r="M1558" s="32">
        <v>0.4</v>
      </c>
      <c r="O1558" s="37"/>
      <c r="P1558" s="38"/>
      <c r="Q1558" s="33"/>
      <c r="R1558" s="34"/>
    </row>
    <row r="1559" spans="1:18" ht="15.75" customHeight="1">
      <c r="A1559" s="22"/>
      <c r="B1559" s="27" t="s">
        <v>34</v>
      </c>
      <c r="C1559" s="27">
        <v>1128299</v>
      </c>
      <c r="D1559" s="28">
        <v>44400</v>
      </c>
      <c r="E1559" s="27" t="s">
        <v>35</v>
      </c>
      <c r="F1559" s="27" t="s">
        <v>74</v>
      </c>
      <c r="G1559" s="27" t="s">
        <v>75</v>
      </c>
      <c r="H1559" s="27" t="s">
        <v>29</v>
      </c>
      <c r="I1559" s="29">
        <v>1.05</v>
      </c>
      <c r="J1559" s="30">
        <v>6000</v>
      </c>
      <c r="K1559" s="31">
        <f t="shared" si="12"/>
        <v>6300</v>
      </c>
      <c r="L1559" s="31">
        <f t="shared" si="13"/>
        <v>1890</v>
      </c>
      <c r="M1559" s="32">
        <v>0.3</v>
      </c>
      <c r="O1559" s="37"/>
      <c r="P1559" s="38"/>
      <c r="Q1559" s="33"/>
      <c r="R1559" s="34"/>
    </row>
    <row r="1560" spans="1:18" ht="15.75" customHeight="1">
      <c r="A1560" s="22"/>
      <c r="B1560" s="27" t="s">
        <v>34</v>
      </c>
      <c r="C1560" s="27">
        <v>1128299</v>
      </c>
      <c r="D1560" s="28">
        <v>44432</v>
      </c>
      <c r="E1560" s="27" t="s">
        <v>35</v>
      </c>
      <c r="F1560" s="27" t="s">
        <v>74</v>
      </c>
      <c r="G1560" s="27" t="s">
        <v>75</v>
      </c>
      <c r="H1560" s="27" t="s">
        <v>24</v>
      </c>
      <c r="I1560" s="29">
        <v>0.9</v>
      </c>
      <c r="J1560" s="30">
        <v>8000</v>
      </c>
      <c r="K1560" s="31">
        <f t="shared" si="12"/>
        <v>7200</v>
      </c>
      <c r="L1560" s="31">
        <f t="shared" si="13"/>
        <v>2520</v>
      </c>
      <c r="M1560" s="32">
        <v>0.35</v>
      </c>
      <c r="O1560" s="37"/>
      <c r="P1560" s="38"/>
      <c r="Q1560" s="33"/>
      <c r="R1560" s="34"/>
    </row>
    <row r="1561" spans="1:18" ht="15.75" customHeight="1">
      <c r="A1561" s="22"/>
      <c r="B1561" s="27" t="s">
        <v>34</v>
      </c>
      <c r="C1561" s="27">
        <v>1128299</v>
      </c>
      <c r="D1561" s="28">
        <v>44432</v>
      </c>
      <c r="E1561" s="27" t="s">
        <v>35</v>
      </c>
      <c r="F1561" s="27" t="s">
        <v>74</v>
      </c>
      <c r="G1561" s="27" t="s">
        <v>75</v>
      </c>
      <c r="H1561" s="27" t="s">
        <v>25</v>
      </c>
      <c r="I1561" s="29">
        <v>0.8</v>
      </c>
      <c r="J1561" s="30">
        <v>7750</v>
      </c>
      <c r="K1561" s="31">
        <f t="shared" si="12"/>
        <v>6200</v>
      </c>
      <c r="L1561" s="31">
        <f t="shared" si="13"/>
        <v>2170</v>
      </c>
      <c r="M1561" s="32">
        <v>0.35</v>
      </c>
      <c r="O1561" s="37"/>
      <c r="P1561" s="38"/>
      <c r="Q1561" s="33"/>
      <c r="R1561" s="34"/>
    </row>
    <row r="1562" spans="1:18" ht="15.75" customHeight="1">
      <c r="A1562" s="22"/>
      <c r="B1562" s="27" t="s">
        <v>34</v>
      </c>
      <c r="C1562" s="27">
        <v>1128299</v>
      </c>
      <c r="D1562" s="28">
        <v>44432</v>
      </c>
      <c r="E1562" s="27" t="s">
        <v>35</v>
      </c>
      <c r="F1562" s="27" t="s">
        <v>74</v>
      </c>
      <c r="G1562" s="27" t="s">
        <v>75</v>
      </c>
      <c r="H1562" s="27" t="s">
        <v>26</v>
      </c>
      <c r="I1562" s="29">
        <v>0.70000000000000007</v>
      </c>
      <c r="J1562" s="30">
        <v>6500</v>
      </c>
      <c r="K1562" s="31">
        <f t="shared" si="12"/>
        <v>4550</v>
      </c>
      <c r="L1562" s="31">
        <f t="shared" si="13"/>
        <v>1592.5</v>
      </c>
      <c r="M1562" s="32">
        <v>0.35</v>
      </c>
      <c r="O1562" s="37"/>
      <c r="P1562" s="38"/>
      <c r="Q1562" s="33"/>
      <c r="R1562" s="34"/>
    </row>
    <row r="1563" spans="1:18" ht="15.75" customHeight="1">
      <c r="A1563" s="22"/>
      <c r="B1563" s="27" t="s">
        <v>34</v>
      </c>
      <c r="C1563" s="27">
        <v>1128299</v>
      </c>
      <c r="D1563" s="28">
        <v>44432</v>
      </c>
      <c r="E1563" s="27" t="s">
        <v>35</v>
      </c>
      <c r="F1563" s="27" t="s">
        <v>74</v>
      </c>
      <c r="G1563" s="27" t="s">
        <v>75</v>
      </c>
      <c r="H1563" s="27" t="s">
        <v>27</v>
      </c>
      <c r="I1563" s="29">
        <v>0.70000000000000007</v>
      </c>
      <c r="J1563" s="30">
        <v>4250</v>
      </c>
      <c r="K1563" s="31">
        <f t="shared" si="12"/>
        <v>2975.0000000000005</v>
      </c>
      <c r="L1563" s="31">
        <f t="shared" si="13"/>
        <v>1041.25</v>
      </c>
      <c r="M1563" s="32">
        <v>0.35</v>
      </c>
      <c r="O1563" s="37"/>
      <c r="P1563" s="38"/>
      <c r="Q1563" s="33"/>
      <c r="R1563" s="34"/>
    </row>
    <row r="1564" spans="1:18" ht="15.75" customHeight="1">
      <c r="A1564" s="22"/>
      <c r="B1564" s="27" t="s">
        <v>34</v>
      </c>
      <c r="C1564" s="27">
        <v>1128299</v>
      </c>
      <c r="D1564" s="28">
        <v>44432</v>
      </c>
      <c r="E1564" s="27" t="s">
        <v>35</v>
      </c>
      <c r="F1564" s="27" t="s">
        <v>74</v>
      </c>
      <c r="G1564" s="27" t="s">
        <v>75</v>
      </c>
      <c r="H1564" s="27" t="s">
        <v>28</v>
      </c>
      <c r="I1564" s="29">
        <v>0.7</v>
      </c>
      <c r="J1564" s="30">
        <v>4250</v>
      </c>
      <c r="K1564" s="31">
        <f t="shared" si="12"/>
        <v>2975</v>
      </c>
      <c r="L1564" s="31">
        <f t="shared" si="13"/>
        <v>1190</v>
      </c>
      <c r="M1564" s="32">
        <v>0.4</v>
      </c>
      <c r="O1564" s="37"/>
      <c r="P1564" s="38"/>
      <c r="Q1564" s="33"/>
      <c r="R1564" s="34"/>
    </row>
    <row r="1565" spans="1:18" ht="15.75" customHeight="1">
      <c r="A1565" s="22"/>
      <c r="B1565" s="27" t="s">
        <v>34</v>
      </c>
      <c r="C1565" s="27">
        <v>1128299</v>
      </c>
      <c r="D1565" s="28">
        <v>44432</v>
      </c>
      <c r="E1565" s="27" t="s">
        <v>35</v>
      </c>
      <c r="F1565" s="27" t="s">
        <v>74</v>
      </c>
      <c r="G1565" s="27" t="s">
        <v>75</v>
      </c>
      <c r="H1565" s="27" t="s">
        <v>29</v>
      </c>
      <c r="I1565" s="29">
        <v>0.75</v>
      </c>
      <c r="J1565" s="30">
        <v>2500</v>
      </c>
      <c r="K1565" s="31">
        <f t="shared" si="12"/>
        <v>1875</v>
      </c>
      <c r="L1565" s="31">
        <f t="shared" si="13"/>
        <v>562.5</v>
      </c>
      <c r="M1565" s="32">
        <v>0.3</v>
      </c>
      <c r="O1565" s="37"/>
      <c r="P1565" s="38"/>
      <c r="Q1565" s="33"/>
      <c r="R1565" s="34"/>
    </row>
    <row r="1566" spans="1:18" ht="15.75" customHeight="1">
      <c r="A1566" s="22"/>
      <c r="B1566" s="27" t="s">
        <v>34</v>
      </c>
      <c r="C1566" s="27">
        <v>1128299</v>
      </c>
      <c r="D1566" s="28">
        <v>44464</v>
      </c>
      <c r="E1566" s="27" t="s">
        <v>35</v>
      </c>
      <c r="F1566" s="27" t="s">
        <v>74</v>
      </c>
      <c r="G1566" s="27" t="s">
        <v>75</v>
      </c>
      <c r="H1566" s="27" t="s">
        <v>24</v>
      </c>
      <c r="I1566" s="29">
        <v>0.50000000000000011</v>
      </c>
      <c r="J1566" s="30">
        <v>4500</v>
      </c>
      <c r="K1566" s="31">
        <f t="shared" si="12"/>
        <v>2250.0000000000005</v>
      </c>
      <c r="L1566" s="31">
        <f t="shared" si="13"/>
        <v>787.50000000000011</v>
      </c>
      <c r="M1566" s="32">
        <v>0.35</v>
      </c>
      <c r="O1566" s="37"/>
      <c r="P1566" s="38"/>
      <c r="Q1566" s="33"/>
      <c r="R1566" s="34"/>
    </row>
    <row r="1567" spans="1:18" ht="15.75" customHeight="1">
      <c r="A1567" s="22"/>
      <c r="B1567" s="27" t="s">
        <v>34</v>
      </c>
      <c r="C1567" s="27">
        <v>1128299</v>
      </c>
      <c r="D1567" s="28">
        <v>44464</v>
      </c>
      <c r="E1567" s="27" t="s">
        <v>35</v>
      </c>
      <c r="F1567" s="27" t="s">
        <v>74</v>
      </c>
      <c r="G1567" s="27" t="s">
        <v>75</v>
      </c>
      <c r="H1567" s="27" t="s">
        <v>25</v>
      </c>
      <c r="I1567" s="29">
        <v>0.55000000000000016</v>
      </c>
      <c r="J1567" s="30">
        <v>4500</v>
      </c>
      <c r="K1567" s="31">
        <f t="shared" si="12"/>
        <v>2475.0000000000009</v>
      </c>
      <c r="L1567" s="31">
        <f t="shared" si="13"/>
        <v>866.25000000000023</v>
      </c>
      <c r="M1567" s="32">
        <v>0.35</v>
      </c>
      <c r="O1567" s="37"/>
      <c r="P1567" s="38"/>
      <c r="Q1567" s="33"/>
      <c r="R1567" s="34"/>
    </row>
    <row r="1568" spans="1:18" ht="15.75" customHeight="1">
      <c r="A1568" s="22"/>
      <c r="B1568" s="27" t="s">
        <v>34</v>
      </c>
      <c r="C1568" s="27">
        <v>1128299</v>
      </c>
      <c r="D1568" s="28">
        <v>44464</v>
      </c>
      <c r="E1568" s="27" t="s">
        <v>35</v>
      </c>
      <c r="F1568" s="27" t="s">
        <v>74</v>
      </c>
      <c r="G1568" s="27" t="s">
        <v>75</v>
      </c>
      <c r="H1568" s="27" t="s">
        <v>26</v>
      </c>
      <c r="I1568" s="29">
        <v>0.50000000000000011</v>
      </c>
      <c r="J1568" s="30">
        <v>2500</v>
      </c>
      <c r="K1568" s="31">
        <f t="shared" si="12"/>
        <v>1250.0000000000002</v>
      </c>
      <c r="L1568" s="31">
        <f t="shared" si="13"/>
        <v>437.50000000000006</v>
      </c>
      <c r="M1568" s="32">
        <v>0.35</v>
      </c>
      <c r="O1568" s="37"/>
      <c r="P1568" s="38"/>
      <c r="Q1568" s="33"/>
      <c r="R1568" s="34"/>
    </row>
    <row r="1569" spans="1:18" ht="15.75" customHeight="1">
      <c r="A1569" s="22"/>
      <c r="B1569" s="27" t="s">
        <v>34</v>
      </c>
      <c r="C1569" s="27">
        <v>1128299</v>
      </c>
      <c r="D1569" s="28">
        <v>44464</v>
      </c>
      <c r="E1569" s="27" t="s">
        <v>35</v>
      </c>
      <c r="F1569" s="27" t="s">
        <v>74</v>
      </c>
      <c r="G1569" s="27" t="s">
        <v>75</v>
      </c>
      <c r="H1569" s="27" t="s">
        <v>27</v>
      </c>
      <c r="I1569" s="29">
        <v>0.50000000000000011</v>
      </c>
      <c r="J1569" s="30">
        <v>2000</v>
      </c>
      <c r="K1569" s="31">
        <f t="shared" si="12"/>
        <v>1000.0000000000002</v>
      </c>
      <c r="L1569" s="31">
        <f t="shared" si="13"/>
        <v>350.00000000000006</v>
      </c>
      <c r="M1569" s="32">
        <v>0.35</v>
      </c>
      <c r="O1569" s="37"/>
      <c r="P1569" s="38"/>
      <c r="Q1569" s="33"/>
      <c r="R1569" s="34"/>
    </row>
    <row r="1570" spans="1:18" ht="15.75" customHeight="1">
      <c r="A1570" s="22"/>
      <c r="B1570" s="27" t="s">
        <v>34</v>
      </c>
      <c r="C1570" s="27">
        <v>1128299</v>
      </c>
      <c r="D1570" s="28">
        <v>44464</v>
      </c>
      <c r="E1570" s="27" t="s">
        <v>35</v>
      </c>
      <c r="F1570" s="27" t="s">
        <v>74</v>
      </c>
      <c r="G1570" s="27" t="s">
        <v>75</v>
      </c>
      <c r="H1570" s="27" t="s">
        <v>28</v>
      </c>
      <c r="I1570" s="29">
        <v>0.60000000000000009</v>
      </c>
      <c r="J1570" s="30">
        <v>2250</v>
      </c>
      <c r="K1570" s="31">
        <f t="shared" si="12"/>
        <v>1350.0000000000002</v>
      </c>
      <c r="L1570" s="31">
        <f t="shared" si="13"/>
        <v>540.00000000000011</v>
      </c>
      <c r="M1570" s="32">
        <v>0.4</v>
      </c>
      <c r="O1570" s="37"/>
      <c r="P1570" s="38"/>
      <c r="Q1570" s="33"/>
      <c r="R1570" s="34"/>
    </row>
    <row r="1571" spans="1:18" ht="15.75" customHeight="1">
      <c r="A1571" s="22"/>
      <c r="B1571" s="27" t="s">
        <v>34</v>
      </c>
      <c r="C1571" s="27">
        <v>1128299</v>
      </c>
      <c r="D1571" s="28">
        <v>44464</v>
      </c>
      <c r="E1571" s="27" t="s">
        <v>35</v>
      </c>
      <c r="F1571" s="27" t="s">
        <v>74</v>
      </c>
      <c r="G1571" s="27" t="s">
        <v>75</v>
      </c>
      <c r="H1571" s="27" t="s">
        <v>29</v>
      </c>
      <c r="I1571" s="29">
        <v>0.44999999999999996</v>
      </c>
      <c r="J1571" s="30">
        <v>2500</v>
      </c>
      <c r="K1571" s="31">
        <f t="shared" si="12"/>
        <v>1125</v>
      </c>
      <c r="L1571" s="31">
        <f t="shared" si="13"/>
        <v>337.5</v>
      </c>
      <c r="M1571" s="32">
        <v>0.3</v>
      </c>
      <c r="O1571" s="37"/>
      <c r="P1571" s="38"/>
      <c r="Q1571" s="33"/>
      <c r="R1571" s="34"/>
    </row>
    <row r="1572" spans="1:18" ht="15.75" customHeight="1">
      <c r="A1572" s="22"/>
      <c r="B1572" s="27" t="s">
        <v>34</v>
      </c>
      <c r="C1572" s="27">
        <v>1128299</v>
      </c>
      <c r="D1572" s="28">
        <v>44493</v>
      </c>
      <c r="E1572" s="27" t="s">
        <v>35</v>
      </c>
      <c r="F1572" s="27" t="s">
        <v>74</v>
      </c>
      <c r="G1572" s="27" t="s">
        <v>75</v>
      </c>
      <c r="H1572" s="27" t="s">
        <v>24</v>
      </c>
      <c r="I1572" s="29">
        <v>0.4</v>
      </c>
      <c r="J1572" s="30">
        <v>3500</v>
      </c>
      <c r="K1572" s="31">
        <f t="shared" si="12"/>
        <v>1400</v>
      </c>
      <c r="L1572" s="31">
        <f t="shared" si="13"/>
        <v>489.99999999999994</v>
      </c>
      <c r="M1572" s="32">
        <v>0.35</v>
      </c>
      <c r="O1572" s="37"/>
      <c r="P1572" s="38"/>
      <c r="Q1572" s="33"/>
      <c r="R1572" s="34"/>
    </row>
    <row r="1573" spans="1:18" ht="15.75" customHeight="1">
      <c r="A1573" s="22"/>
      <c r="B1573" s="27" t="s">
        <v>34</v>
      </c>
      <c r="C1573" s="27">
        <v>1128299</v>
      </c>
      <c r="D1573" s="28">
        <v>44493</v>
      </c>
      <c r="E1573" s="27" t="s">
        <v>35</v>
      </c>
      <c r="F1573" s="27" t="s">
        <v>74</v>
      </c>
      <c r="G1573" s="27" t="s">
        <v>75</v>
      </c>
      <c r="H1573" s="27" t="s">
        <v>25</v>
      </c>
      <c r="I1573" s="29">
        <v>0.55000000000000016</v>
      </c>
      <c r="J1573" s="30">
        <v>5250</v>
      </c>
      <c r="K1573" s="31">
        <f t="shared" si="12"/>
        <v>2887.5000000000009</v>
      </c>
      <c r="L1573" s="31">
        <f t="shared" si="13"/>
        <v>1010.6250000000002</v>
      </c>
      <c r="M1573" s="32">
        <v>0.35</v>
      </c>
      <c r="O1573" s="37"/>
      <c r="P1573" s="38"/>
      <c r="Q1573" s="33"/>
      <c r="R1573" s="34"/>
    </row>
    <row r="1574" spans="1:18" ht="15.75" customHeight="1">
      <c r="A1574" s="22"/>
      <c r="B1574" s="27" t="s">
        <v>34</v>
      </c>
      <c r="C1574" s="27">
        <v>1128299</v>
      </c>
      <c r="D1574" s="28">
        <v>44493</v>
      </c>
      <c r="E1574" s="27" t="s">
        <v>35</v>
      </c>
      <c r="F1574" s="27" t="s">
        <v>74</v>
      </c>
      <c r="G1574" s="27" t="s">
        <v>75</v>
      </c>
      <c r="H1574" s="27" t="s">
        <v>26</v>
      </c>
      <c r="I1574" s="29">
        <v>0.50000000000000011</v>
      </c>
      <c r="J1574" s="30">
        <v>3500</v>
      </c>
      <c r="K1574" s="31">
        <f t="shared" si="12"/>
        <v>1750.0000000000005</v>
      </c>
      <c r="L1574" s="31">
        <f t="shared" si="13"/>
        <v>612.50000000000011</v>
      </c>
      <c r="M1574" s="32">
        <v>0.35</v>
      </c>
      <c r="O1574" s="37"/>
      <c r="P1574" s="38"/>
      <c r="Q1574" s="33"/>
      <c r="R1574" s="34"/>
    </row>
    <row r="1575" spans="1:18" ht="15.75" customHeight="1">
      <c r="A1575" s="22"/>
      <c r="B1575" s="27" t="s">
        <v>34</v>
      </c>
      <c r="C1575" s="27">
        <v>1128299</v>
      </c>
      <c r="D1575" s="28">
        <v>44493</v>
      </c>
      <c r="E1575" s="27" t="s">
        <v>35</v>
      </c>
      <c r="F1575" s="27" t="s">
        <v>74</v>
      </c>
      <c r="G1575" s="27" t="s">
        <v>75</v>
      </c>
      <c r="H1575" s="27" t="s">
        <v>27</v>
      </c>
      <c r="I1575" s="29">
        <v>0.45000000000000007</v>
      </c>
      <c r="J1575" s="30">
        <v>3250</v>
      </c>
      <c r="K1575" s="31">
        <f t="shared" si="12"/>
        <v>1462.5000000000002</v>
      </c>
      <c r="L1575" s="31">
        <f t="shared" si="13"/>
        <v>511.87500000000006</v>
      </c>
      <c r="M1575" s="32">
        <v>0.35</v>
      </c>
      <c r="O1575" s="37"/>
      <c r="P1575" s="38"/>
      <c r="Q1575" s="33"/>
      <c r="R1575" s="34"/>
    </row>
    <row r="1576" spans="1:18" ht="15.75" customHeight="1">
      <c r="A1576" s="22"/>
      <c r="B1576" s="27" t="s">
        <v>34</v>
      </c>
      <c r="C1576" s="27">
        <v>1128299</v>
      </c>
      <c r="D1576" s="28">
        <v>44493</v>
      </c>
      <c r="E1576" s="27" t="s">
        <v>35</v>
      </c>
      <c r="F1576" s="27" t="s">
        <v>74</v>
      </c>
      <c r="G1576" s="27" t="s">
        <v>75</v>
      </c>
      <c r="H1576" s="27" t="s">
        <v>28</v>
      </c>
      <c r="I1576" s="29">
        <v>0.55000000000000004</v>
      </c>
      <c r="J1576" s="30">
        <v>3000</v>
      </c>
      <c r="K1576" s="31">
        <f t="shared" si="12"/>
        <v>1650.0000000000002</v>
      </c>
      <c r="L1576" s="31">
        <f t="shared" si="13"/>
        <v>660.00000000000011</v>
      </c>
      <c r="M1576" s="32">
        <v>0.4</v>
      </c>
      <c r="O1576" s="37"/>
      <c r="P1576" s="38"/>
      <c r="Q1576" s="33"/>
      <c r="R1576" s="34"/>
    </row>
    <row r="1577" spans="1:18" ht="15.75" customHeight="1">
      <c r="A1577" s="22"/>
      <c r="B1577" s="27" t="s">
        <v>34</v>
      </c>
      <c r="C1577" s="27">
        <v>1128299</v>
      </c>
      <c r="D1577" s="28">
        <v>44493</v>
      </c>
      <c r="E1577" s="27" t="s">
        <v>35</v>
      </c>
      <c r="F1577" s="27" t="s">
        <v>74</v>
      </c>
      <c r="G1577" s="27" t="s">
        <v>75</v>
      </c>
      <c r="H1577" s="27" t="s">
        <v>29</v>
      </c>
      <c r="I1577" s="29">
        <v>0.60000000000000009</v>
      </c>
      <c r="J1577" s="30">
        <v>3500</v>
      </c>
      <c r="K1577" s="31">
        <f t="shared" si="12"/>
        <v>2100.0000000000005</v>
      </c>
      <c r="L1577" s="31">
        <f t="shared" si="13"/>
        <v>630.00000000000011</v>
      </c>
      <c r="M1577" s="32">
        <v>0.3</v>
      </c>
      <c r="O1577" s="37"/>
      <c r="P1577" s="38"/>
      <c r="Q1577" s="33"/>
      <c r="R1577" s="34"/>
    </row>
    <row r="1578" spans="1:18" ht="15.75" customHeight="1">
      <c r="A1578" s="22"/>
      <c r="B1578" s="27" t="s">
        <v>34</v>
      </c>
      <c r="C1578" s="27">
        <v>1128299</v>
      </c>
      <c r="D1578" s="28">
        <v>44524</v>
      </c>
      <c r="E1578" s="27" t="s">
        <v>35</v>
      </c>
      <c r="F1578" s="27" t="s">
        <v>74</v>
      </c>
      <c r="G1578" s="27" t="s">
        <v>75</v>
      </c>
      <c r="H1578" s="27" t="s">
        <v>24</v>
      </c>
      <c r="I1578" s="29">
        <v>0.45000000000000007</v>
      </c>
      <c r="J1578" s="30">
        <v>5750</v>
      </c>
      <c r="K1578" s="31">
        <f t="shared" si="12"/>
        <v>2587.5000000000005</v>
      </c>
      <c r="L1578" s="31">
        <f t="shared" si="13"/>
        <v>905.62500000000011</v>
      </c>
      <c r="M1578" s="32">
        <v>0.35</v>
      </c>
      <c r="O1578" s="37"/>
      <c r="P1578" s="38"/>
      <c r="Q1578" s="33"/>
      <c r="R1578" s="34"/>
    </row>
    <row r="1579" spans="1:18" ht="15.75" customHeight="1">
      <c r="A1579" s="22"/>
      <c r="B1579" s="27" t="s">
        <v>34</v>
      </c>
      <c r="C1579" s="27">
        <v>1128299</v>
      </c>
      <c r="D1579" s="28">
        <v>44524</v>
      </c>
      <c r="E1579" s="27" t="s">
        <v>35</v>
      </c>
      <c r="F1579" s="27" t="s">
        <v>74</v>
      </c>
      <c r="G1579" s="27" t="s">
        <v>75</v>
      </c>
      <c r="H1579" s="27" t="s">
        <v>25</v>
      </c>
      <c r="I1579" s="29">
        <v>0.50000000000000011</v>
      </c>
      <c r="J1579" s="30">
        <v>6500</v>
      </c>
      <c r="K1579" s="31">
        <f t="shared" si="12"/>
        <v>3250.0000000000009</v>
      </c>
      <c r="L1579" s="31">
        <f t="shared" si="13"/>
        <v>1137.5000000000002</v>
      </c>
      <c r="M1579" s="32">
        <v>0.35</v>
      </c>
      <c r="O1579" s="37"/>
      <c r="P1579" s="38"/>
      <c r="Q1579" s="33"/>
      <c r="R1579" s="34"/>
    </row>
    <row r="1580" spans="1:18" ht="15.75" customHeight="1">
      <c r="A1580" s="22"/>
      <c r="B1580" s="27" t="s">
        <v>34</v>
      </c>
      <c r="C1580" s="27">
        <v>1128299</v>
      </c>
      <c r="D1580" s="28">
        <v>44524</v>
      </c>
      <c r="E1580" s="27" t="s">
        <v>35</v>
      </c>
      <c r="F1580" s="27" t="s">
        <v>74</v>
      </c>
      <c r="G1580" s="27" t="s">
        <v>75</v>
      </c>
      <c r="H1580" s="27" t="s">
        <v>26</v>
      </c>
      <c r="I1580" s="29">
        <v>0.45000000000000007</v>
      </c>
      <c r="J1580" s="30">
        <v>4750</v>
      </c>
      <c r="K1580" s="31">
        <f t="shared" si="12"/>
        <v>2137.5000000000005</v>
      </c>
      <c r="L1580" s="31">
        <f t="shared" si="13"/>
        <v>748.12500000000011</v>
      </c>
      <c r="M1580" s="32">
        <v>0.35</v>
      </c>
      <c r="O1580" s="37"/>
      <c r="P1580" s="38"/>
      <c r="Q1580" s="33"/>
      <c r="R1580" s="34"/>
    </row>
    <row r="1581" spans="1:18" ht="15.75" customHeight="1">
      <c r="A1581" s="22"/>
      <c r="B1581" s="27" t="s">
        <v>34</v>
      </c>
      <c r="C1581" s="27">
        <v>1128299</v>
      </c>
      <c r="D1581" s="28">
        <v>44524</v>
      </c>
      <c r="E1581" s="27" t="s">
        <v>35</v>
      </c>
      <c r="F1581" s="27" t="s">
        <v>74</v>
      </c>
      <c r="G1581" s="27" t="s">
        <v>75</v>
      </c>
      <c r="H1581" s="27" t="s">
        <v>27</v>
      </c>
      <c r="I1581" s="29">
        <v>0.55000000000000016</v>
      </c>
      <c r="J1581" s="30">
        <v>4500</v>
      </c>
      <c r="K1581" s="31">
        <f t="shared" si="12"/>
        <v>2475.0000000000009</v>
      </c>
      <c r="L1581" s="31">
        <f t="shared" si="13"/>
        <v>866.25000000000023</v>
      </c>
      <c r="M1581" s="32">
        <v>0.35</v>
      </c>
      <c r="O1581" s="37"/>
      <c r="P1581" s="38"/>
      <c r="Q1581" s="33"/>
      <c r="R1581" s="34"/>
    </row>
    <row r="1582" spans="1:18" ht="15.75" customHeight="1">
      <c r="A1582" s="22"/>
      <c r="B1582" s="27" t="s">
        <v>34</v>
      </c>
      <c r="C1582" s="27">
        <v>1128299</v>
      </c>
      <c r="D1582" s="28">
        <v>44524</v>
      </c>
      <c r="E1582" s="27" t="s">
        <v>35</v>
      </c>
      <c r="F1582" s="27" t="s">
        <v>74</v>
      </c>
      <c r="G1582" s="27" t="s">
        <v>75</v>
      </c>
      <c r="H1582" s="27" t="s">
        <v>28</v>
      </c>
      <c r="I1582" s="29">
        <v>0.75000000000000011</v>
      </c>
      <c r="J1582" s="30">
        <v>4250</v>
      </c>
      <c r="K1582" s="31">
        <f t="shared" si="12"/>
        <v>3187.5000000000005</v>
      </c>
      <c r="L1582" s="31">
        <f t="shared" si="13"/>
        <v>1275.0000000000002</v>
      </c>
      <c r="M1582" s="32">
        <v>0.4</v>
      </c>
      <c r="O1582" s="37"/>
      <c r="P1582" s="38"/>
      <c r="Q1582" s="33"/>
      <c r="R1582" s="34"/>
    </row>
    <row r="1583" spans="1:18" ht="15.75" customHeight="1">
      <c r="A1583" s="22"/>
      <c r="B1583" s="27" t="s">
        <v>34</v>
      </c>
      <c r="C1583" s="27">
        <v>1128299</v>
      </c>
      <c r="D1583" s="28">
        <v>44524</v>
      </c>
      <c r="E1583" s="27" t="s">
        <v>35</v>
      </c>
      <c r="F1583" s="27" t="s">
        <v>74</v>
      </c>
      <c r="G1583" s="27" t="s">
        <v>75</v>
      </c>
      <c r="H1583" s="27" t="s">
        <v>29</v>
      </c>
      <c r="I1583" s="29">
        <v>0.80000000000000016</v>
      </c>
      <c r="J1583" s="30">
        <v>5500</v>
      </c>
      <c r="K1583" s="31">
        <f t="shared" si="12"/>
        <v>4400.0000000000009</v>
      </c>
      <c r="L1583" s="31">
        <f t="shared" si="13"/>
        <v>1320.0000000000002</v>
      </c>
      <c r="M1583" s="32">
        <v>0.3</v>
      </c>
      <c r="O1583" s="37"/>
      <c r="P1583" s="38"/>
      <c r="Q1583" s="33"/>
      <c r="R1583" s="34"/>
    </row>
    <row r="1584" spans="1:18" ht="15.75" customHeight="1">
      <c r="A1584" s="22"/>
      <c r="B1584" s="27" t="s">
        <v>34</v>
      </c>
      <c r="C1584" s="27">
        <v>1128299</v>
      </c>
      <c r="D1584" s="28">
        <v>44553</v>
      </c>
      <c r="E1584" s="27" t="s">
        <v>35</v>
      </c>
      <c r="F1584" s="27" t="s">
        <v>74</v>
      </c>
      <c r="G1584" s="27" t="s">
        <v>75</v>
      </c>
      <c r="H1584" s="27" t="s">
        <v>24</v>
      </c>
      <c r="I1584" s="29">
        <v>0.65000000000000013</v>
      </c>
      <c r="J1584" s="30">
        <v>7500</v>
      </c>
      <c r="K1584" s="31">
        <f t="shared" si="12"/>
        <v>4875.0000000000009</v>
      </c>
      <c r="L1584" s="31">
        <f t="shared" si="13"/>
        <v>1706.2500000000002</v>
      </c>
      <c r="M1584" s="32">
        <v>0.35</v>
      </c>
      <c r="O1584" s="37"/>
      <c r="P1584" s="38"/>
      <c r="Q1584" s="33"/>
      <c r="R1584" s="34"/>
    </row>
    <row r="1585" spans="1:18" ht="15.75" customHeight="1">
      <c r="A1585" s="22"/>
      <c r="B1585" s="27" t="s">
        <v>34</v>
      </c>
      <c r="C1585" s="27">
        <v>1128299</v>
      </c>
      <c r="D1585" s="28">
        <v>44553</v>
      </c>
      <c r="E1585" s="27" t="s">
        <v>35</v>
      </c>
      <c r="F1585" s="27" t="s">
        <v>74</v>
      </c>
      <c r="G1585" s="27" t="s">
        <v>75</v>
      </c>
      <c r="H1585" s="27" t="s">
        <v>25</v>
      </c>
      <c r="I1585" s="29">
        <v>0.75000000000000022</v>
      </c>
      <c r="J1585" s="30">
        <v>7500</v>
      </c>
      <c r="K1585" s="31">
        <f t="shared" si="12"/>
        <v>5625.0000000000018</v>
      </c>
      <c r="L1585" s="31">
        <f t="shared" si="13"/>
        <v>1968.7500000000005</v>
      </c>
      <c r="M1585" s="32">
        <v>0.35</v>
      </c>
      <c r="O1585" s="37"/>
      <c r="P1585" s="38"/>
      <c r="Q1585" s="33"/>
      <c r="R1585" s="34"/>
    </row>
    <row r="1586" spans="1:18" ht="15.75" customHeight="1">
      <c r="A1586" s="22"/>
      <c r="B1586" s="27" t="s">
        <v>34</v>
      </c>
      <c r="C1586" s="27">
        <v>1128299</v>
      </c>
      <c r="D1586" s="28">
        <v>44553</v>
      </c>
      <c r="E1586" s="27" t="s">
        <v>35</v>
      </c>
      <c r="F1586" s="27" t="s">
        <v>74</v>
      </c>
      <c r="G1586" s="27" t="s">
        <v>75</v>
      </c>
      <c r="H1586" s="27" t="s">
        <v>26</v>
      </c>
      <c r="I1586" s="29">
        <v>0.70000000000000018</v>
      </c>
      <c r="J1586" s="30">
        <v>5500</v>
      </c>
      <c r="K1586" s="31">
        <f t="shared" si="12"/>
        <v>3850.0000000000009</v>
      </c>
      <c r="L1586" s="31">
        <f t="shared" si="13"/>
        <v>1347.5000000000002</v>
      </c>
      <c r="M1586" s="32">
        <v>0.35</v>
      </c>
      <c r="O1586" s="37"/>
      <c r="P1586" s="38"/>
      <c r="Q1586" s="33"/>
      <c r="R1586" s="34"/>
    </row>
    <row r="1587" spans="1:18" ht="15.75" customHeight="1">
      <c r="A1587" s="22"/>
      <c r="B1587" s="27" t="s">
        <v>34</v>
      </c>
      <c r="C1587" s="27">
        <v>1128299</v>
      </c>
      <c r="D1587" s="28">
        <v>44553</v>
      </c>
      <c r="E1587" s="27" t="s">
        <v>35</v>
      </c>
      <c r="F1587" s="27" t="s">
        <v>74</v>
      </c>
      <c r="G1587" s="27" t="s">
        <v>75</v>
      </c>
      <c r="H1587" s="27" t="s">
        <v>27</v>
      </c>
      <c r="I1587" s="29">
        <v>0.70000000000000018</v>
      </c>
      <c r="J1587" s="30">
        <v>5500</v>
      </c>
      <c r="K1587" s="31">
        <f t="shared" si="12"/>
        <v>3850.0000000000009</v>
      </c>
      <c r="L1587" s="31">
        <f t="shared" si="13"/>
        <v>1347.5000000000002</v>
      </c>
      <c r="M1587" s="32">
        <v>0.35</v>
      </c>
      <c r="O1587" s="37"/>
      <c r="P1587" s="38"/>
      <c r="Q1587" s="33"/>
      <c r="R1587" s="34"/>
    </row>
    <row r="1588" spans="1:18" ht="15.75" customHeight="1">
      <c r="A1588" s="22"/>
      <c r="B1588" s="27" t="s">
        <v>34</v>
      </c>
      <c r="C1588" s="27">
        <v>1128299</v>
      </c>
      <c r="D1588" s="28">
        <v>44553</v>
      </c>
      <c r="E1588" s="27" t="s">
        <v>35</v>
      </c>
      <c r="F1588" s="27" t="s">
        <v>74</v>
      </c>
      <c r="G1588" s="27" t="s">
        <v>75</v>
      </c>
      <c r="H1588" s="27" t="s">
        <v>28</v>
      </c>
      <c r="I1588" s="29">
        <v>0.80000000000000016</v>
      </c>
      <c r="J1588" s="30">
        <v>4750</v>
      </c>
      <c r="K1588" s="31">
        <f t="shared" si="12"/>
        <v>3800.0000000000009</v>
      </c>
      <c r="L1588" s="31">
        <f t="shared" si="13"/>
        <v>1520.0000000000005</v>
      </c>
      <c r="M1588" s="32">
        <v>0.4</v>
      </c>
      <c r="O1588" s="37"/>
      <c r="P1588" s="38"/>
      <c r="Q1588" s="33"/>
      <c r="R1588" s="34"/>
    </row>
    <row r="1589" spans="1:18" ht="15.75" customHeight="1">
      <c r="A1589" s="22"/>
      <c r="B1589" s="27" t="s">
        <v>34</v>
      </c>
      <c r="C1589" s="27">
        <v>1128299</v>
      </c>
      <c r="D1589" s="28">
        <v>44553</v>
      </c>
      <c r="E1589" s="27" t="s">
        <v>35</v>
      </c>
      <c r="F1589" s="27" t="s">
        <v>74</v>
      </c>
      <c r="G1589" s="27" t="s">
        <v>75</v>
      </c>
      <c r="H1589" s="27" t="s">
        <v>29</v>
      </c>
      <c r="I1589" s="29">
        <v>0.8500000000000002</v>
      </c>
      <c r="J1589" s="30">
        <v>5750</v>
      </c>
      <c r="K1589" s="31">
        <f t="shared" si="12"/>
        <v>4887.5000000000009</v>
      </c>
      <c r="L1589" s="31">
        <f t="shared" si="13"/>
        <v>1466.2500000000002</v>
      </c>
      <c r="M1589" s="32">
        <v>0.3</v>
      </c>
      <c r="O1589" s="37"/>
      <c r="P1589" s="38"/>
      <c r="Q1589" s="33"/>
      <c r="R1589" s="34"/>
    </row>
    <row r="1590" spans="1:18" ht="15.75" customHeight="1">
      <c r="A1590" s="22" t="s">
        <v>46</v>
      </c>
      <c r="B1590" s="27" t="s">
        <v>21</v>
      </c>
      <c r="C1590" s="27">
        <v>1185732</v>
      </c>
      <c r="D1590" s="28">
        <v>44215</v>
      </c>
      <c r="E1590" s="27" t="s">
        <v>53</v>
      </c>
      <c r="F1590" s="27" t="s">
        <v>76</v>
      </c>
      <c r="G1590" s="27" t="s">
        <v>77</v>
      </c>
      <c r="H1590" s="27" t="s">
        <v>24</v>
      </c>
      <c r="I1590" s="29">
        <v>0.35</v>
      </c>
      <c r="J1590" s="30">
        <v>7500</v>
      </c>
      <c r="K1590" s="31">
        <f t="shared" si="12"/>
        <v>2625</v>
      </c>
      <c r="L1590" s="31">
        <f t="shared" si="13"/>
        <v>1312.5</v>
      </c>
      <c r="M1590" s="32">
        <v>0.5</v>
      </c>
      <c r="O1590" s="37"/>
      <c r="P1590" s="38"/>
      <c r="Q1590" s="33"/>
      <c r="R1590" s="34"/>
    </row>
    <row r="1591" spans="1:18" ht="15.75" customHeight="1">
      <c r="A1591" s="22"/>
      <c r="B1591" s="27" t="s">
        <v>21</v>
      </c>
      <c r="C1591" s="27">
        <v>1185732</v>
      </c>
      <c r="D1591" s="28">
        <v>44215</v>
      </c>
      <c r="E1591" s="27" t="s">
        <v>53</v>
      </c>
      <c r="F1591" s="27" t="s">
        <v>76</v>
      </c>
      <c r="G1591" s="27" t="s">
        <v>77</v>
      </c>
      <c r="H1591" s="27" t="s">
        <v>25</v>
      </c>
      <c r="I1591" s="29">
        <v>0.35</v>
      </c>
      <c r="J1591" s="30">
        <v>5500</v>
      </c>
      <c r="K1591" s="31">
        <f t="shared" si="12"/>
        <v>1924.9999999999998</v>
      </c>
      <c r="L1591" s="31">
        <f t="shared" si="13"/>
        <v>769.99999999999989</v>
      </c>
      <c r="M1591" s="32">
        <v>0.39999999999999997</v>
      </c>
      <c r="O1591" s="37"/>
      <c r="P1591" s="38"/>
      <c r="Q1591" s="33"/>
      <c r="R1591" s="34"/>
    </row>
    <row r="1592" spans="1:18" ht="15.75" customHeight="1">
      <c r="A1592" s="22"/>
      <c r="B1592" s="27" t="s">
        <v>21</v>
      </c>
      <c r="C1592" s="27">
        <v>1185732</v>
      </c>
      <c r="D1592" s="28">
        <v>44215</v>
      </c>
      <c r="E1592" s="27" t="s">
        <v>53</v>
      </c>
      <c r="F1592" s="27" t="s">
        <v>76</v>
      </c>
      <c r="G1592" s="27" t="s">
        <v>77</v>
      </c>
      <c r="H1592" s="27" t="s">
        <v>26</v>
      </c>
      <c r="I1592" s="29">
        <v>0.25</v>
      </c>
      <c r="J1592" s="30">
        <v>5500</v>
      </c>
      <c r="K1592" s="31">
        <f t="shared" si="12"/>
        <v>1375</v>
      </c>
      <c r="L1592" s="31">
        <f t="shared" si="13"/>
        <v>412.5</v>
      </c>
      <c r="M1592" s="32">
        <v>0.3</v>
      </c>
      <c r="O1592" s="37"/>
      <c r="P1592" s="38"/>
      <c r="Q1592" s="33"/>
      <c r="R1592" s="34"/>
    </row>
    <row r="1593" spans="1:18" ht="15.75" customHeight="1">
      <c r="A1593" s="22"/>
      <c r="B1593" s="27" t="s">
        <v>21</v>
      </c>
      <c r="C1593" s="27">
        <v>1185732</v>
      </c>
      <c r="D1593" s="28">
        <v>44215</v>
      </c>
      <c r="E1593" s="27" t="s">
        <v>53</v>
      </c>
      <c r="F1593" s="27" t="s">
        <v>76</v>
      </c>
      <c r="G1593" s="27" t="s">
        <v>77</v>
      </c>
      <c r="H1593" s="27" t="s">
        <v>27</v>
      </c>
      <c r="I1593" s="29">
        <v>0.29999999999999993</v>
      </c>
      <c r="J1593" s="30">
        <v>4000</v>
      </c>
      <c r="K1593" s="31">
        <f t="shared" si="12"/>
        <v>1199.9999999999998</v>
      </c>
      <c r="L1593" s="31">
        <f t="shared" si="13"/>
        <v>419.99999999999989</v>
      </c>
      <c r="M1593" s="32">
        <v>0.35</v>
      </c>
      <c r="O1593" s="37"/>
      <c r="P1593" s="38"/>
      <c r="Q1593" s="33"/>
      <c r="R1593" s="34"/>
    </row>
    <row r="1594" spans="1:18" ht="15.75" customHeight="1">
      <c r="A1594" s="22"/>
      <c r="B1594" s="27" t="s">
        <v>21</v>
      </c>
      <c r="C1594" s="27">
        <v>1185732</v>
      </c>
      <c r="D1594" s="28">
        <v>44215</v>
      </c>
      <c r="E1594" s="27" t="s">
        <v>53</v>
      </c>
      <c r="F1594" s="27" t="s">
        <v>76</v>
      </c>
      <c r="G1594" s="27" t="s">
        <v>77</v>
      </c>
      <c r="H1594" s="27" t="s">
        <v>28</v>
      </c>
      <c r="I1594" s="29">
        <v>0.45000000000000007</v>
      </c>
      <c r="J1594" s="30">
        <v>4500</v>
      </c>
      <c r="K1594" s="31">
        <f t="shared" si="12"/>
        <v>2025.0000000000002</v>
      </c>
      <c r="L1594" s="31">
        <f t="shared" si="13"/>
        <v>810</v>
      </c>
      <c r="M1594" s="32">
        <v>0.39999999999999997</v>
      </c>
      <c r="O1594" s="37"/>
      <c r="P1594" s="38"/>
      <c r="Q1594" s="33"/>
      <c r="R1594" s="34"/>
    </row>
    <row r="1595" spans="1:18" ht="15.75" customHeight="1">
      <c r="A1595" s="22"/>
      <c r="B1595" s="27" t="s">
        <v>21</v>
      </c>
      <c r="C1595" s="27">
        <v>1185732</v>
      </c>
      <c r="D1595" s="28">
        <v>44215</v>
      </c>
      <c r="E1595" s="27" t="s">
        <v>53</v>
      </c>
      <c r="F1595" s="27" t="s">
        <v>76</v>
      </c>
      <c r="G1595" s="27" t="s">
        <v>77</v>
      </c>
      <c r="H1595" s="27" t="s">
        <v>29</v>
      </c>
      <c r="I1595" s="29">
        <v>0.35</v>
      </c>
      <c r="J1595" s="30">
        <v>5500</v>
      </c>
      <c r="K1595" s="31">
        <f t="shared" si="12"/>
        <v>1924.9999999999998</v>
      </c>
      <c r="L1595" s="31">
        <f t="shared" si="13"/>
        <v>1058.75</v>
      </c>
      <c r="M1595" s="32">
        <v>0.55000000000000004</v>
      </c>
      <c r="O1595" s="37"/>
      <c r="P1595" s="38"/>
      <c r="Q1595" s="33"/>
      <c r="R1595" s="34"/>
    </row>
    <row r="1596" spans="1:18" ht="15.75" customHeight="1">
      <c r="A1596" s="22"/>
      <c r="B1596" s="27" t="s">
        <v>21</v>
      </c>
      <c r="C1596" s="27">
        <v>1185732</v>
      </c>
      <c r="D1596" s="28">
        <v>44244</v>
      </c>
      <c r="E1596" s="27" t="s">
        <v>53</v>
      </c>
      <c r="F1596" s="27" t="s">
        <v>76</v>
      </c>
      <c r="G1596" s="27" t="s">
        <v>77</v>
      </c>
      <c r="H1596" s="27" t="s">
        <v>24</v>
      </c>
      <c r="I1596" s="29">
        <v>0.35</v>
      </c>
      <c r="J1596" s="30">
        <v>8000</v>
      </c>
      <c r="K1596" s="31">
        <f t="shared" si="12"/>
        <v>2800</v>
      </c>
      <c r="L1596" s="31">
        <f t="shared" si="13"/>
        <v>1400</v>
      </c>
      <c r="M1596" s="32">
        <v>0.5</v>
      </c>
      <c r="O1596" s="37"/>
      <c r="P1596" s="38"/>
      <c r="Q1596" s="33"/>
      <c r="R1596" s="34"/>
    </row>
    <row r="1597" spans="1:18" ht="15.75" customHeight="1">
      <c r="A1597" s="22"/>
      <c r="B1597" s="27" t="s">
        <v>21</v>
      </c>
      <c r="C1597" s="27">
        <v>1185732</v>
      </c>
      <c r="D1597" s="28">
        <v>44244</v>
      </c>
      <c r="E1597" s="27" t="s">
        <v>53</v>
      </c>
      <c r="F1597" s="27" t="s">
        <v>76</v>
      </c>
      <c r="G1597" s="27" t="s">
        <v>77</v>
      </c>
      <c r="H1597" s="27" t="s">
        <v>25</v>
      </c>
      <c r="I1597" s="29">
        <v>0.35</v>
      </c>
      <c r="J1597" s="30">
        <v>4500</v>
      </c>
      <c r="K1597" s="31">
        <f t="shared" si="12"/>
        <v>1575</v>
      </c>
      <c r="L1597" s="31">
        <f t="shared" si="13"/>
        <v>630</v>
      </c>
      <c r="M1597" s="32">
        <v>0.39999999999999997</v>
      </c>
      <c r="O1597" s="37"/>
      <c r="P1597" s="38"/>
      <c r="Q1597" s="33"/>
      <c r="R1597" s="34"/>
    </row>
    <row r="1598" spans="1:18" ht="15.75" customHeight="1">
      <c r="A1598" s="22"/>
      <c r="B1598" s="27" t="s">
        <v>21</v>
      </c>
      <c r="C1598" s="27">
        <v>1185732</v>
      </c>
      <c r="D1598" s="28">
        <v>44244</v>
      </c>
      <c r="E1598" s="27" t="s">
        <v>53</v>
      </c>
      <c r="F1598" s="27" t="s">
        <v>76</v>
      </c>
      <c r="G1598" s="27" t="s">
        <v>77</v>
      </c>
      <c r="H1598" s="27" t="s">
        <v>26</v>
      </c>
      <c r="I1598" s="29">
        <v>0.25</v>
      </c>
      <c r="J1598" s="30">
        <v>5000</v>
      </c>
      <c r="K1598" s="31">
        <f t="shared" si="12"/>
        <v>1250</v>
      </c>
      <c r="L1598" s="31">
        <f t="shared" si="13"/>
        <v>375</v>
      </c>
      <c r="M1598" s="32">
        <v>0.3</v>
      </c>
      <c r="O1598" s="37"/>
      <c r="P1598" s="38"/>
      <c r="Q1598" s="33"/>
      <c r="R1598" s="34"/>
    </row>
    <row r="1599" spans="1:18" ht="15.75" customHeight="1">
      <c r="A1599" s="22"/>
      <c r="B1599" s="27" t="s">
        <v>21</v>
      </c>
      <c r="C1599" s="27">
        <v>1185732</v>
      </c>
      <c r="D1599" s="28">
        <v>44244</v>
      </c>
      <c r="E1599" s="27" t="s">
        <v>53</v>
      </c>
      <c r="F1599" s="27" t="s">
        <v>76</v>
      </c>
      <c r="G1599" s="27" t="s">
        <v>77</v>
      </c>
      <c r="H1599" s="27" t="s">
        <v>27</v>
      </c>
      <c r="I1599" s="29">
        <v>0.29999999999999993</v>
      </c>
      <c r="J1599" s="30">
        <v>3750</v>
      </c>
      <c r="K1599" s="31">
        <f t="shared" si="12"/>
        <v>1124.9999999999998</v>
      </c>
      <c r="L1599" s="31">
        <f t="shared" si="13"/>
        <v>393.74999999999989</v>
      </c>
      <c r="M1599" s="32">
        <v>0.35</v>
      </c>
      <c r="O1599" s="37"/>
      <c r="P1599" s="38"/>
      <c r="Q1599" s="33"/>
      <c r="R1599" s="34"/>
    </row>
    <row r="1600" spans="1:18" ht="15.75" customHeight="1">
      <c r="A1600" s="22"/>
      <c r="B1600" s="27" t="s">
        <v>21</v>
      </c>
      <c r="C1600" s="27">
        <v>1185732</v>
      </c>
      <c r="D1600" s="28">
        <v>44244</v>
      </c>
      <c r="E1600" s="27" t="s">
        <v>53</v>
      </c>
      <c r="F1600" s="27" t="s">
        <v>76</v>
      </c>
      <c r="G1600" s="27" t="s">
        <v>77</v>
      </c>
      <c r="H1600" s="27" t="s">
        <v>28</v>
      </c>
      <c r="I1600" s="29">
        <v>0.45000000000000007</v>
      </c>
      <c r="J1600" s="30">
        <v>4500</v>
      </c>
      <c r="K1600" s="31">
        <f t="shared" si="12"/>
        <v>2025.0000000000002</v>
      </c>
      <c r="L1600" s="31">
        <f t="shared" si="13"/>
        <v>810</v>
      </c>
      <c r="M1600" s="32">
        <v>0.39999999999999997</v>
      </c>
      <c r="O1600" s="37"/>
      <c r="P1600" s="38"/>
      <c r="Q1600" s="33"/>
      <c r="R1600" s="34"/>
    </row>
    <row r="1601" spans="1:18" ht="15.75" customHeight="1">
      <c r="A1601" s="22"/>
      <c r="B1601" s="27" t="s">
        <v>21</v>
      </c>
      <c r="C1601" s="27">
        <v>1185732</v>
      </c>
      <c r="D1601" s="28">
        <v>44244</v>
      </c>
      <c r="E1601" s="27" t="s">
        <v>53</v>
      </c>
      <c r="F1601" s="27" t="s">
        <v>76</v>
      </c>
      <c r="G1601" s="27" t="s">
        <v>77</v>
      </c>
      <c r="H1601" s="27" t="s">
        <v>29</v>
      </c>
      <c r="I1601" s="29">
        <v>0.35</v>
      </c>
      <c r="J1601" s="30">
        <v>5500</v>
      </c>
      <c r="K1601" s="31">
        <f t="shared" si="12"/>
        <v>1924.9999999999998</v>
      </c>
      <c r="L1601" s="31">
        <f t="shared" si="13"/>
        <v>1058.75</v>
      </c>
      <c r="M1601" s="32">
        <v>0.55000000000000004</v>
      </c>
      <c r="O1601" s="37"/>
      <c r="P1601" s="38"/>
      <c r="Q1601" s="33"/>
      <c r="R1601" s="34"/>
    </row>
    <row r="1602" spans="1:18" ht="15.75" customHeight="1">
      <c r="A1602" s="22"/>
      <c r="B1602" s="27" t="s">
        <v>21</v>
      </c>
      <c r="C1602" s="27">
        <v>1185732</v>
      </c>
      <c r="D1602" s="28">
        <v>44270</v>
      </c>
      <c r="E1602" s="27" t="s">
        <v>53</v>
      </c>
      <c r="F1602" s="27" t="s">
        <v>76</v>
      </c>
      <c r="G1602" s="27" t="s">
        <v>77</v>
      </c>
      <c r="H1602" s="27" t="s">
        <v>24</v>
      </c>
      <c r="I1602" s="29">
        <v>0.35</v>
      </c>
      <c r="J1602" s="30">
        <v>7700</v>
      </c>
      <c r="K1602" s="31">
        <f t="shared" si="12"/>
        <v>2695</v>
      </c>
      <c r="L1602" s="31">
        <f t="shared" si="13"/>
        <v>1347.5</v>
      </c>
      <c r="M1602" s="32">
        <v>0.5</v>
      </c>
      <c r="O1602" s="37"/>
      <c r="P1602" s="38"/>
      <c r="Q1602" s="33"/>
      <c r="R1602" s="34"/>
    </row>
    <row r="1603" spans="1:18" ht="15.75" customHeight="1">
      <c r="A1603" s="22"/>
      <c r="B1603" s="27" t="s">
        <v>21</v>
      </c>
      <c r="C1603" s="27">
        <v>1185732</v>
      </c>
      <c r="D1603" s="28">
        <v>44270</v>
      </c>
      <c r="E1603" s="27" t="s">
        <v>53</v>
      </c>
      <c r="F1603" s="27" t="s">
        <v>76</v>
      </c>
      <c r="G1603" s="27" t="s">
        <v>77</v>
      </c>
      <c r="H1603" s="27" t="s">
        <v>25</v>
      </c>
      <c r="I1603" s="29">
        <v>0.35</v>
      </c>
      <c r="J1603" s="30">
        <v>4500</v>
      </c>
      <c r="K1603" s="31">
        <f t="shared" si="12"/>
        <v>1575</v>
      </c>
      <c r="L1603" s="31">
        <f t="shared" si="13"/>
        <v>630</v>
      </c>
      <c r="M1603" s="32">
        <v>0.39999999999999997</v>
      </c>
      <c r="O1603" s="37"/>
      <c r="P1603" s="38"/>
      <c r="Q1603" s="33"/>
      <c r="R1603" s="34"/>
    </row>
    <row r="1604" spans="1:18" ht="15.75" customHeight="1">
      <c r="A1604" s="22"/>
      <c r="B1604" s="27" t="s">
        <v>21</v>
      </c>
      <c r="C1604" s="27">
        <v>1185732</v>
      </c>
      <c r="D1604" s="28">
        <v>44270</v>
      </c>
      <c r="E1604" s="27" t="s">
        <v>53</v>
      </c>
      <c r="F1604" s="27" t="s">
        <v>76</v>
      </c>
      <c r="G1604" s="27" t="s">
        <v>77</v>
      </c>
      <c r="H1604" s="27" t="s">
        <v>26</v>
      </c>
      <c r="I1604" s="29">
        <v>0.25</v>
      </c>
      <c r="J1604" s="30">
        <v>4750</v>
      </c>
      <c r="K1604" s="31">
        <f t="shared" si="12"/>
        <v>1187.5</v>
      </c>
      <c r="L1604" s="31">
        <f t="shared" si="13"/>
        <v>356.25</v>
      </c>
      <c r="M1604" s="32">
        <v>0.3</v>
      </c>
      <c r="O1604" s="37"/>
      <c r="P1604" s="38"/>
      <c r="Q1604" s="33"/>
      <c r="R1604" s="34"/>
    </row>
    <row r="1605" spans="1:18" ht="15.75" customHeight="1">
      <c r="A1605" s="22"/>
      <c r="B1605" s="27" t="s">
        <v>21</v>
      </c>
      <c r="C1605" s="27">
        <v>1185732</v>
      </c>
      <c r="D1605" s="28">
        <v>44270</v>
      </c>
      <c r="E1605" s="27" t="s">
        <v>53</v>
      </c>
      <c r="F1605" s="27" t="s">
        <v>76</v>
      </c>
      <c r="G1605" s="27" t="s">
        <v>77</v>
      </c>
      <c r="H1605" s="27" t="s">
        <v>27</v>
      </c>
      <c r="I1605" s="29">
        <v>0.29999999999999993</v>
      </c>
      <c r="J1605" s="30">
        <v>3250</v>
      </c>
      <c r="K1605" s="31">
        <f t="shared" si="12"/>
        <v>974.99999999999977</v>
      </c>
      <c r="L1605" s="31">
        <f t="shared" si="13"/>
        <v>341.24999999999989</v>
      </c>
      <c r="M1605" s="32">
        <v>0.35</v>
      </c>
      <c r="O1605" s="37"/>
      <c r="P1605" s="38"/>
      <c r="Q1605" s="33"/>
      <c r="R1605" s="34"/>
    </row>
    <row r="1606" spans="1:18" ht="15.75" customHeight="1">
      <c r="A1606" s="22"/>
      <c r="B1606" s="27" t="s">
        <v>21</v>
      </c>
      <c r="C1606" s="27">
        <v>1185732</v>
      </c>
      <c r="D1606" s="28">
        <v>44270</v>
      </c>
      <c r="E1606" s="27" t="s">
        <v>53</v>
      </c>
      <c r="F1606" s="27" t="s">
        <v>76</v>
      </c>
      <c r="G1606" s="27" t="s">
        <v>77</v>
      </c>
      <c r="H1606" s="27" t="s">
        <v>28</v>
      </c>
      <c r="I1606" s="29">
        <v>0.45000000000000007</v>
      </c>
      <c r="J1606" s="30">
        <v>3750</v>
      </c>
      <c r="K1606" s="31">
        <f t="shared" si="12"/>
        <v>1687.5000000000002</v>
      </c>
      <c r="L1606" s="31">
        <f t="shared" si="13"/>
        <v>675</v>
      </c>
      <c r="M1606" s="32">
        <v>0.39999999999999997</v>
      </c>
      <c r="O1606" s="37"/>
      <c r="P1606" s="38"/>
      <c r="Q1606" s="33"/>
      <c r="R1606" s="34"/>
    </row>
    <row r="1607" spans="1:18" ht="15.75" customHeight="1">
      <c r="A1607" s="22"/>
      <c r="B1607" s="27" t="s">
        <v>21</v>
      </c>
      <c r="C1607" s="27">
        <v>1185732</v>
      </c>
      <c r="D1607" s="28">
        <v>44270</v>
      </c>
      <c r="E1607" s="27" t="s">
        <v>53</v>
      </c>
      <c r="F1607" s="27" t="s">
        <v>76</v>
      </c>
      <c r="G1607" s="27" t="s">
        <v>77</v>
      </c>
      <c r="H1607" s="27" t="s">
        <v>29</v>
      </c>
      <c r="I1607" s="29">
        <v>0.35</v>
      </c>
      <c r="J1607" s="30">
        <v>4750</v>
      </c>
      <c r="K1607" s="31">
        <f t="shared" si="12"/>
        <v>1662.5</v>
      </c>
      <c r="L1607" s="31">
        <f t="shared" si="13"/>
        <v>914.37500000000011</v>
      </c>
      <c r="M1607" s="32">
        <v>0.55000000000000004</v>
      </c>
      <c r="O1607" s="37"/>
      <c r="P1607" s="38"/>
      <c r="Q1607" s="33"/>
      <c r="R1607" s="34"/>
    </row>
    <row r="1608" spans="1:18" ht="15.75" customHeight="1">
      <c r="A1608" s="22"/>
      <c r="B1608" s="27" t="s">
        <v>21</v>
      </c>
      <c r="C1608" s="27">
        <v>1185732</v>
      </c>
      <c r="D1608" s="28">
        <v>44302</v>
      </c>
      <c r="E1608" s="27" t="s">
        <v>53</v>
      </c>
      <c r="F1608" s="27" t="s">
        <v>76</v>
      </c>
      <c r="G1608" s="27" t="s">
        <v>77</v>
      </c>
      <c r="H1608" s="27" t="s">
        <v>24</v>
      </c>
      <c r="I1608" s="29">
        <v>0.35</v>
      </c>
      <c r="J1608" s="30">
        <v>7250</v>
      </c>
      <c r="K1608" s="31">
        <f t="shared" si="12"/>
        <v>2537.5</v>
      </c>
      <c r="L1608" s="31">
        <f t="shared" si="13"/>
        <v>1268.75</v>
      </c>
      <c r="M1608" s="32">
        <v>0.5</v>
      </c>
      <c r="O1608" s="37"/>
      <c r="P1608" s="38"/>
      <c r="Q1608" s="33"/>
      <c r="R1608" s="34"/>
    </row>
    <row r="1609" spans="1:18" ht="15.75" customHeight="1">
      <c r="A1609" s="22"/>
      <c r="B1609" s="27" t="s">
        <v>21</v>
      </c>
      <c r="C1609" s="27">
        <v>1185732</v>
      </c>
      <c r="D1609" s="28">
        <v>44302</v>
      </c>
      <c r="E1609" s="27" t="s">
        <v>53</v>
      </c>
      <c r="F1609" s="27" t="s">
        <v>76</v>
      </c>
      <c r="G1609" s="27" t="s">
        <v>77</v>
      </c>
      <c r="H1609" s="27" t="s">
        <v>25</v>
      </c>
      <c r="I1609" s="29">
        <v>0.4</v>
      </c>
      <c r="J1609" s="30">
        <v>4250</v>
      </c>
      <c r="K1609" s="31">
        <f t="shared" si="12"/>
        <v>1700</v>
      </c>
      <c r="L1609" s="31">
        <f t="shared" si="13"/>
        <v>680</v>
      </c>
      <c r="M1609" s="32">
        <v>0.39999999999999997</v>
      </c>
      <c r="O1609" s="37"/>
      <c r="P1609" s="38"/>
      <c r="Q1609" s="33"/>
      <c r="R1609" s="34"/>
    </row>
    <row r="1610" spans="1:18" ht="15.75" customHeight="1">
      <c r="A1610" s="22"/>
      <c r="B1610" s="27" t="s">
        <v>21</v>
      </c>
      <c r="C1610" s="27">
        <v>1185732</v>
      </c>
      <c r="D1610" s="28">
        <v>44302</v>
      </c>
      <c r="E1610" s="27" t="s">
        <v>53</v>
      </c>
      <c r="F1610" s="27" t="s">
        <v>76</v>
      </c>
      <c r="G1610" s="27" t="s">
        <v>77</v>
      </c>
      <c r="H1610" s="27" t="s">
        <v>26</v>
      </c>
      <c r="I1610" s="29">
        <v>0.30000000000000004</v>
      </c>
      <c r="J1610" s="30">
        <v>4500</v>
      </c>
      <c r="K1610" s="31">
        <f t="shared" si="12"/>
        <v>1350.0000000000002</v>
      </c>
      <c r="L1610" s="31">
        <f t="shared" si="13"/>
        <v>405.00000000000006</v>
      </c>
      <c r="M1610" s="32">
        <v>0.3</v>
      </c>
      <c r="O1610" s="37"/>
      <c r="P1610" s="38"/>
      <c r="Q1610" s="33"/>
      <c r="R1610" s="34"/>
    </row>
    <row r="1611" spans="1:18" ht="15.75" customHeight="1">
      <c r="A1611" s="22"/>
      <c r="B1611" s="27" t="s">
        <v>21</v>
      </c>
      <c r="C1611" s="27">
        <v>1185732</v>
      </c>
      <c r="D1611" s="28">
        <v>44302</v>
      </c>
      <c r="E1611" s="27" t="s">
        <v>53</v>
      </c>
      <c r="F1611" s="27" t="s">
        <v>76</v>
      </c>
      <c r="G1611" s="27" t="s">
        <v>77</v>
      </c>
      <c r="H1611" s="27" t="s">
        <v>27</v>
      </c>
      <c r="I1611" s="29">
        <v>0.35</v>
      </c>
      <c r="J1611" s="30">
        <v>3750</v>
      </c>
      <c r="K1611" s="31">
        <f t="shared" si="12"/>
        <v>1312.5</v>
      </c>
      <c r="L1611" s="31">
        <f t="shared" si="13"/>
        <v>459.37499999999994</v>
      </c>
      <c r="M1611" s="32">
        <v>0.35</v>
      </c>
      <c r="O1611" s="37"/>
      <c r="P1611" s="38"/>
      <c r="Q1611" s="33"/>
      <c r="R1611" s="34"/>
    </row>
    <row r="1612" spans="1:18" ht="15.75" customHeight="1">
      <c r="A1612" s="22"/>
      <c r="B1612" s="27" t="s">
        <v>21</v>
      </c>
      <c r="C1612" s="27">
        <v>1185732</v>
      </c>
      <c r="D1612" s="28">
        <v>44302</v>
      </c>
      <c r="E1612" s="27" t="s">
        <v>53</v>
      </c>
      <c r="F1612" s="27" t="s">
        <v>76</v>
      </c>
      <c r="G1612" s="27" t="s">
        <v>77</v>
      </c>
      <c r="H1612" s="27" t="s">
        <v>28</v>
      </c>
      <c r="I1612" s="29">
        <v>0.5</v>
      </c>
      <c r="J1612" s="30">
        <v>4000</v>
      </c>
      <c r="K1612" s="31">
        <f t="shared" si="12"/>
        <v>2000</v>
      </c>
      <c r="L1612" s="31">
        <f t="shared" si="13"/>
        <v>799.99999999999989</v>
      </c>
      <c r="M1612" s="32">
        <v>0.39999999999999997</v>
      </c>
      <c r="O1612" s="37"/>
      <c r="P1612" s="38"/>
      <c r="Q1612" s="33"/>
      <c r="R1612" s="34"/>
    </row>
    <row r="1613" spans="1:18" ht="15.75" customHeight="1">
      <c r="A1613" s="22"/>
      <c r="B1613" s="27" t="s">
        <v>21</v>
      </c>
      <c r="C1613" s="27">
        <v>1185732</v>
      </c>
      <c r="D1613" s="28">
        <v>44302</v>
      </c>
      <c r="E1613" s="27" t="s">
        <v>53</v>
      </c>
      <c r="F1613" s="27" t="s">
        <v>76</v>
      </c>
      <c r="G1613" s="27" t="s">
        <v>77</v>
      </c>
      <c r="H1613" s="27" t="s">
        <v>29</v>
      </c>
      <c r="I1613" s="29">
        <v>0.4</v>
      </c>
      <c r="J1613" s="30">
        <v>5250</v>
      </c>
      <c r="K1613" s="31">
        <f t="shared" si="12"/>
        <v>2100</v>
      </c>
      <c r="L1613" s="31">
        <f t="shared" si="13"/>
        <v>1155</v>
      </c>
      <c r="M1613" s="32">
        <v>0.55000000000000004</v>
      </c>
      <c r="O1613" s="37"/>
      <c r="P1613" s="38"/>
      <c r="Q1613" s="33"/>
      <c r="R1613" s="34"/>
    </row>
    <row r="1614" spans="1:18" ht="15.75" customHeight="1">
      <c r="A1614" s="22"/>
      <c r="B1614" s="27" t="s">
        <v>21</v>
      </c>
      <c r="C1614" s="27">
        <v>1185732</v>
      </c>
      <c r="D1614" s="28">
        <v>44331</v>
      </c>
      <c r="E1614" s="27" t="s">
        <v>53</v>
      </c>
      <c r="F1614" s="27" t="s">
        <v>76</v>
      </c>
      <c r="G1614" s="27" t="s">
        <v>77</v>
      </c>
      <c r="H1614" s="27" t="s">
        <v>24</v>
      </c>
      <c r="I1614" s="29">
        <v>0.5</v>
      </c>
      <c r="J1614" s="30">
        <v>7950</v>
      </c>
      <c r="K1614" s="31">
        <f t="shared" si="12"/>
        <v>3975</v>
      </c>
      <c r="L1614" s="31">
        <f t="shared" si="13"/>
        <v>1987.5</v>
      </c>
      <c r="M1614" s="32">
        <v>0.5</v>
      </c>
      <c r="O1614" s="37"/>
      <c r="P1614" s="38"/>
      <c r="Q1614" s="33"/>
      <c r="R1614" s="34"/>
    </row>
    <row r="1615" spans="1:18" ht="15.75" customHeight="1">
      <c r="A1615" s="22"/>
      <c r="B1615" s="27" t="s">
        <v>21</v>
      </c>
      <c r="C1615" s="27">
        <v>1185732</v>
      </c>
      <c r="D1615" s="28">
        <v>44331</v>
      </c>
      <c r="E1615" s="27" t="s">
        <v>53</v>
      </c>
      <c r="F1615" s="27" t="s">
        <v>76</v>
      </c>
      <c r="G1615" s="27" t="s">
        <v>77</v>
      </c>
      <c r="H1615" s="27" t="s">
        <v>25</v>
      </c>
      <c r="I1615" s="29">
        <v>0.5</v>
      </c>
      <c r="J1615" s="30">
        <v>5000</v>
      </c>
      <c r="K1615" s="31">
        <f t="shared" si="12"/>
        <v>2500</v>
      </c>
      <c r="L1615" s="31">
        <f t="shared" si="13"/>
        <v>999.99999999999989</v>
      </c>
      <c r="M1615" s="32">
        <v>0.39999999999999997</v>
      </c>
      <c r="O1615" s="37"/>
      <c r="P1615" s="38"/>
      <c r="Q1615" s="33"/>
      <c r="R1615" s="34"/>
    </row>
    <row r="1616" spans="1:18" ht="15.75" customHeight="1">
      <c r="A1616" s="22"/>
      <c r="B1616" s="27" t="s">
        <v>21</v>
      </c>
      <c r="C1616" s="27">
        <v>1185732</v>
      </c>
      <c r="D1616" s="28">
        <v>44331</v>
      </c>
      <c r="E1616" s="27" t="s">
        <v>53</v>
      </c>
      <c r="F1616" s="27" t="s">
        <v>76</v>
      </c>
      <c r="G1616" s="27" t="s">
        <v>77</v>
      </c>
      <c r="H1616" s="27" t="s">
        <v>26</v>
      </c>
      <c r="I1616" s="29">
        <v>0.45</v>
      </c>
      <c r="J1616" s="30">
        <v>4750</v>
      </c>
      <c r="K1616" s="31">
        <f t="shared" si="12"/>
        <v>2137.5</v>
      </c>
      <c r="L1616" s="31">
        <f t="shared" si="13"/>
        <v>641.25</v>
      </c>
      <c r="M1616" s="32">
        <v>0.3</v>
      </c>
      <c r="O1616" s="37"/>
      <c r="P1616" s="38"/>
      <c r="Q1616" s="33"/>
      <c r="R1616" s="34"/>
    </row>
    <row r="1617" spans="1:18" ht="15.75" customHeight="1">
      <c r="A1617" s="22"/>
      <c r="B1617" s="27" t="s">
        <v>21</v>
      </c>
      <c r="C1617" s="27">
        <v>1185732</v>
      </c>
      <c r="D1617" s="28">
        <v>44331</v>
      </c>
      <c r="E1617" s="27" t="s">
        <v>53</v>
      </c>
      <c r="F1617" s="27" t="s">
        <v>76</v>
      </c>
      <c r="G1617" s="27" t="s">
        <v>77</v>
      </c>
      <c r="H1617" s="27" t="s">
        <v>27</v>
      </c>
      <c r="I1617" s="29">
        <v>0.45</v>
      </c>
      <c r="J1617" s="30">
        <v>4500</v>
      </c>
      <c r="K1617" s="31">
        <f t="shared" si="12"/>
        <v>2025</v>
      </c>
      <c r="L1617" s="31">
        <f t="shared" si="13"/>
        <v>708.75</v>
      </c>
      <c r="M1617" s="32">
        <v>0.35</v>
      </c>
      <c r="O1617" s="37"/>
      <c r="P1617" s="38"/>
      <c r="Q1617" s="33"/>
      <c r="R1617" s="34"/>
    </row>
    <row r="1618" spans="1:18" ht="15.75" customHeight="1">
      <c r="A1618" s="22"/>
      <c r="B1618" s="27" t="s">
        <v>21</v>
      </c>
      <c r="C1618" s="27">
        <v>1185732</v>
      </c>
      <c r="D1618" s="28">
        <v>44331</v>
      </c>
      <c r="E1618" s="27" t="s">
        <v>53</v>
      </c>
      <c r="F1618" s="27" t="s">
        <v>76</v>
      </c>
      <c r="G1618" s="27" t="s">
        <v>77</v>
      </c>
      <c r="H1618" s="27" t="s">
        <v>28</v>
      </c>
      <c r="I1618" s="29">
        <v>0.54999999999999993</v>
      </c>
      <c r="J1618" s="30">
        <v>4750</v>
      </c>
      <c r="K1618" s="31">
        <f t="shared" si="12"/>
        <v>2612.4999999999995</v>
      </c>
      <c r="L1618" s="31">
        <f t="shared" si="13"/>
        <v>1044.9999999999998</v>
      </c>
      <c r="M1618" s="32">
        <v>0.39999999999999997</v>
      </c>
      <c r="O1618" s="37"/>
      <c r="P1618" s="38"/>
      <c r="Q1618" s="33"/>
      <c r="R1618" s="34"/>
    </row>
    <row r="1619" spans="1:18" ht="15.75" customHeight="1">
      <c r="A1619" s="22"/>
      <c r="B1619" s="27" t="s">
        <v>21</v>
      </c>
      <c r="C1619" s="27">
        <v>1185732</v>
      </c>
      <c r="D1619" s="28">
        <v>44331</v>
      </c>
      <c r="E1619" s="27" t="s">
        <v>53</v>
      </c>
      <c r="F1619" s="27" t="s">
        <v>76</v>
      </c>
      <c r="G1619" s="27" t="s">
        <v>77</v>
      </c>
      <c r="H1619" s="27" t="s">
        <v>29</v>
      </c>
      <c r="I1619" s="29">
        <v>0.6</v>
      </c>
      <c r="J1619" s="30">
        <v>5750</v>
      </c>
      <c r="K1619" s="31">
        <f t="shared" si="12"/>
        <v>3450</v>
      </c>
      <c r="L1619" s="31">
        <f t="shared" si="13"/>
        <v>1897.5000000000002</v>
      </c>
      <c r="M1619" s="32">
        <v>0.55000000000000004</v>
      </c>
      <c r="O1619" s="37"/>
      <c r="P1619" s="38"/>
      <c r="Q1619" s="33"/>
      <c r="R1619" s="34"/>
    </row>
    <row r="1620" spans="1:18" ht="15.75" customHeight="1">
      <c r="A1620" s="22"/>
      <c r="B1620" s="27" t="s">
        <v>21</v>
      </c>
      <c r="C1620" s="27">
        <v>1185732</v>
      </c>
      <c r="D1620" s="28">
        <v>44364</v>
      </c>
      <c r="E1620" s="27" t="s">
        <v>53</v>
      </c>
      <c r="F1620" s="27" t="s">
        <v>76</v>
      </c>
      <c r="G1620" s="27" t="s">
        <v>77</v>
      </c>
      <c r="H1620" s="27" t="s">
        <v>24</v>
      </c>
      <c r="I1620" s="29">
        <v>0.54999999999999993</v>
      </c>
      <c r="J1620" s="30">
        <v>8250</v>
      </c>
      <c r="K1620" s="31">
        <f t="shared" si="12"/>
        <v>4537.4999999999991</v>
      </c>
      <c r="L1620" s="31">
        <f t="shared" si="13"/>
        <v>2268.7499999999995</v>
      </c>
      <c r="M1620" s="32">
        <v>0.5</v>
      </c>
      <c r="O1620" s="37"/>
      <c r="P1620" s="38"/>
      <c r="Q1620" s="33"/>
      <c r="R1620" s="34"/>
    </row>
    <row r="1621" spans="1:18" ht="15.75" customHeight="1">
      <c r="A1621" s="22"/>
      <c r="B1621" s="27" t="s">
        <v>21</v>
      </c>
      <c r="C1621" s="27">
        <v>1185732</v>
      </c>
      <c r="D1621" s="28">
        <v>44364</v>
      </c>
      <c r="E1621" s="27" t="s">
        <v>53</v>
      </c>
      <c r="F1621" s="27" t="s">
        <v>76</v>
      </c>
      <c r="G1621" s="27" t="s">
        <v>77</v>
      </c>
      <c r="H1621" s="27" t="s">
        <v>25</v>
      </c>
      <c r="I1621" s="29">
        <v>0.5</v>
      </c>
      <c r="J1621" s="30">
        <v>5750</v>
      </c>
      <c r="K1621" s="31">
        <f t="shared" si="12"/>
        <v>2875</v>
      </c>
      <c r="L1621" s="31">
        <f t="shared" si="13"/>
        <v>1150</v>
      </c>
      <c r="M1621" s="32">
        <v>0.39999999999999997</v>
      </c>
      <c r="O1621" s="37"/>
      <c r="P1621" s="38"/>
      <c r="Q1621" s="33"/>
      <c r="R1621" s="34"/>
    </row>
    <row r="1622" spans="1:18" ht="15.75" customHeight="1">
      <c r="A1622" s="22"/>
      <c r="B1622" s="27" t="s">
        <v>21</v>
      </c>
      <c r="C1622" s="27">
        <v>1185732</v>
      </c>
      <c r="D1622" s="28">
        <v>44364</v>
      </c>
      <c r="E1622" s="27" t="s">
        <v>53</v>
      </c>
      <c r="F1622" s="27" t="s">
        <v>76</v>
      </c>
      <c r="G1622" s="27" t="s">
        <v>77</v>
      </c>
      <c r="H1622" s="27" t="s">
        <v>26</v>
      </c>
      <c r="I1622" s="29">
        <v>0.45</v>
      </c>
      <c r="J1622" s="30">
        <v>5500</v>
      </c>
      <c r="K1622" s="31">
        <f t="shared" si="12"/>
        <v>2475</v>
      </c>
      <c r="L1622" s="31">
        <f t="shared" si="13"/>
        <v>742.5</v>
      </c>
      <c r="M1622" s="32">
        <v>0.3</v>
      </c>
      <c r="O1622" s="37"/>
      <c r="P1622" s="38"/>
      <c r="Q1622" s="33"/>
      <c r="R1622" s="34"/>
    </row>
    <row r="1623" spans="1:18" ht="15.75" customHeight="1">
      <c r="A1623" s="22"/>
      <c r="B1623" s="27" t="s">
        <v>21</v>
      </c>
      <c r="C1623" s="27">
        <v>1185732</v>
      </c>
      <c r="D1623" s="28">
        <v>44364</v>
      </c>
      <c r="E1623" s="27" t="s">
        <v>53</v>
      </c>
      <c r="F1623" s="27" t="s">
        <v>76</v>
      </c>
      <c r="G1623" s="27" t="s">
        <v>77</v>
      </c>
      <c r="H1623" s="27" t="s">
        <v>27</v>
      </c>
      <c r="I1623" s="29">
        <v>0.45</v>
      </c>
      <c r="J1623" s="30">
        <v>5250</v>
      </c>
      <c r="K1623" s="31">
        <f t="shared" si="12"/>
        <v>2362.5</v>
      </c>
      <c r="L1623" s="31">
        <f t="shared" si="13"/>
        <v>826.875</v>
      </c>
      <c r="M1623" s="32">
        <v>0.35</v>
      </c>
      <c r="O1623" s="37"/>
      <c r="P1623" s="38"/>
      <c r="Q1623" s="33"/>
      <c r="R1623" s="34"/>
    </row>
    <row r="1624" spans="1:18" ht="15.75" customHeight="1">
      <c r="A1624" s="22"/>
      <c r="B1624" s="27" t="s">
        <v>21</v>
      </c>
      <c r="C1624" s="27">
        <v>1185732</v>
      </c>
      <c r="D1624" s="28">
        <v>44364</v>
      </c>
      <c r="E1624" s="27" t="s">
        <v>53</v>
      </c>
      <c r="F1624" s="27" t="s">
        <v>76</v>
      </c>
      <c r="G1624" s="27" t="s">
        <v>77</v>
      </c>
      <c r="H1624" s="27" t="s">
        <v>28</v>
      </c>
      <c r="I1624" s="29">
        <v>0.6</v>
      </c>
      <c r="J1624" s="30">
        <v>5250</v>
      </c>
      <c r="K1624" s="31">
        <f t="shared" si="12"/>
        <v>3150</v>
      </c>
      <c r="L1624" s="31">
        <f t="shared" si="13"/>
        <v>1260</v>
      </c>
      <c r="M1624" s="32">
        <v>0.39999999999999997</v>
      </c>
      <c r="O1624" s="37"/>
      <c r="P1624" s="38"/>
      <c r="Q1624" s="33"/>
      <c r="R1624" s="34"/>
    </row>
    <row r="1625" spans="1:18" ht="15.75" customHeight="1">
      <c r="A1625" s="22"/>
      <c r="B1625" s="27" t="s">
        <v>21</v>
      </c>
      <c r="C1625" s="27">
        <v>1185732</v>
      </c>
      <c r="D1625" s="28">
        <v>44364</v>
      </c>
      <c r="E1625" s="27" t="s">
        <v>53</v>
      </c>
      <c r="F1625" s="27" t="s">
        <v>76</v>
      </c>
      <c r="G1625" s="27" t="s">
        <v>77</v>
      </c>
      <c r="H1625" s="27" t="s">
        <v>29</v>
      </c>
      <c r="I1625" s="29">
        <v>0.65</v>
      </c>
      <c r="J1625" s="30">
        <v>6750</v>
      </c>
      <c r="K1625" s="31">
        <f t="shared" si="12"/>
        <v>4387.5</v>
      </c>
      <c r="L1625" s="31">
        <f t="shared" si="13"/>
        <v>2413.125</v>
      </c>
      <c r="M1625" s="32">
        <v>0.55000000000000004</v>
      </c>
      <c r="O1625" s="37"/>
      <c r="P1625" s="38"/>
      <c r="Q1625" s="33"/>
      <c r="R1625" s="34"/>
    </row>
    <row r="1626" spans="1:18" ht="15.75" customHeight="1">
      <c r="A1626" s="22"/>
      <c r="B1626" s="27" t="s">
        <v>21</v>
      </c>
      <c r="C1626" s="27">
        <v>1185732</v>
      </c>
      <c r="D1626" s="28">
        <v>44392</v>
      </c>
      <c r="E1626" s="27" t="s">
        <v>53</v>
      </c>
      <c r="F1626" s="27" t="s">
        <v>76</v>
      </c>
      <c r="G1626" s="27" t="s">
        <v>77</v>
      </c>
      <c r="H1626" s="27" t="s">
        <v>24</v>
      </c>
      <c r="I1626" s="29">
        <v>0.6</v>
      </c>
      <c r="J1626" s="30">
        <v>9000</v>
      </c>
      <c r="K1626" s="31">
        <f t="shared" si="12"/>
        <v>5400</v>
      </c>
      <c r="L1626" s="31">
        <f t="shared" si="13"/>
        <v>2700</v>
      </c>
      <c r="M1626" s="32">
        <v>0.5</v>
      </c>
      <c r="O1626" s="37"/>
      <c r="P1626" s="38"/>
      <c r="Q1626" s="33"/>
      <c r="R1626" s="34"/>
    </row>
    <row r="1627" spans="1:18" ht="15.75" customHeight="1">
      <c r="A1627" s="22"/>
      <c r="B1627" s="27" t="s">
        <v>21</v>
      </c>
      <c r="C1627" s="27">
        <v>1185732</v>
      </c>
      <c r="D1627" s="28">
        <v>44392</v>
      </c>
      <c r="E1627" s="27" t="s">
        <v>53</v>
      </c>
      <c r="F1627" s="27" t="s">
        <v>76</v>
      </c>
      <c r="G1627" s="27" t="s">
        <v>77</v>
      </c>
      <c r="H1627" s="27" t="s">
        <v>25</v>
      </c>
      <c r="I1627" s="29">
        <v>0.55000000000000004</v>
      </c>
      <c r="J1627" s="30">
        <v>6500</v>
      </c>
      <c r="K1627" s="31">
        <f t="shared" si="12"/>
        <v>3575.0000000000005</v>
      </c>
      <c r="L1627" s="31">
        <f t="shared" si="13"/>
        <v>1430</v>
      </c>
      <c r="M1627" s="32">
        <v>0.39999999999999997</v>
      </c>
      <c r="O1627" s="37"/>
      <c r="P1627" s="38"/>
      <c r="Q1627" s="33"/>
      <c r="R1627" s="34"/>
    </row>
    <row r="1628" spans="1:18" ht="15.75" customHeight="1">
      <c r="A1628" s="22"/>
      <c r="B1628" s="27" t="s">
        <v>21</v>
      </c>
      <c r="C1628" s="27">
        <v>1185732</v>
      </c>
      <c r="D1628" s="28">
        <v>44392</v>
      </c>
      <c r="E1628" s="27" t="s">
        <v>53</v>
      </c>
      <c r="F1628" s="27" t="s">
        <v>76</v>
      </c>
      <c r="G1628" s="27" t="s">
        <v>77</v>
      </c>
      <c r="H1628" s="27" t="s">
        <v>26</v>
      </c>
      <c r="I1628" s="29">
        <v>0.5</v>
      </c>
      <c r="J1628" s="30">
        <v>5750</v>
      </c>
      <c r="K1628" s="31">
        <f t="shared" si="12"/>
        <v>2875</v>
      </c>
      <c r="L1628" s="31">
        <f t="shared" si="13"/>
        <v>862.5</v>
      </c>
      <c r="M1628" s="32">
        <v>0.3</v>
      </c>
      <c r="O1628" s="37"/>
      <c r="P1628" s="38"/>
      <c r="Q1628" s="33"/>
      <c r="R1628" s="34"/>
    </row>
    <row r="1629" spans="1:18" ht="15.75" customHeight="1">
      <c r="A1629" s="22"/>
      <c r="B1629" s="27" t="s">
        <v>21</v>
      </c>
      <c r="C1629" s="27">
        <v>1185732</v>
      </c>
      <c r="D1629" s="28">
        <v>44392</v>
      </c>
      <c r="E1629" s="27" t="s">
        <v>53</v>
      </c>
      <c r="F1629" s="27" t="s">
        <v>76</v>
      </c>
      <c r="G1629" s="27" t="s">
        <v>77</v>
      </c>
      <c r="H1629" s="27" t="s">
        <v>27</v>
      </c>
      <c r="I1629" s="29">
        <v>0.5</v>
      </c>
      <c r="J1629" s="30">
        <v>5250</v>
      </c>
      <c r="K1629" s="31">
        <f t="shared" si="12"/>
        <v>2625</v>
      </c>
      <c r="L1629" s="31">
        <f t="shared" si="13"/>
        <v>918.74999999999989</v>
      </c>
      <c r="M1629" s="32">
        <v>0.35</v>
      </c>
      <c r="O1629" s="37"/>
      <c r="P1629" s="38"/>
      <c r="Q1629" s="33"/>
      <c r="R1629" s="34"/>
    </row>
    <row r="1630" spans="1:18" ht="15.75" customHeight="1">
      <c r="A1630" s="22"/>
      <c r="B1630" s="27" t="s">
        <v>21</v>
      </c>
      <c r="C1630" s="27">
        <v>1185732</v>
      </c>
      <c r="D1630" s="28">
        <v>44392</v>
      </c>
      <c r="E1630" s="27" t="s">
        <v>53</v>
      </c>
      <c r="F1630" s="27" t="s">
        <v>76</v>
      </c>
      <c r="G1630" s="27" t="s">
        <v>77</v>
      </c>
      <c r="H1630" s="27" t="s">
        <v>28</v>
      </c>
      <c r="I1630" s="29">
        <v>0.6</v>
      </c>
      <c r="J1630" s="30">
        <v>5500</v>
      </c>
      <c r="K1630" s="31">
        <f t="shared" si="12"/>
        <v>3300</v>
      </c>
      <c r="L1630" s="31">
        <f t="shared" si="13"/>
        <v>1320</v>
      </c>
      <c r="M1630" s="32">
        <v>0.39999999999999997</v>
      </c>
      <c r="O1630" s="37"/>
      <c r="P1630" s="38"/>
      <c r="Q1630" s="33"/>
      <c r="R1630" s="34"/>
    </row>
    <row r="1631" spans="1:18" ht="15.75" customHeight="1">
      <c r="A1631" s="22"/>
      <c r="B1631" s="27" t="s">
        <v>21</v>
      </c>
      <c r="C1631" s="27">
        <v>1185732</v>
      </c>
      <c r="D1631" s="28">
        <v>44392</v>
      </c>
      <c r="E1631" s="27" t="s">
        <v>53</v>
      </c>
      <c r="F1631" s="27" t="s">
        <v>76</v>
      </c>
      <c r="G1631" s="27" t="s">
        <v>77</v>
      </c>
      <c r="H1631" s="27" t="s">
        <v>29</v>
      </c>
      <c r="I1631" s="29">
        <v>0.65</v>
      </c>
      <c r="J1631" s="30">
        <v>7250</v>
      </c>
      <c r="K1631" s="31">
        <f t="shared" si="12"/>
        <v>4712.5</v>
      </c>
      <c r="L1631" s="31">
        <f t="shared" si="13"/>
        <v>2591.875</v>
      </c>
      <c r="M1631" s="32">
        <v>0.55000000000000004</v>
      </c>
      <c r="O1631" s="37"/>
      <c r="P1631" s="38"/>
      <c r="Q1631" s="33"/>
      <c r="R1631" s="34"/>
    </row>
    <row r="1632" spans="1:18" ht="15.75" customHeight="1">
      <c r="A1632" s="22"/>
      <c r="B1632" s="27" t="s">
        <v>21</v>
      </c>
      <c r="C1632" s="27">
        <v>1185732</v>
      </c>
      <c r="D1632" s="28">
        <v>44424</v>
      </c>
      <c r="E1632" s="27" t="s">
        <v>53</v>
      </c>
      <c r="F1632" s="27" t="s">
        <v>76</v>
      </c>
      <c r="G1632" s="27" t="s">
        <v>77</v>
      </c>
      <c r="H1632" s="27" t="s">
        <v>24</v>
      </c>
      <c r="I1632" s="29">
        <v>0.6</v>
      </c>
      <c r="J1632" s="30">
        <v>8750</v>
      </c>
      <c r="K1632" s="31">
        <f t="shared" si="12"/>
        <v>5250</v>
      </c>
      <c r="L1632" s="31">
        <f t="shared" si="13"/>
        <v>2625</v>
      </c>
      <c r="M1632" s="32">
        <v>0.5</v>
      </c>
      <c r="O1632" s="37"/>
      <c r="P1632" s="38"/>
      <c r="Q1632" s="33"/>
      <c r="R1632" s="34"/>
    </row>
    <row r="1633" spans="1:18" ht="15.75" customHeight="1">
      <c r="A1633" s="22"/>
      <c r="B1633" s="27" t="s">
        <v>21</v>
      </c>
      <c r="C1633" s="27">
        <v>1185732</v>
      </c>
      <c r="D1633" s="28">
        <v>44424</v>
      </c>
      <c r="E1633" s="27" t="s">
        <v>53</v>
      </c>
      <c r="F1633" s="27" t="s">
        <v>76</v>
      </c>
      <c r="G1633" s="27" t="s">
        <v>77</v>
      </c>
      <c r="H1633" s="27" t="s">
        <v>25</v>
      </c>
      <c r="I1633" s="29">
        <v>0.55000000000000004</v>
      </c>
      <c r="J1633" s="30">
        <v>6500</v>
      </c>
      <c r="K1633" s="31">
        <f t="shared" si="12"/>
        <v>3575.0000000000005</v>
      </c>
      <c r="L1633" s="31">
        <f t="shared" si="13"/>
        <v>1430</v>
      </c>
      <c r="M1633" s="32">
        <v>0.39999999999999997</v>
      </c>
      <c r="O1633" s="37"/>
      <c r="P1633" s="38"/>
      <c r="Q1633" s="33"/>
      <c r="R1633" s="34"/>
    </row>
    <row r="1634" spans="1:18" ht="15.75" customHeight="1">
      <c r="A1634" s="22"/>
      <c r="B1634" s="27" t="s">
        <v>21</v>
      </c>
      <c r="C1634" s="27">
        <v>1185732</v>
      </c>
      <c r="D1634" s="28">
        <v>44424</v>
      </c>
      <c r="E1634" s="27" t="s">
        <v>53</v>
      </c>
      <c r="F1634" s="27" t="s">
        <v>76</v>
      </c>
      <c r="G1634" s="27" t="s">
        <v>77</v>
      </c>
      <c r="H1634" s="27" t="s">
        <v>26</v>
      </c>
      <c r="I1634" s="29">
        <v>0.45000000000000007</v>
      </c>
      <c r="J1634" s="30">
        <v>5750</v>
      </c>
      <c r="K1634" s="31">
        <f t="shared" si="12"/>
        <v>2587.5000000000005</v>
      </c>
      <c r="L1634" s="31">
        <f t="shared" si="13"/>
        <v>776.25000000000011</v>
      </c>
      <c r="M1634" s="32">
        <v>0.3</v>
      </c>
      <c r="O1634" s="37"/>
      <c r="P1634" s="38"/>
      <c r="Q1634" s="33"/>
      <c r="R1634" s="34"/>
    </row>
    <row r="1635" spans="1:18" ht="15.75" customHeight="1">
      <c r="A1635" s="22"/>
      <c r="B1635" s="27" t="s">
        <v>21</v>
      </c>
      <c r="C1635" s="27">
        <v>1185732</v>
      </c>
      <c r="D1635" s="28">
        <v>44424</v>
      </c>
      <c r="E1635" s="27" t="s">
        <v>53</v>
      </c>
      <c r="F1635" s="27" t="s">
        <v>76</v>
      </c>
      <c r="G1635" s="27" t="s">
        <v>77</v>
      </c>
      <c r="H1635" s="27" t="s">
        <v>27</v>
      </c>
      <c r="I1635" s="29">
        <v>0.35</v>
      </c>
      <c r="J1635" s="30">
        <v>5250</v>
      </c>
      <c r="K1635" s="31">
        <f t="shared" si="12"/>
        <v>1837.4999999999998</v>
      </c>
      <c r="L1635" s="31">
        <f t="shared" si="13"/>
        <v>643.12499999999989</v>
      </c>
      <c r="M1635" s="32">
        <v>0.35</v>
      </c>
      <c r="O1635" s="37"/>
      <c r="P1635" s="38"/>
      <c r="Q1635" s="33"/>
      <c r="R1635" s="34"/>
    </row>
    <row r="1636" spans="1:18" ht="15.75" customHeight="1">
      <c r="A1636" s="22"/>
      <c r="B1636" s="27" t="s">
        <v>21</v>
      </c>
      <c r="C1636" s="27">
        <v>1185732</v>
      </c>
      <c r="D1636" s="28">
        <v>44424</v>
      </c>
      <c r="E1636" s="27" t="s">
        <v>53</v>
      </c>
      <c r="F1636" s="27" t="s">
        <v>76</v>
      </c>
      <c r="G1636" s="27" t="s">
        <v>77</v>
      </c>
      <c r="H1636" s="27" t="s">
        <v>28</v>
      </c>
      <c r="I1636" s="29">
        <v>0.45000000000000007</v>
      </c>
      <c r="J1636" s="30">
        <v>5000</v>
      </c>
      <c r="K1636" s="31">
        <f t="shared" si="12"/>
        <v>2250.0000000000005</v>
      </c>
      <c r="L1636" s="31">
        <f t="shared" si="13"/>
        <v>900.00000000000011</v>
      </c>
      <c r="M1636" s="32">
        <v>0.39999999999999997</v>
      </c>
      <c r="O1636" s="37"/>
      <c r="P1636" s="38"/>
      <c r="Q1636" s="33"/>
      <c r="R1636" s="34"/>
    </row>
    <row r="1637" spans="1:18" ht="15.75" customHeight="1">
      <c r="A1637" s="22"/>
      <c r="B1637" s="27" t="s">
        <v>21</v>
      </c>
      <c r="C1637" s="27">
        <v>1185732</v>
      </c>
      <c r="D1637" s="28">
        <v>44424</v>
      </c>
      <c r="E1637" s="27" t="s">
        <v>53</v>
      </c>
      <c r="F1637" s="27" t="s">
        <v>76</v>
      </c>
      <c r="G1637" s="27" t="s">
        <v>77</v>
      </c>
      <c r="H1637" s="27" t="s">
        <v>29</v>
      </c>
      <c r="I1637" s="29">
        <v>0.50000000000000011</v>
      </c>
      <c r="J1637" s="30">
        <v>6750</v>
      </c>
      <c r="K1637" s="31">
        <f t="shared" si="12"/>
        <v>3375.0000000000009</v>
      </c>
      <c r="L1637" s="31">
        <f t="shared" si="13"/>
        <v>1856.2500000000007</v>
      </c>
      <c r="M1637" s="32">
        <v>0.55000000000000004</v>
      </c>
      <c r="O1637" s="37"/>
      <c r="P1637" s="38"/>
      <c r="Q1637" s="33"/>
      <c r="R1637" s="34"/>
    </row>
    <row r="1638" spans="1:18" ht="15.75" customHeight="1">
      <c r="A1638" s="22"/>
      <c r="B1638" s="27" t="s">
        <v>21</v>
      </c>
      <c r="C1638" s="27">
        <v>1185732</v>
      </c>
      <c r="D1638" s="28">
        <v>44454</v>
      </c>
      <c r="E1638" s="27" t="s">
        <v>53</v>
      </c>
      <c r="F1638" s="27" t="s">
        <v>76</v>
      </c>
      <c r="G1638" s="27" t="s">
        <v>77</v>
      </c>
      <c r="H1638" s="27" t="s">
        <v>24</v>
      </c>
      <c r="I1638" s="29">
        <v>0.45000000000000007</v>
      </c>
      <c r="J1638" s="30">
        <v>8000</v>
      </c>
      <c r="K1638" s="31">
        <f t="shared" si="12"/>
        <v>3600.0000000000005</v>
      </c>
      <c r="L1638" s="31">
        <f t="shared" si="13"/>
        <v>1800.0000000000002</v>
      </c>
      <c r="M1638" s="32">
        <v>0.5</v>
      </c>
      <c r="O1638" s="37"/>
      <c r="P1638" s="38"/>
      <c r="Q1638" s="33"/>
      <c r="R1638" s="34"/>
    </row>
    <row r="1639" spans="1:18" ht="15.75" customHeight="1">
      <c r="A1639" s="22"/>
      <c r="B1639" s="27" t="s">
        <v>21</v>
      </c>
      <c r="C1639" s="27">
        <v>1185732</v>
      </c>
      <c r="D1639" s="28">
        <v>44454</v>
      </c>
      <c r="E1639" s="27" t="s">
        <v>53</v>
      </c>
      <c r="F1639" s="27" t="s">
        <v>76</v>
      </c>
      <c r="G1639" s="27" t="s">
        <v>77</v>
      </c>
      <c r="H1639" s="27" t="s">
        <v>25</v>
      </c>
      <c r="I1639" s="29">
        <v>0.40000000000000013</v>
      </c>
      <c r="J1639" s="30">
        <v>6000</v>
      </c>
      <c r="K1639" s="31">
        <f t="shared" si="12"/>
        <v>2400.0000000000009</v>
      </c>
      <c r="L1639" s="31">
        <f t="shared" si="13"/>
        <v>960.00000000000023</v>
      </c>
      <c r="M1639" s="32">
        <v>0.39999999999999997</v>
      </c>
      <c r="O1639" s="37"/>
      <c r="P1639" s="38"/>
      <c r="Q1639" s="33"/>
      <c r="R1639" s="34"/>
    </row>
    <row r="1640" spans="1:18" ht="15.75" customHeight="1">
      <c r="A1640" s="22"/>
      <c r="B1640" s="27" t="s">
        <v>21</v>
      </c>
      <c r="C1640" s="27">
        <v>1185732</v>
      </c>
      <c r="D1640" s="28">
        <v>44454</v>
      </c>
      <c r="E1640" s="27" t="s">
        <v>53</v>
      </c>
      <c r="F1640" s="27" t="s">
        <v>76</v>
      </c>
      <c r="G1640" s="27" t="s">
        <v>77</v>
      </c>
      <c r="H1640" s="27" t="s">
        <v>26</v>
      </c>
      <c r="I1640" s="29">
        <v>0.35</v>
      </c>
      <c r="J1640" s="30">
        <v>5000</v>
      </c>
      <c r="K1640" s="31">
        <f t="shared" si="12"/>
        <v>1750</v>
      </c>
      <c r="L1640" s="31">
        <f t="shared" si="13"/>
        <v>525</v>
      </c>
      <c r="M1640" s="32">
        <v>0.3</v>
      </c>
      <c r="O1640" s="37"/>
      <c r="P1640" s="38"/>
      <c r="Q1640" s="33"/>
      <c r="R1640" s="34"/>
    </row>
    <row r="1641" spans="1:18" ht="15.75" customHeight="1">
      <c r="A1641" s="22"/>
      <c r="B1641" s="27" t="s">
        <v>21</v>
      </c>
      <c r="C1641" s="27">
        <v>1185732</v>
      </c>
      <c r="D1641" s="28">
        <v>44454</v>
      </c>
      <c r="E1641" s="27" t="s">
        <v>53</v>
      </c>
      <c r="F1641" s="27" t="s">
        <v>76</v>
      </c>
      <c r="G1641" s="27" t="s">
        <v>77</v>
      </c>
      <c r="H1641" s="27" t="s">
        <v>27</v>
      </c>
      <c r="I1641" s="29">
        <v>0.35</v>
      </c>
      <c r="J1641" s="30">
        <v>4750</v>
      </c>
      <c r="K1641" s="31">
        <f t="shared" si="12"/>
        <v>1662.5</v>
      </c>
      <c r="L1641" s="31">
        <f t="shared" si="13"/>
        <v>581.875</v>
      </c>
      <c r="M1641" s="32">
        <v>0.35</v>
      </c>
      <c r="O1641" s="37"/>
      <c r="P1641" s="38"/>
      <c r="Q1641" s="33"/>
      <c r="R1641" s="34"/>
    </row>
    <row r="1642" spans="1:18" ht="15.75" customHeight="1">
      <c r="A1642" s="22"/>
      <c r="B1642" s="27" t="s">
        <v>21</v>
      </c>
      <c r="C1642" s="27">
        <v>1185732</v>
      </c>
      <c r="D1642" s="28">
        <v>44454</v>
      </c>
      <c r="E1642" s="27" t="s">
        <v>53</v>
      </c>
      <c r="F1642" s="27" t="s">
        <v>76</v>
      </c>
      <c r="G1642" s="27" t="s">
        <v>77</v>
      </c>
      <c r="H1642" s="27" t="s">
        <v>28</v>
      </c>
      <c r="I1642" s="29">
        <v>0.45000000000000007</v>
      </c>
      <c r="J1642" s="30">
        <v>4750</v>
      </c>
      <c r="K1642" s="31">
        <f t="shared" si="12"/>
        <v>2137.5000000000005</v>
      </c>
      <c r="L1642" s="31">
        <f t="shared" si="13"/>
        <v>855.00000000000011</v>
      </c>
      <c r="M1642" s="32">
        <v>0.39999999999999997</v>
      </c>
      <c r="O1642" s="37"/>
      <c r="P1642" s="38"/>
      <c r="Q1642" s="33"/>
      <c r="R1642" s="34"/>
    </row>
    <row r="1643" spans="1:18" ht="15.75" customHeight="1">
      <c r="A1643" s="22"/>
      <c r="B1643" s="27" t="s">
        <v>21</v>
      </c>
      <c r="C1643" s="27">
        <v>1185732</v>
      </c>
      <c r="D1643" s="28">
        <v>44454</v>
      </c>
      <c r="E1643" s="27" t="s">
        <v>53</v>
      </c>
      <c r="F1643" s="27" t="s">
        <v>76</v>
      </c>
      <c r="G1643" s="27" t="s">
        <v>77</v>
      </c>
      <c r="H1643" s="27" t="s">
        <v>29</v>
      </c>
      <c r="I1643" s="29">
        <v>0.50000000000000011</v>
      </c>
      <c r="J1643" s="30">
        <v>5750</v>
      </c>
      <c r="K1643" s="31">
        <f t="shared" si="12"/>
        <v>2875.0000000000005</v>
      </c>
      <c r="L1643" s="31">
        <f t="shared" si="13"/>
        <v>1581.2500000000005</v>
      </c>
      <c r="M1643" s="32">
        <v>0.55000000000000004</v>
      </c>
      <c r="O1643" s="37"/>
      <c r="P1643" s="38"/>
      <c r="Q1643" s="33"/>
      <c r="R1643" s="34"/>
    </row>
    <row r="1644" spans="1:18" ht="15.75" customHeight="1">
      <c r="A1644" s="22"/>
      <c r="B1644" s="27" t="s">
        <v>21</v>
      </c>
      <c r="C1644" s="27">
        <v>1185732</v>
      </c>
      <c r="D1644" s="28">
        <v>44486</v>
      </c>
      <c r="E1644" s="27" t="s">
        <v>53</v>
      </c>
      <c r="F1644" s="27" t="s">
        <v>76</v>
      </c>
      <c r="G1644" s="27" t="s">
        <v>77</v>
      </c>
      <c r="H1644" s="27" t="s">
        <v>24</v>
      </c>
      <c r="I1644" s="29">
        <v>0.50000000000000011</v>
      </c>
      <c r="J1644" s="30">
        <v>7500</v>
      </c>
      <c r="K1644" s="31">
        <f t="shared" si="12"/>
        <v>3750.0000000000009</v>
      </c>
      <c r="L1644" s="31">
        <f t="shared" si="13"/>
        <v>1875.0000000000005</v>
      </c>
      <c r="M1644" s="32">
        <v>0.5</v>
      </c>
      <c r="O1644" s="37"/>
      <c r="P1644" s="38"/>
      <c r="Q1644" s="33"/>
      <c r="R1644" s="34"/>
    </row>
    <row r="1645" spans="1:18" ht="15.75" customHeight="1">
      <c r="A1645" s="22"/>
      <c r="B1645" s="27" t="s">
        <v>21</v>
      </c>
      <c r="C1645" s="27">
        <v>1185732</v>
      </c>
      <c r="D1645" s="28">
        <v>44486</v>
      </c>
      <c r="E1645" s="27" t="s">
        <v>53</v>
      </c>
      <c r="F1645" s="27" t="s">
        <v>76</v>
      </c>
      <c r="G1645" s="27" t="s">
        <v>77</v>
      </c>
      <c r="H1645" s="27" t="s">
        <v>25</v>
      </c>
      <c r="I1645" s="29">
        <v>0.40000000000000013</v>
      </c>
      <c r="J1645" s="30">
        <v>5750</v>
      </c>
      <c r="K1645" s="31">
        <f t="shared" si="12"/>
        <v>2300.0000000000009</v>
      </c>
      <c r="L1645" s="31">
        <f t="shared" si="13"/>
        <v>920.00000000000034</v>
      </c>
      <c r="M1645" s="32">
        <v>0.39999999999999997</v>
      </c>
      <c r="O1645" s="37"/>
      <c r="P1645" s="38"/>
      <c r="Q1645" s="33"/>
      <c r="R1645" s="34"/>
    </row>
    <row r="1646" spans="1:18" ht="15.75" customHeight="1">
      <c r="A1646" s="22"/>
      <c r="B1646" s="27" t="s">
        <v>21</v>
      </c>
      <c r="C1646" s="27">
        <v>1185732</v>
      </c>
      <c r="D1646" s="28">
        <v>44486</v>
      </c>
      <c r="E1646" s="27" t="s">
        <v>53</v>
      </c>
      <c r="F1646" s="27" t="s">
        <v>76</v>
      </c>
      <c r="G1646" s="27" t="s">
        <v>77</v>
      </c>
      <c r="H1646" s="27" t="s">
        <v>26</v>
      </c>
      <c r="I1646" s="29">
        <v>0.40000000000000013</v>
      </c>
      <c r="J1646" s="30">
        <v>4250</v>
      </c>
      <c r="K1646" s="31">
        <f t="shared" si="12"/>
        <v>1700.0000000000005</v>
      </c>
      <c r="L1646" s="31">
        <f t="shared" si="13"/>
        <v>510.00000000000011</v>
      </c>
      <c r="M1646" s="32">
        <v>0.3</v>
      </c>
      <c r="O1646" s="37"/>
      <c r="P1646" s="38"/>
      <c r="Q1646" s="33"/>
      <c r="R1646" s="34"/>
    </row>
    <row r="1647" spans="1:18" ht="15.75" customHeight="1">
      <c r="A1647" s="22"/>
      <c r="B1647" s="27" t="s">
        <v>21</v>
      </c>
      <c r="C1647" s="27">
        <v>1185732</v>
      </c>
      <c r="D1647" s="28">
        <v>44486</v>
      </c>
      <c r="E1647" s="27" t="s">
        <v>53</v>
      </c>
      <c r="F1647" s="27" t="s">
        <v>76</v>
      </c>
      <c r="G1647" s="27" t="s">
        <v>77</v>
      </c>
      <c r="H1647" s="27" t="s">
        <v>27</v>
      </c>
      <c r="I1647" s="29">
        <v>0.40000000000000013</v>
      </c>
      <c r="J1647" s="30">
        <v>4000</v>
      </c>
      <c r="K1647" s="31">
        <f t="shared" si="12"/>
        <v>1600.0000000000005</v>
      </c>
      <c r="L1647" s="31">
        <f t="shared" si="13"/>
        <v>560.00000000000011</v>
      </c>
      <c r="M1647" s="32">
        <v>0.35</v>
      </c>
      <c r="O1647" s="37"/>
      <c r="P1647" s="38"/>
      <c r="Q1647" s="33"/>
      <c r="R1647" s="34"/>
    </row>
    <row r="1648" spans="1:18" ht="15.75" customHeight="1">
      <c r="A1648" s="22"/>
      <c r="B1648" s="27" t="s">
        <v>21</v>
      </c>
      <c r="C1648" s="27">
        <v>1185732</v>
      </c>
      <c r="D1648" s="28">
        <v>44486</v>
      </c>
      <c r="E1648" s="27" t="s">
        <v>53</v>
      </c>
      <c r="F1648" s="27" t="s">
        <v>76</v>
      </c>
      <c r="G1648" s="27" t="s">
        <v>77</v>
      </c>
      <c r="H1648" s="27" t="s">
        <v>28</v>
      </c>
      <c r="I1648" s="29">
        <v>0.50000000000000011</v>
      </c>
      <c r="J1648" s="30">
        <v>4000</v>
      </c>
      <c r="K1648" s="31">
        <f t="shared" si="12"/>
        <v>2000.0000000000005</v>
      </c>
      <c r="L1648" s="31">
        <f t="shared" si="13"/>
        <v>800.00000000000011</v>
      </c>
      <c r="M1648" s="32">
        <v>0.39999999999999997</v>
      </c>
      <c r="O1648" s="37"/>
      <c r="P1648" s="38"/>
      <c r="Q1648" s="33"/>
      <c r="R1648" s="34"/>
    </row>
    <row r="1649" spans="1:18" ht="15.75" customHeight="1">
      <c r="A1649" s="22"/>
      <c r="B1649" s="27" t="s">
        <v>21</v>
      </c>
      <c r="C1649" s="27">
        <v>1185732</v>
      </c>
      <c r="D1649" s="28">
        <v>44486</v>
      </c>
      <c r="E1649" s="27" t="s">
        <v>53</v>
      </c>
      <c r="F1649" s="27" t="s">
        <v>76</v>
      </c>
      <c r="G1649" s="27" t="s">
        <v>77</v>
      </c>
      <c r="H1649" s="27" t="s">
        <v>29</v>
      </c>
      <c r="I1649" s="29">
        <v>0.55000000000000004</v>
      </c>
      <c r="J1649" s="30">
        <v>5250</v>
      </c>
      <c r="K1649" s="31">
        <f t="shared" si="12"/>
        <v>2887.5000000000005</v>
      </c>
      <c r="L1649" s="31">
        <f t="shared" si="13"/>
        <v>1588.1250000000005</v>
      </c>
      <c r="M1649" s="32">
        <v>0.55000000000000004</v>
      </c>
      <c r="O1649" s="37"/>
      <c r="P1649" s="38"/>
      <c r="Q1649" s="33"/>
      <c r="R1649" s="34"/>
    </row>
    <row r="1650" spans="1:18" ht="15.75" customHeight="1">
      <c r="A1650" s="22"/>
      <c r="B1650" s="27" t="s">
        <v>21</v>
      </c>
      <c r="C1650" s="27">
        <v>1185732</v>
      </c>
      <c r="D1650" s="28">
        <v>44516</v>
      </c>
      <c r="E1650" s="27" t="s">
        <v>53</v>
      </c>
      <c r="F1650" s="27" t="s">
        <v>76</v>
      </c>
      <c r="G1650" s="27" t="s">
        <v>77</v>
      </c>
      <c r="H1650" s="27" t="s">
        <v>24</v>
      </c>
      <c r="I1650" s="29">
        <v>0.50000000000000011</v>
      </c>
      <c r="J1650" s="30">
        <v>6750</v>
      </c>
      <c r="K1650" s="31">
        <f t="shared" si="12"/>
        <v>3375.0000000000009</v>
      </c>
      <c r="L1650" s="31">
        <f t="shared" si="13"/>
        <v>1687.5000000000005</v>
      </c>
      <c r="M1650" s="32">
        <v>0.5</v>
      </c>
      <c r="O1650" s="37"/>
      <c r="P1650" s="38"/>
      <c r="Q1650" s="33"/>
      <c r="R1650" s="34"/>
    </row>
    <row r="1651" spans="1:18" ht="15.75" customHeight="1">
      <c r="A1651" s="22"/>
      <c r="B1651" s="27" t="s">
        <v>21</v>
      </c>
      <c r="C1651" s="27">
        <v>1185732</v>
      </c>
      <c r="D1651" s="28">
        <v>44516</v>
      </c>
      <c r="E1651" s="27" t="s">
        <v>53</v>
      </c>
      <c r="F1651" s="27" t="s">
        <v>76</v>
      </c>
      <c r="G1651" s="27" t="s">
        <v>77</v>
      </c>
      <c r="H1651" s="27" t="s">
        <v>25</v>
      </c>
      <c r="I1651" s="29">
        <v>0.45000000000000012</v>
      </c>
      <c r="J1651" s="30">
        <v>5000</v>
      </c>
      <c r="K1651" s="31">
        <f t="shared" si="12"/>
        <v>2250.0000000000005</v>
      </c>
      <c r="L1651" s="31">
        <f t="shared" si="13"/>
        <v>900.00000000000011</v>
      </c>
      <c r="M1651" s="32">
        <v>0.39999999999999997</v>
      </c>
      <c r="O1651" s="37"/>
      <c r="P1651" s="38"/>
      <c r="Q1651" s="33"/>
      <c r="R1651" s="34"/>
    </row>
    <row r="1652" spans="1:18" ht="15.75" customHeight="1">
      <c r="A1652" s="22"/>
      <c r="B1652" s="27" t="s">
        <v>21</v>
      </c>
      <c r="C1652" s="27">
        <v>1185732</v>
      </c>
      <c r="D1652" s="28">
        <v>44516</v>
      </c>
      <c r="E1652" s="27" t="s">
        <v>53</v>
      </c>
      <c r="F1652" s="27" t="s">
        <v>76</v>
      </c>
      <c r="G1652" s="27" t="s">
        <v>77</v>
      </c>
      <c r="H1652" s="27" t="s">
        <v>26</v>
      </c>
      <c r="I1652" s="29">
        <v>0.45000000000000012</v>
      </c>
      <c r="J1652" s="30">
        <v>4450</v>
      </c>
      <c r="K1652" s="31">
        <f t="shared" si="12"/>
        <v>2002.5000000000005</v>
      </c>
      <c r="L1652" s="31">
        <f t="shared" si="13"/>
        <v>600.75000000000011</v>
      </c>
      <c r="M1652" s="32">
        <v>0.3</v>
      </c>
      <c r="O1652" s="37"/>
      <c r="P1652" s="38"/>
      <c r="Q1652" s="33"/>
      <c r="R1652" s="34"/>
    </row>
    <row r="1653" spans="1:18" ht="15.75" customHeight="1">
      <c r="A1653" s="22"/>
      <c r="B1653" s="27" t="s">
        <v>21</v>
      </c>
      <c r="C1653" s="27">
        <v>1185732</v>
      </c>
      <c r="D1653" s="28">
        <v>44516</v>
      </c>
      <c r="E1653" s="27" t="s">
        <v>53</v>
      </c>
      <c r="F1653" s="27" t="s">
        <v>76</v>
      </c>
      <c r="G1653" s="27" t="s">
        <v>77</v>
      </c>
      <c r="H1653" s="27" t="s">
        <v>27</v>
      </c>
      <c r="I1653" s="29">
        <v>0.45000000000000012</v>
      </c>
      <c r="J1653" s="30">
        <v>4750</v>
      </c>
      <c r="K1653" s="31">
        <f t="shared" si="12"/>
        <v>2137.5000000000005</v>
      </c>
      <c r="L1653" s="31">
        <f t="shared" si="13"/>
        <v>748.12500000000011</v>
      </c>
      <c r="M1653" s="32">
        <v>0.35</v>
      </c>
      <c r="O1653" s="37"/>
      <c r="P1653" s="38"/>
      <c r="Q1653" s="33"/>
      <c r="R1653" s="34"/>
    </row>
    <row r="1654" spans="1:18" ht="15.75" customHeight="1">
      <c r="A1654" s="22"/>
      <c r="B1654" s="27" t="s">
        <v>21</v>
      </c>
      <c r="C1654" s="27">
        <v>1185732</v>
      </c>
      <c r="D1654" s="28">
        <v>44516</v>
      </c>
      <c r="E1654" s="27" t="s">
        <v>53</v>
      </c>
      <c r="F1654" s="27" t="s">
        <v>76</v>
      </c>
      <c r="G1654" s="27" t="s">
        <v>77</v>
      </c>
      <c r="H1654" s="27" t="s">
        <v>28</v>
      </c>
      <c r="I1654" s="29">
        <v>0.6</v>
      </c>
      <c r="J1654" s="30">
        <v>4500</v>
      </c>
      <c r="K1654" s="31">
        <f t="shared" si="12"/>
        <v>2700</v>
      </c>
      <c r="L1654" s="31">
        <f t="shared" si="13"/>
        <v>1080</v>
      </c>
      <c r="M1654" s="32">
        <v>0.39999999999999997</v>
      </c>
      <c r="O1654" s="37"/>
      <c r="P1654" s="38"/>
      <c r="Q1654" s="33"/>
      <c r="R1654" s="34"/>
    </row>
    <row r="1655" spans="1:18" ht="15.75" customHeight="1">
      <c r="A1655" s="22"/>
      <c r="B1655" s="27" t="s">
        <v>21</v>
      </c>
      <c r="C1655" s="27">
        <v>1185732</v>
      </c>
      <c r="D1655" s="28">
        <v>44516</v>
      </c>
      <c r="E1655" s="27" t="s">
        <v>53</v>
      </c>
      <c r="F1655" s="27" t="s">
        <v>76</v>
      </c>
      <c r="G1655" s="27" t="s">
        <v>77</v>
      </c>
      <c r="H1655" s="27" t="s">
        <v>29</v>
      </c>
      <c r="I1655" s="29">
        <v>0.64999999999999991</v>
      </c>
      <c r="J1655" s="30">
        <v>6250</v>
      </c>
      <c r="K1655" s="31">
        <f t="shared" si="12"/>
        <v>4062.4999999999995</v>
      </c>
      <c r="L1655" s="31">
        <f t="shared" si="13"/>
        <v>2234.375</v>
      </c>
      <c r="M1655" s="32">
        <v>0.55000000000000004</v>
      </c>
      <c r="O1655" s="37"/>
      <c r="P1655" s="38"/>
      <c r="Q1655" s="33"/>
      <c r="R1655" s="34"/>
    </row>
    <row r="1656" spans="1:18" ht="15.75" customHeight="1">
      <c r="A1656" s="22"/>
      <c r="B1656" s="27" t="s">
        <v>21</v>
      </c>
      <c r="C1656" s="27">
        <v>1185732</v>
      </c>
      <c r="D1656" s="28">
        <v>44545</v>
      </c>
      <c r="E1656" s="27" t="s">
        <v>53</v>
      </c>
      <c r="F1656" s="27" t="s">
        <v>76</v>
      </c>
      <c r="G1656" s="27" t="s">
        <v>77</v>
      </c>
      <c r="H1656" s="27" t="s">
        <v>24</v>
      </c>
      <c r="I1656" s="29">
        <v>0.6</v>
      </c>
      <c r="J1656" s="30">
        <v>8500</v>
      </c>
      <c r="K1656" s="31">
        <f t="shared" si="12"/>
        <v>5100</v>
      </c>
      <c r="L1656" s="31">
        <f t="shared" si="13"/>
        <v>2550</v>
      </c>
      <c r="M1656" s="32">
        <v>0.5</v>
      </c>
      <c r="O1656" s="37"/>
      <c r="P1656" s="38"/>
      <c r="Q1656" s="33"/>
      <c r="R1656" s="34"/>
    </row>
    <row r="1657" spans="1:18" ht="15.75" customHeight="1">
      <c r="A1657" s="22"/>
      <c r="B1657" s="27" t="s">
        <v>21</v>
      </c>
      <c r="C1657" s="27">
        <v>1185732</v>
      </c>
      <c r="D1657" s="28">
        <v>44545</v>
      </c>
      <c r="E1657" s="27" t="s">
        <v>53</v>
      </c>
      <c r="F1657" s="27" t="s">
        <v>76</v>
      </c>
      <c r="G1657" s="27" t="s">
        <v>77</v>
      </c>
      <c r="H1657" s="27" t="s">
        <v>25</v>
      </c>
      <c r="I1657" s="29">
        <v>0.5</v>
      </c>
      <c r="J1657" s="30">
        <v>6500</v>
      </c>
      <c r="K1657" s="31">
        <f t="shared" si="12"/>
        <v>3250</v>
      </c>
      <c r="L1657" s="31">
        <f t="shared" si="13"/>
        <v>1300</v>
      </c>
      <c r="M1657" s="32">
        <v>0.39999999999999997</v>
      </c>
      <c r="O1657" s="37"/>
      <c r="P1657" s="38"/>
      <c r="Q1657" s="33"/>
      <c r="R1657" s="34"/>
    </row>
    <row r="1658" spans="1:18" ht="15.75" customHeight="1">
      <c r="A1658" s="22"/>
      <c r="B1658" s="27" t="s">
        <v>21</v>
      </c>
      <c r="C1658" s="27">
        <v>1185732</v>
      </c>
      <c r="D1658" s="28">
        <v>44545</v>
      </c>
      <c r="E1658" s="27" t="s">
        <v>53</v>
      </c>
      <c r="F1658" s="27" t="s">
        <v>76</v>
      </c>
      <c r="G1658" s="27" t="s">
        <v>77</v>
      </c>
      <c r="H1658" s="27" t="s">
        <v>26</v>
      </c>
      <c r="I1658" s="29">
        <v>0.5</v>
      </c>
      <c r="J1658" s="30">
        <v>6000</v>
      </c>
      <c r="K1658" s="31">
        <f t="shared" si="12"/>
        <v>3000</v>
      </c>
      <c r="L1658" s="31">
        <f t="shared" si="13"/>
        <v>900</v>
      </c>
      <c r="M1658" s="32">
        <v>0.3</v>
      </c>
      <c r="O1658" s="37"/>
      <c r="P1658" s="38"/>
      <c r="Q1658" s="33"/>
      <c r="R1658" s="34"/>
    </row>
    <row r="1659" spans="1:18" ht="15.75" customHeight="1">
      <c r="A1659" s="22"/>
      <c r="B1659" s="27" t="s">
        <v>21</v>
      </c>
      <c r="C1659" s="27">
        <v>1185732</v>
      </c>
      <c r="D1659" s="28">
        <v>44545</v>
      </c>
      <c r="E1659" s="27" t="s">
        <v>53</v>
      </c>
      <c r="F1659" s="27" t="s">
        <v>76</v>
      </c>
      <c r="G1659" s="27" t="s">
        <v>77</v>
      </c>
      <c r="H1659" s="27" t="s">
        <v>27</v>
      </c>
      <c r="I1659" s="29">
        <v>0.5</v>
      </c>
      <c r="J1659" s="30">
        <v>5500</v>
      </c>
      <c r="K1659" s="31">
        <f t="shared" si="12"/>
        <v>2750</v>
      </c>
      <c r="L1659" s="31">
        <f t="shared" si="13"/>
        <v>962.49999999999989</v>
      </c>
      <c r="M1659" s="32">
        <v>0.35</v>
      </c>
      <c r="O1659" s="37"/>
      <c r="P1659" s="38"/>
      <c r="Q1659" s="33"/>
      <c r="R1659" s="34"/>
    </row>
    <row r="1660" spans="1:18" ht="15.75" customHeight="1">
      <c r="A1660" s="22"/>
      <c r="B1660" s="27" t="s">
        <v>21</v>
      </c>
      <c r="C1660" s="27">
        <v>1185732</v>
      </c>
      <c r="D1660" s="28">
        <v>44545</v>
      </c>
      <c r="E1660" s="27" t="s">
        <v>53</v>
      </c>
      <c r="F1660" s="27" t="s">
        <v>76</v>
      </c>
      <c r="G1660" s="27" t="s">
        <v>77</v>
      </c>
      <c r="H1660" s="27" t="s">
        <v>28</v>
      </c>
      <c r="I1660" s="29">
        <v>0.6</v>
      </c>
      <c r="J1660" s="30">
        <v>5500</v>
      </c>
      <c r="K1660" s="31">
        <f t="shared" si="12"/>
        <v>3300</v>
      </c>
      <c r="L1660" s="31">
        <f t="shared" si="13"/>
        <v>1320</v>
      </c>
      <c r="M1660" s="32">
        <v>0.39999999999999997</v>
      </c>
      <c r="O1660" s="37"/>
      <c r="P1660" s="38"/>
      <c r="Q1660" s="33"/>
      <c r="R1660" s="34"/>
    </row>
    <row r="1661" spans="1:18" ht="15.75" customHeight="1">
      <c r="A1661" s="22"/>
      <c r="B1661" s="27" t="s">
        <v>21</v>
      </c>
      <c r="C1661" s="27">
        <v>1185732</v>
      </c>
      <c r="D1661" s="28">
        <v>44545</v>
      </c>
      <c r="E1661" s="27" t="s">
        <v>53</v>
      </c>
      <c r="F1661" s="27" t="s">
        <v>76</v>
      </c>
      <c r="G1661" s="27" t="s">
        <v>77</v>
      </c>
      <c r="H1661" s="27" t="s">
        <v>29</v>
      </c>
      <c r="I1661" s="29">
        <v>0.64999999999999991</v>
      </c>
      <c r="J1661" s="30">
        <v>6500</v>
      </c>
      <c r="K1661" s="31">
        <f t="shared" si="12"/>
        <v>4224.9999999999991</v>
      </c>
      <c r="L1661" s="31">
        <f t="shared" si="13"/>
        <v>2323.7499999999995</v>
      </c>
      <c r="M1661" s="32">
        <v>0.55000000000000004</v>
      </c>
      <c r="O1661" s="37"/>
      <c r="P1661" s="38"/>
      <c r="Q1661" s="33"/>
      <c r="R1661" s="34"/>
    </row>
    <row r="1662" spans="1:18" ht="15.75" customHeight="1">
      <c r="A1662" s="22" t="s">
        <v>46</v>
      </c>
      <c r="B1662" s="27" t="s">
        <v>21</v>
      </c>
      <c r="C1662" s="27">
        <v>1185732</v>
      </c>
      <c r="D1662" s="28">
        <v>44214</v>
      </c>
      <c r="E1662" s="27" t="s">
        <v>40</v>
      </c>
      <c r="F1662" s="27" t="s">
        <v>78</v>
      </c>
      <c r="G1662" s="27" t="s">
        <v>79</v>
      </c>
      <c r="H1662" s="27" t="s">
        <v>24</v>
      </c>
      <c r="I1662" s="29">
        <v>0.3</v>
      </c>
      <c r="J1662" s="30">
        <v>6250</v>
      </c>
      <c r="K1662" s="31">
        <f t="shared" si="12"/>
        <v>1875</v>
      </c>
      <c r="L1662" s="31">
        <f t="shared" si="13"/>
        <v>750</v>
      </c>
      <c r="M1662" s="32">
        <v>0.4</v>
      </c>
      <c r="O1662" s="37"/>
      <c r="P1662" s="35"/>
      <c r="Q1662" s="33"/>
      <c r="R1662" s="34"/>
    </row>
    <row r="1663" spans="1:18" ht="15.75" customHeight="1">
      <c r="A1663" s="22"/>
      <c r="B1663" s="27" t="s">
        <v>21</v>
      </c>
      <c r="C1663" s="27">
        <v>1185732</v>
      </c>
      <c r="D1663" s="28">
        <v>44214</v>
      </c>
      <c r="E1663" s="27" t="s">
        <v>40</v>
      </c>
      <c r="F1663" s="27" t="s">
        <v>78</v>
      </c>
      <c r="G1663" s="27" t="s">
        <v>79</v>
      </c>
      <c r="H1663" s="27" t="s">
        <v>25</v>
      </c>
      <c r="I1663" s="29">
        <v>0.3</v>
      </c>
      <c r="J1663" s="30">
        <v>4250</v>
      </c>
      <c r="K1663" s="31">
        <f t="shared" si="12"/>
        <v>1275</v>
      </c>
      <c r="L1663" s="31">
        <f t="shared" si="13"/>
        <v>446.25</v>
      </c>
      <c r="M1663" s="32">
        <v>0.35</v>
      </c>
      <c r="O1663" s="37"/>
      <c r="P1663" s="35"/>
      <c r="Q1663" s="33"/>
      <c r="R1663" s="34"/>
    </row>
    <row r="1664" spans="1:18" ht="15.75" customHeight="1">
      <c r="A1664" s="22"/>
      <c r="B1664" s="27" t="s">
        <v>21</v>
      </c>
      <c r="C1664" s="27">
        <v>1185732</v>
      </c>
      <c r="D1664" s="28">
        <v>44214</v>
      </c>
      <c r="E1664" s="27" t="s">
        <v>40</v>
      </c>
      <c r="F1664" s="27" t="s">
        <v>78</v>
      </c>
      <c r="G1664" s="27" t="s">
        <v>79</v>
      </c>
      <c r="H1664" s="27" t="s">
        <v>26</v>
      </c>
      <c r="I1664" s="29">
        <v>0.2</v>
      </c>
      <c r="J1664" s="30">
        <v>4250</v>
      </c>
      <c r="K1664" s="31">
        <f t="shared" si="12"/>
        <v>850</v>
      </c>
      <c r="L1664" s="31">
        <f t="shared" si="13"/>
        <v>297.5</v>
      </c>
      <c r="M1664" s="32">
        <v>0.35</v>
      </c>
      <c r="O1664" s="37"/>
      <c r="P1664" s="35"/>
      <c r="Q1664" s="33"/>
      <c r="R1664" s="34"/>
    </row>
    <row r="1665" spans="1:18" ht="15.75" customHeight="1">
      <c r="A1665" s="22"/>
      <c r="B1665" s="27" t="s">
        <v>21</v>
      </c>
      <c r="C1665" s="27">
        <v>1185732</v>
      </c>
      <c r="D1665" s="28">
        <v>44214</v>
      </c>
      <c r="E1665" s="27" t="s">
        <v>40</v>
      </c>
      <c r="F1665" s="27" t="s">
        <v>78</v>
      </c>
      <c r="G1665" s="27" t="s">
        <v>79</v>
      </c>
      <c r="H1665" s="27" t="s">
        <v>27</v>
      </c>
      <c r="I1665" s="29">
        <v>0.25000000000000006</v>
      </c>
      <c r="J1665" s="30">
        <v>2750</v>
      </c>
      <c r="K1665" s="31">
        <f t="shared" si="12"/>
        <v>687.50000000000011</v>
      </c>
      <c r="L1665" s="31">
        <f t="shared" si="13"/>
        <v>275.00000000000006</v>
      </c>
      <c r="M1665" s="32">
        <v>0.4</v>
      </c>
      <c r="O1665" s="37"/>
      <c r="P1665" s="35"/>
      <c r="Q1665" s="33"/>
      <c r="R1665" s="34"/>
    </row>
    <row r="1666" spans="1:18" ht="15.75" customHeight="1">
      <c r="A1666" s="22"/>
      <c r="B1666" s="27" t="s">
        <v>21</v>
      </c>
      <c r="C1666" s="27">
        <v>1185732</v>
      </c>
      <c r="D1666" s="28">
        <v>44214</v>
      </c>
      <c r="E1666" s="27" t="s">
        <v>40</v>
      </c>
      <c r="F1666" s="27" t="s">
        <v>78</v>
      </c>
      <c r="G1666" s="27" t="s">
        <v>79</v>
      </c>
      <c r="H1666" s="27" t="s">
        <v>28</v>
      </c>
      <c r="I1666" s="29">
        <v>0.39999999999999997</v>
      </c>
      <c r="J1666" s="30">
        <v>3250</v>
      </c>
      <c r="K1666" s="31">
        <f t="shared" si="12"/>
        <v>1300</v>
      </c>
      <c r="L1666" s="31">
        <f t="shared" si="13"/>
        <v>454.99999999999994</v>
      </c>
      <c r="M1666" s="32">
        <v>0.35</v>
      </c>
      <c r="O1666" s="37"/>
      <c r="P1666" s="35"/>
      <c r="Q1666" s="33"/>
      <c r="R1666" s="34"/>
    </row>
    <row r="1667" spans="1:18" ht="15.75" customHeight="1">
      <c r="A1667" s="22"/>
      <c r="B1667" s="27" t="s">
        <v>21</v>
      </c>
      <c r="C1667" s="27">
        <v>1185732</v>
      </c>
      <c r="D1667" s="28">
        <v>44214</v>
      </c>
      <c r="E1667" s="27" t="s">
        <v>40</v>
      </c>
      <c r="F1667" s="27" t="s">
        <v>78</v>
      </c>
      <c r="G1667" s="27" t="s">
        <v>79</v>
      </c>
      <c r="H1667" s="27" t="s">
        <v>29</v>
      </c>
      <c r="I1667" s="29">
        <v>0.3</v>
      </c>
      <c r="J1667" s="30">
        <v>4250</v>
      </c>
      <c r="K1667" s="31">
        <f t="shared" si="12"/>
        <v>1275</v>
      </c>
      <c r="L1667" s="31">
        <f t="shared" si="13"/>
        <v>637.5</v>
      </c>
      <c r="M1667" s="32">
        <v>0.5</v>
      </c>
      <c r="O1667" s="37"/>
      <c r="P1667" s="35"/>
      <c r="Q1667" s="33"/>
      <c r="R1667" s="34"/>
    </row>
    <row r="1668" spans="1:18" ht="15.75" customHeight="1">
      <c r="A1668" s="22"/>
      <c r="B1668" s="27" t="s">
        <v>21</v>
      </c>
      <c r="C1668" s="27">
        <v>1185732</v>
      </c>
      <c r="D1668" s="28">
        <v>44245</v>
      </c>
      <c r="E1668" s="27" t="s">
        <v>40</v>
      </c>
      <c r="F1668" s="27" t="s">
        <v>78</v>
      </c>
      <c r="G1668" s="27" t="s">
        <v>79</v>
      </c>
      <c r="H1668" s="27" t="s">
        <v>24</v>
      </c>
      <c r="I1668" s="29">
        <v>0.3</v>
      </c>
      <c r="J1668" s="30">
        <v>6750</v>
      </c>
      <c r="K1668" s="31">
        <f t="shared" si="12"/>
        <v>2025</v>
      </c>
      <c r="L1668" s="31">
        <f t="shared" si="13"/>
        <v>810</v>
      </c>
      <c r="M1668" s="32">
        <v>0.4</v>
      </c>
      <c r="O1668" s="37"/>
      <c r="P1668" s="35"/>
      <c r="Q1668" s="33"/>
      <c r="R1668" s="34"/>
    </row>
    <row r="1669" spans="1:18" ht="15.75" customHeight="1">
      <c r="A1669" s="22"/>
      <c r="B1669" s="27" t="s">
        <v>21</v>
      </c>
      <c r="C1669" s="27">
        <v>1185732</v>
      </c>
      <c r="D1669" s="28">
        <v>44245</v>
      </c>
      <c r="E1669" s="27" t="s">
        <v>40</v>
      </c>
      <c r="F1669" s="27" t="s">
        <v>78</v>
      </c>
      <c r="G1669" s="27" t="s">
        <v>79</v>
      </c>
      <c r="H1669" s="27" t="s">
        <v>25</v>
      </c>
      <c r="I1669" s="29">
        <v>0.3</v>
      </c>
      <c r="J1669" s="30">
        <v>3250</v>
      </c>
      <c r="K1669" s="31">
        <f t="shared" si="12"/>
        <v>975</v>
      </c>
      <c r="L1669" s="31">
        <f t="shared" si="13"/>
        <v>341.25</v>
      </c>
      <c r="M1669" s="32">
        <v>0.35</v>
      </c>
      <c r="O1669" s="37"/>
      <c r="P1669" s="35"/>
      <c r="Q1669" s="33"/>
      <c r="R1669" s="34"/>
    </row>
    <row r="1670" spans="1:18" ht="15.75" customHeight="1">
      <c r="A1670" s="22"/>
      <c r="B1670" s="27" t="s">
        <v>21</v>
      </c>
      <c r="C1670" s="27">
        <v>1185732</v>
      </c>
      <c r="D1670" s="28">
        <v>44245</v>
      </c>
      <c r="E1670" s="27" t="s">
        <v>40</v>
      </c>
      <c r="F1670" s="27" t="s">
        <v>78</v>
      </c>
      <c r="G1670" s="27" t="s">
        <v>79</v>
      </c>
      <c r="H1670" s="27" t="s">
        <v>26</v>
      </c>
      <c r="I1670" s="29">
        <v>0.2</v>
      </c>
      <c r="J1670" s="30">
        <v>3750</v>
      </c>
      <c r="K1670" s="31">
        <f t="shared" si="12"/>
        <v>750</v>
      </c>
      <c r="L1670" s="31">
        <f t="shared" si="13"/>
        <v>262.5</v>
      </c>
      <c r="M1670" s="32">
        <v>0.35</v>
      </c>
      <c r="O1670" s="37"/>
      <c r="P1670" s="35"/>
      <c r="Q1670" s="33"/>
      <c r="R1670" s="34"/>
    </row>
    <row r="1671" spans="1:18" ht="15.75" customHeight="1">
      <c r="A1671" s="22"/>
      <c r="B1671" s="27" t="s">
        <v>21</v>
      </c>
      <c r="C1671" s="27">
        <v>1185732</v>
      </c>
      <c r="D1671" s="28">
        <v>44245</v>
      </c>
      <c r="E1671" s="27" t="s">
        <v>40</v>
      </c>
      <c r="F1671" s="27" t="s">
        <v>78</v>
      </c>
      <c r="G1671" s="27" t="s">
        <v>79</v>
      </c>
      <c r="H1671" s="27" t="s">
        <v>27</v>
      </c>
      <c r="I1671" s="29">
        <v>0.25000000000000006</v>
      </c>
      <c r="J1671" s="30">
        <v>2500</v>
      </c>
      <c r="K1671" s="31">
        <f t="shared" si="12"/>
        <v>625.00000000000011</v>
      </c>
      <c r="L1671" s="31">
        <f t="shared" si="13"/>
        <v>250.00000000000006</v>
      </c>
      <c r="M1671" s="32">
        <v>0.4</v>
      </c>
      <c r="O1671" s="37"/>
      <c r="P1671" s="35"/>
      <c r="Q1671" s="33"/>
      <c r="R1671" s="34"/>
    </row>
    <row r="1672" spans="1:18" ht="15.75" customHeight="1">
      <c r="A1672" s="22"/>
      <c r="B1672" s="27" t="s">
        <v>21</v>
      </c>
      <c r="C1672" s="27">
        <v>1185732</v>
      </c>
      <c r="D1672" s="28">
        <v>44245</v>
      </c>
      <c r="E1672" s="27" t="s">
        <v>40</v>
      </c>
      <c r="F1672" s="27" t="s">
        <v>78</v>
      </c>
      <c r="G1672" s="27" t="s">
        <v>79</v>
      </c>
      <c r="H1672" s="27" t="s">
        <v>28</v>
      </c>
      <c r="I1672" s="29">
        <v>0.39999999999999997</v>
      </c>
      <c r="J1672" s="30">
        <v>3250</v>
      </c>
      <c r="K1672" s="31">
        <f t="shared" si="12"/>
        <v>1300</v>
      </c>
      <c r="L1672" s="31">
        <f t="shared" si="13"/>
        <v>454.99999999999994</v>
      </c>
      <c r="M1672" s="32">
        <v>0.35</v>
      </c>
      <c r="O1672" s="37"/>
      <c r="P1672" s="35"/>
      <c r="Q1672" s="33"/>
      <c r="R1672" s="34"/>
    </row>
    <row r="1673" spans="1:18" ht="15.75" customHeight="1">
      <c r="A1673" s="22"/>
      <c r="B1673" s="27" t="s">
        <v>21</v>
      </c>
      <c r="C1673" s="27">
        <v>1185732</v>
      </c>
      <c r="D1673" s="28">
        <v>44245</v>
      </c>
      <c r="E1673" s="27" t="s">
        <v>40</v>
      </c>
      <c r="F1673" s="27" t="s">
        <v>78</v>
      </c>
      <c r="G1673" s="27" t="s">
        <v>79</v>
      </c>
      <c r="H1673" s="27" t="s">
        <v>29</v>
      </c>
      <c r="I1673" s="29">
        <v>0.3</v>
      </c>
      <c r="J1673" s="30">
        <v>4000</v>
      </c>
      <c r="K1673" s="31">
        <f t="shared" si="12"/>
        <v>1200</v>
      </c>
      <c r="L1673" s="31">
        <f t="shared" si="13"/>
        <v>600</v>
      </c>
      <c r="M1673" s="32">
        <v>0.5</v>
      </c>
      <c r="O1673" s="37"/>
      <c r="P1673" s="35"/>
      <c r="Q1673" s="33"/>
      <c r="R1673" s="34"/>
    </row>
    <row r="1674" spans="1:18" ht="15.75" customHeight="1">
      <c r="A1674" s="22"/>
      <c r="B1674" s="27" t="s">
        <v>21</v>
      </c>
      <c r="C1674" s="27">
        <v>1185732</v>
      </c>
      <c r="D1674" s="28">
        <v>44272</v>
      </c>
      <c r="E1674" s="27" t="s">
        <v>40</v>
      </c>
      <c r="F1674" s="27" t="s">
        <v>78</v>
      </c>
      <c r="G1674" s="27" t="s">
        <v>79</v>
      </c>
      <c r="H1674" s="27" t="s">
        <v>24</v>
      </c>
      <c r="I1674" s="29">
        <v>0.35000000000000003</v>
      </c>
      <c r="J1674" s="30">
        <v>6200</v>
      </c>
      <c r="K1674" s="31">
        <f t="shared" si="12"/>
        <v>2170</v>
      </c>
      <c r="L1674" s="31">
        <f t="shared" si="13"/>
        <v>868</v>
      </c>
      <c r="M1674" s="32">
        <v>0.4</v>
      </c>
      <c r="O1674" s="37"/>
      <c r="P1674" s="35"/>
      <c r="Q1674" s="33"/>
      <c r="R1674" s="34"/>
    </row>
    <row r="1675" spans="1:18" ht="15.75" customHeight="1">
      <c r="A1675" s="22"/>
      <c r="B1675" s="27" t="s">
        <v>21</v>
      </c>
      <c r="C1675" s="27">
        <v>1185732</v>
      </c>
      <c r="D1675" s="28">
        <v>44272</v>
      </c>
      <c r="E1675" s="27" t="s">
        <v>40</v>
      </c>
      <c r="F1675" s="27" t="s">
        <v>78</v>
      </c>
      <c r="G1675" s="27" t="s">
        <v>79</v>
      </c>
      <c r="H1675" s="27" t="s">
        <v>25</v>
      </c>
      <c r="I1675" s="29">
        <v>0.35000000000000003</v>
      </c>
      <c r="J1675" s="30">
        <v>3000</v>
      </c>
      <c r="K1675" s="31">
        <f t="shared" si="12"/>
        <v>1050</v>
      </c>
      <c r="L1675" s="31">
        <f t="shared" si="13"/>
        <v>367.5</v>
      </c>
      <c r="M1675" s="32">
        <v>0.35</v>
      </c>
      <c r="O1675" s="37"/>
      <c r="P1675" s="35"/>
      <c r="Q1675" s="33"/>
      <c r="R1675" s="34"/>
    </row>
    <row r="1676" spans="1:18" ht="15.75" customHeight="1">
      <c r="A1676" s="22"/>
      <c r="B1676" s="27" t="s">
        <v>21</v>
      </c>
      <c r="C1676" s="27">
        <v>1185732</v>
      </c>
      <c r="D1676" s="28">
        <v>44272</v>
      </c>
      <c r="E1676" s="27" t="s">
        <v>40</v>
      </c>
      <c r="F1676" s="27" t="s">
        <v>78</v>
      </c>
      <c r="G1676" s="27" t="s">
        <v>79</v>
      </c>
      <c r="H1676" s="27" t="s">
        <v>26</v>
      </c>
      <c r="I1676" s="29">
        <v>0.25000000000000006</v>
      </c>
      <c r="J1676" s="30">
        <v>3500</v>
      </c>
      <c r="K1676" s="31">
        <f t="shared" si="12"/>
        <v>875.00000000000023</v>
      </c>
      <c r="L1676" s="31">
        <f t="shared" si="13"/>
        <v>306.25000000000006</v>
      </c>
      <c r="M1676" s="32">
        <v>0.35</v>
      </c>
      <c r="O1676" s="37"/>
      <c r="P1676" s="35"/>
      <c r="Q1676" s="33"/>
      <c r="R1676" s="34"/>
    </row>
    <row r="1677" spans="1:18" ht="15.75" customHeight="1">
      <c r="A1677" s="22"/>
      <c r="B1677" s="27" t="s">
        <v>21</v>
      </c>
      <c r="C1677" s="27">
        <v>1185732</v>
      </c>
      <c r="D1677" s="28">
        <v>44272</v>
      </c>
      <c r="E1677" s="27" t="s">
        <v>40</v>
      </c>
      <c r="F1677" s="27" t="s">
        <v>78</v>
      </c>
      <c r="G1677" s="27" t="s">
        <v>79</v>
      </c>
      <c r="H1677" s="27" t="s">
        <v>27</v>
      </c>
      <c r="I1677" s="29">
        <v>0.3</v>
      </c>
      <c r="J1677" s="30">
        <v>2000</v>
      </c>
      <c r="K1677" s="31">
        <f t="shared" si="12"/>
        <v>600</v>
      </c>
      <c r="L1677" s="31">
        <f t="shared" si="13"/>
        <v>240</v>
      </c>
      <c r="M1677" s="32">
        <v>0.4</v>
      </c>
      <c r="O1677" s="37"/>
      <c r="P1677" s="35"/>
      <c r="Q1677" s="33"/>
      <c r="R1677" s="34"/>
    </row>
    <row r="1678" spans="1:18" ht="15.75" customHeight="1">
      <c r="A1678" s="22"/>
      <c r="B1678" s="27" t="s">
        <v>21</v>
      </c>
      <c r="C1678" s="27">
        <v>1185732</v>
      </c>
      <c r="D1678" s="28">
        <v>44272</v>
      </c>
      <c r="E1678" s="27" t="s">
        <v>40</v>
      </c>
      <c r="F1678" s="27" t="s">
        <v>78</v>
      </c>
      <c r="G1678" s="27" t="s">
        <v>79</v>
      </c>
      <c r="H1678" s="27" t="s">
        <v>28</v>
      </c>
      <c r="I1678" s="29">
        <v>0.45</v>
      </c>
      <c r="J1678" s="30">
        <v>2500</v>
      </c>
      <c r="K1678" s="31">
        <f t="shared" si="12"/>
        <v>1125</v>
      </c>
      <c r="L1678" s="31">
        <f t="shared" si="13"/>
        <v>393.75</v>
      </c>
      <c r="M1678" s="32">
        <v>0.35</v>
      </c>
      <c r="O1678" s="37"/>
      <c r="P1678" s="35"/>
      <c r="Q1678" s="33"/>
      <c r="R1678" s="34"/>
    </row>
    <row r="1679" spans="1:18" ht="15.75" customHeight="1">
      <c r="A1679" s="22"/>
      <c r="B1679" s="27" t="s">
        <v>21</v>
      </c>
      <c r="C1679" s="27">
        <v>1185732</v>
      </c>
      <c r="D1679" s="28">
        <v>44272</v>
      </c>
      <c r="E1679" s="27" t="s">
        <v>40</v>
      </c>
      <c r="F1679" s="27" t="s">
        <v>78</v>
      </c>
      <c r="G1679" s="27" t="s">
        <v>79</v>
      </c>
      <c r="H1679" s="27" t="s">
        <v>29</v>
      </c>
      <c r="I1679" s="29">
        <v>0.35000000000000003</v>
      </c>
      <c r="J1679" s="30">
        <v>3500</v>
      </c>
      <c r="K1679" s="31">
        <f t="shared" si="12"/>
        <v>1225.0000000000002</v>
      </c>
      <c r="L1679" s="31">
        <f t="shared" si="13"/>
        <v>612.50000000000011</v>
      </c>
      <c r="M1679" s="32">
        <v>0.5</v>
      </c>
      <c r="O1679" s="37"/>
      <c r="P1679" s="35"/>
      <c r="Q1679" s="33"/>
      <c r="R1679" s="34"/>
    </row>
    <row r="1680" spans="1:18" ht="15.75" customHeight="1">
      <c r="A1680" s="22"/>
      <c r="B1680" s="27" t="s">
        <v>21</v>
      </c>
      <c r="C1680" s="27">
        <v>1185732</v>
      </c>
      <c r="D1680" s="28">
        <v>44304</v>
      </c>
      <c r="E1680" s="27" t="s">
        <v>40</v>
      </c>
      <c r="F1680" s="27" t="s">
        <v>78</v>
      </c>
      <c r="G1680" s="27" t="s">
        <v>79</v>
      </c>
      <c r="H1680" s="27" t="s">
        <v>24</v>
      </c>
      <c r="I1680" s="29">
        <v>0.35000000000000003</v>
      </c>
      <c r="J1680" s="30">
        <v>5750</v>
      </c>
      <c r="K1680" s="31">
        <f t="shared" si="12"/>
        <v>2012.5000000000002</v>
      </c>
      <c r="L1680" s="31">
        <f t="shared" si="13"/>
        <v>805.00000000000011</v>
      </c>
      <c r="M1680" s="32">
        <v>0.4</v>
      </c>
      <c r="O1680" s="37"/>
      <c r="P1680" s="35"/>
      <c r="Q1680" s="33"/>
      <c r="R1680" s="34"/>
    </row>
    <row r="1681" spans="1:18" ht="15.75" customHeight="1">
      <c r="A1681" s="22"/>
      <c r="B1681" s="27" t="s">
        <v>21</v>
      </c>
      <c r="C1681" s="27">
        <v>1185732</v>
      </c>
      <c r="D1681" s="28">
        <v>44304</v>
      </c>
      <c r="E1681" s="27" t="s">
        <v>40</v>
      </c>
      <c r="F1681" s="27" t="s">
        <v>78</v>
      </c>
      <c r="G1681" s="27" t="s">
        <v>79</v>
      </c>
      <c r="H1681" s="27" t="s">
        <v>25</v>
      </c>
      <c r="I1681" s="29">
        <v>0.30000000000000004</v>
      </c>
      <c r="J1681" s="30">
        <v>2750</v>
      </c>
      <c r="K1681" s="31">
        <f t="shared" si="12"/>
        <v>825.00000000000011</v>
      </c>
      <c r="L1681" s="31">
        <f t="shared" si="13"/>
        <v>288.75</v>
      </c>
      <c r="M1681" s="32">
        <v>0.35</v>
      </c>
      <c r="O1681" s="37"/>
      <c r="P1681" s="35"/>
      <c r="Q1681" s="33"/>
      <c r="R1681" s="34"/>
    </row>
    <row r="1682" spans="1:18" ht="15.75" customHeight="1">
      <c r="A1682" s="22"/>
      <c r="B1682" s="27" t="s">
        <v>21</v>
      </c>
      <c r="C1682" s="27">
        <v>1185732</v>
      </c>
      <c r="D1682" s="28">
        <v>44304</v>
      </c>
      <c r="E1682" s="27" t="s">
        <v>40</v>
      </c>
      <c r="F1682" s="27" t="s">
        <v>78</v>
      </c>
      <c r="G1682" s="27" t="s">
        <v>79</v>
      </c>
      <c r="H1682" s="27" t="s">
        <v>26</v>
      </c>
      <c r="I1682" s="29">
        <v>0.20000000000000007</v>
      </c>
      <c r="J1682" s="30">
        <v>2750</v>
      </c>
      <c r="K1682" s="31">
        <f t="shared" si="12"/>
        <v>550.00000000000023</v>
      </c>
      <c r="L1682" s="31">
        <f t="shared" si="13"/>
        <v>192.50000000000006</v>
      </c>
      <c r="M1682" s="32">
        <v>0.35</v>
      </c>
      <c r="O1682" s="37"/>
      <c r="P1682" s="35"/>
      <c r="Q1682" s="33"/>
      <c r="R1682" s="34"/>
    </row>
    <row r="1683" spans="1:18" ht="15.75" customHeight="1">
      <c r="A1683" s="22"/>
      <c r="B1683" s="27" t="s">
        <v>21</v>
      </c>
      <c r="C1683" s="27">
        <v>1185732</v>
      </c>
      <c r="D1683" s="28">
        <v>44304</v>
      </c>
      <c r="E1683" s="27" t="s">
        <v>40</v>
      </c>
      <c r="F1683" s="27" t="s">
        <v>78</v>
      </c>
      <c r="G1683" s="27" t="s">
        <v>79</v>
      </c>
      <c r="H1683" s="27" t="s">
        <v>27</v>
      </c>
      <c r="I1683" s="29">
        <v>0.25</v>
      </c>
      <c r="J1683" s="30">
        <v>2000</v>
      </c>
      <c r="K1683" s="31">
        <f t="shared" si="12"/>
        <v>500</v>
      </c>
      <c r="L1683" s="31">
        <f t="shared" si="13"/>
        <v>200</v>
      </c>
      <c r="M1683" s="32">
        <v>0.4</v>
      </c>
      <c r="O1683" s="37"/>
      <c r="P1683" s="35"/>
      <c r="Q1683" s="33"/>
      <c r="R1683" s="34"/>
    </row>
    <row r="1684" spans="1:18" ht="15.75" customHeight="1">
      <c r="A1684" s="22"/>
      <c r="B1684" s="27" t="s">
        <v>21</v>
      </c>
      <c r="C1684" s="27">
        <v>1185732</v>
      </c>
      <c r="D1684" s="28">
        <v>44304</v>
      </c>
      <c r="E1684" s="27" t="s">
        <v>40</v>
      </c>
      <c r="F1684" s="27" t="s">
        <v>78</v>
      </c>
      <c r="G1684" s="27" t="s">
        <v>79</v>
      </c>
      <c r="H1684" s="27" t="s">
        <v>28</v>
      </c>
      <c r="I1684" s="29">
        <v>0.4</v>
      </c>
      <c r="J1684" s="30">
        <v>2250</v>
      </c>
      <c r="K1684" s="31">
        <f t="shared" si="12"/>
        <v>900</v>
      </c>
      <c r="L1684" s="31">
        <f t="shared" si="13"/>
        <v>315</v>
      </c>
      <c r="M1684" s="32">
        <v>0.35</v>
      </c>
      <c r="O1684" s="37"/>
      <c r="P1684" s="35"/>
      <c r="Q1684" s="33"/>
      <c r="R1684" s="34"/>
    </row>
    <row r="1685" spans="1:18" ht="15.75" customHeight="1">
      <c r="A1685" s="22"/>
      <c r="B1685" s="27" t="s">
        <v>21</v>
      </c>
      <c r="C1685" s="27">
        <v>1185732</v>
      </c>
      <c r="D1685" s="28">
        <v>44304</v>
      </c>
      <c r="E1685" s="27" t="s">
        <v>40</v>
      </c>
      <c r="F1685" s="27" t="s">
        <v>78</v>
      </c>
      <c r="G1685" s="27" t="s">
        <v>79</v>
      </c>
      <c r="H1685" s="27" t="s">
        <v>29</v>
      </c>
      <c r="I1685" s="29">
        <v>0.30000000000000004</v>
      </c>
      <c r="J1685" s="30">
        <v>3500</v>
      </c>
      <c r="K1685" s="31">
        <f t="shared" si="12"/>
        <v>1050.0000000000002</v>
      </c>
      <c r="L1685" s="31">
        <f t="shared" si="13"/>
        <v>525.00000000000011</v>
      </c>
      <c r="M1685" s="32">
        <v>0.5</v>
      </c>
      <c r="O1685" s="37"/>
      <c r="P1685" s="35"/>
      <c r="Q1685" s="33"/>
      <c r="R1685" s="34"/>
    </row>
    <row r="1686" spans="1:18" ht="15.75" customHeight="1">
      <c r="A1686" s="22"/>
      <c r="B1686" s="27" t="s">
        <v>21</v>
      </c>
      <c r="C1686" s="27">
        <v>1185732</v>
      </c>
      <c r="D1686" s="28">
        <v>44335</v>
      </c>
      <c r="E1686" s="27" t="s">
        <v>40</v>
      </c>
      <c r="F1686" s="27" t="s">
        <v>78</v>
      </c>
      <c r="G1686" s="27" t="s">
        <v>79</v>
      </c>
      <c r="H1686" s="27" t="s">
        <v>24</v>
      </c>
      <c r="I1686" s="29">
        <v>0.4</v>
      </c>
      <c r="J1686" s="30">
        <v>6200</v>
      </c>
      <c r="K1686" s="31">
        <f t="shared" si="12"/>
        <v>2480</v>
      </c>
      <c r="L1686" s="31">
        <f t="shared" si="13"/>
        <v>992</v>
      </c>
      <c r="M1686" s="32">
        <v>0.4</v>
      </c>
      <c r="O1686" s="37"/>
      <c r="P1686" s="35"/>
      <c r="Q1686" s="33"/>
      <c r="R1686" s="34"/>
    </row>
    <row r="1687" spans="1:18" ht="15.75" customHeight="1">
      <c r="A1687" s="22"/>
      <c r="B1687" s="27" t="s">
        <v>21</v>
      </c>
      <c r="C1687" s="27">
        <v>1185732</v>
      </c>
      <c r="D1687" s="28">
        <v>44335</v>
      </c>
      <c r="E1687" s="27" t="s">
        <v>40</v>
      </c>
      <c r="F1687" s="27" t="s">
        <v>78</v>
      </c>
      <c r="G1687" s="27" t="s">
        <v>79</v>
      </c>
      <c r="H1687" s="27" t="s">
        <v>25</v>
      </c>
      <c r="I1687" s="29">
        <v>0.35000000000000009</v>
      </c>
      <c r="J1687" s="30">
        <v>3250</v>
      </c>
      <c r="K1687" s="31">
        <f t="shared" si="12"/>
        <v>1137.5000000000002</v>
      </c>
      <c r="L1687" s="31">
        <f t="shared" si="13"/>
        <v>398.12500000000006</v>
      </c>
      <c r="M1687" s="32">
        <v>0.35</v>
      </c>
      <c r="O1687" s="37"/>
      <c r="P1687" s="35"/>
      <c r="Q1687" s="33"/>
      <c r="R1687" s="34"/>
    </row>
    <row r="1688" spans="1:18" ht="15.75" customHeight="1">
      <c r="A1688" s="22"/>
      <c r="B1688" s="27" t="s">
        <v>21</v>
      </c>
      <c r="C1688" s="27">
        <v>1185732</v>
      </c>
      <c r="D1688" s="28">
        <v>44335</v>
      </c>
      <c r="E1688" s="27" t="s">
        <v>40</v>
      </c>
      <c r="F1688" s="27" t="s">
        <v>78</v>
      </c>
      <c r="G1688" s="27" t="s">
        <v>79</v>
      </c>
      <c r="H1688" s="27" t="s">
        <v>26</v>
      </c>
      <c r="I1688" s="29">
        <v>0.30000000000000004</v>
      </c>
      <c r="J1688" s="30">
        <v>3000</v>
      </c>
      <c r="K1688" s="31">
        <f t="shared" si="12"/>
        <v>900.00000000000011</v>
      </c>
      <c r="L1688" s="31">
        <f t="shared" si="13"/>
        <v>315</v>
      </c>
      <c r="M1688" s="32">
        <v>0.35</v>
      </c>
      <c r="O1688" s="37"/>
      <c r="P1688" s="35"/>
      <c r="Q1688" s="33"/>
      <c r="R1688" s="34"/>
    </row>
    <row r="1689" spans="1:18" ht="15.75" customHeight="1">
      <c r="A1689" s="22"/>
      <c r="B1689" s="27" t="s">
        <v>21</v>
      </c>
      <c r="C1689" s="27">
        <v>1185732</v>
      </c>
      <c r="D1689" s="28">
        <v>44335</v>
      </c>
      <c r="E1689" s="27" t="s">
        <v>40</v>
      </c>
      <c r="F1689" s="27" t="s">
        <v>78</v>
      </c>
      <c r="G1689" s="27" t="s">
        <v>79</v>
      </c>
      <c r="H1689" s="27" t="s">
        <v>27</v>
      </c>
      <c r="I1689" s="29">
        <v>0.30000000000000004</v>
      </c>
      <c r="J1689" s="30">
        <v>2250</v>
      </c>
      <c r="K1689" s="31">
        <f t="shared" si="12"/>
        <v>675.00000000000011</v>
      </c>
      <c r="L1689" s="31">
        <f t="shared" si="13"/>
        <v>270.00000000000006</v>
      </c>
      <c r="M1689" s="32">
        <v>0.4</v>
      </c>
      <c r="O1689" s="37"/>
      <c r="P1689" s="35"/>
      <c r="Q1689" s="33"/>
      <c r="R1689" s="34"/>
    </row>
    <row r="1690" spans="1:18" ht="15.75" customHeight="1">
      <c r="A1690" s="22"/>
      <c r="B1690" s="27" t="s">
        <v>21</v>
      </c>
      <c r="C1690" s="27">
        <v>1185732</v>
      </c>
      <c r="D1690" s="28">
        <v>44335</v>
      </c>
      <c r="E1690" s="27" t="s">
        <v>40</v>
      </c>
      <c r="F1690" s="27" t="s">
        <v>78</v>
      </c>
      <c r="G1690" s="27" t="s">
        <v>79</v>
      </c>
      <c r="H1690" s="27" t="s">
        <v>28</v>
      </c>
      <c r="I1690" s="29">
        <v>0.44999999999999996</v>
      </c>
      <c r="J1690" s="30">
        <v>2500</v>
      </c>
      <c r="K1690" s="31">
        <f t="shared" si="12"/>
        <v>1125</v>
      </c>
      <c r="L1690" s="31">
        <f t="shared" si="13"/>
        <v>393.75</v>
      </c>
      <c r="M1690" s="32">
        <v>0.35</v>
      </c>
      <c r="O1690" s="37"/>
      <c r="P1690" s="35"/>
      <c r="Q1690" s="33"/>
      <c r="R1690" s="34"/>
    </row>
    <row r="1691" spans="1:18" ht="15.75" customHeight="1">
      <c r="A1691" s="22"/>
      <c r="B1691" s="27" t="s">
        <v>21</v>
      </c>
      <c r="C1691" s="27">
        <v>1185732</v>
      </c>
      <c r="D1691" s="28">
        <v>44335</v>
      </c>
      <c r="E1691" s="27" t="s">
        <v>40</v>
      </c>
      <c r="F1691" s="27" t="s">
        <v>78</v>
      </c>
      <c r="G1691" s="27" t="s">
        <v>79</v>
      </c>
      <c r="H1691" s="27" t="s">
        <v>29</v>
      </c>
      <c r="I1691" s="29">
        <v>0.49999999999999994</v>
      </c>
      <c r="J1691" s="30">
        <v>3500</v>
      </c>
      <c r="K1691" s="31">
        <f t="shared" si="12"/>
        <v>1749.9999999999998</v>
      </c>
      <c r="L1691" s="31">
        <f t="shared" si="13"/>
        <v>874.99999999999989</v>
      </c>
      <c r="M1691" s="32">
        <v>0.5</v>
      </c>
      <c r="O1691" s="37"/>
      <c r="P1691" s="35"/>
      <c r="Q1691" s="33"/>
      <c r="R1691" s="34"/>
    </row>
    <row r="1692" spans="1:18" ht="15.75" customHeight="1">
      <c r="A1692" s="22"/>
      <c r="B1692" s="27" t="s">
        <v>21</v>
      </c>
      <c r="C1692" s="27">
        <v>1185732</v>
      </c>
      <c r="D1692" s="28">
        <v>44365</v>
      </c>
      <c r="E1692" s="27" t="s">
        <v>40</v>
      </c>
      <c r="F1692" s="27" t="s">
        <v>78</v>
      </c>
      <c r="G1692" s="27" t="s">
        <v>79</v>
      </c>
      <c r="H1692" s="27" t="s">
        <v>24</v>
      </c>
      <c r="I1692" s="29">
        <v>0.35000000000000003</v>
      </c>
      <c r="J1692" s="30">
        <v>6000</v>
      </c>
      <c r="K1692" s="31">
        <f t="shared" si="12"/>
        <v>2100</v>
      </c>
      <c r="L1692" s="31">
        <f t="shared" si="13"/>
        <v>840</v>
      </c>
      <c r="M1692" s="32">
        <v>0.4</v>
      </c>
      <c r="O1692" s="37"/>
      <c r="P1692" s="35"/>
      <c r="Q1692" s="33"/>
      <c r="R1692" s="34"/>
    </row>
    <row r="1693" spans="1:18" ht="15.75" customHeight="1">
      <c r="A1693" s="22"/>
      <c r="B1693" s="27" t="s">
        <v>21</v>
      </c>
      <c r="C1693" s="27">
        <v>1185732</v>
      </c>
      <c r="D1693" s="28">
        <v>44365</v>
      </c>
      <c r="E1693" s="27" t="s">
        <v>40</v>
      </c>
      <c r="F1693" s="27" t="s">
        <v>78</v>
      </c>
      <c r="G1693" s="27" t="s">
        <v>79</v>
      </c>
      <c r="H1693" s="27" t="s">
        <v>25</v>
      </c>
      <c r="I1693" s="29">
        <v>0.3000000000000001</v>
      </c>
      <c r="J1693" s="30">
        <v>3500</v>
      </c>
      <c r="K1693" s="31">
        <f t="shared" si="12"/>
        <v>1050.0000000000005</v>
      </c>
      <c r="L1693" s="31">
        <f t="shared" si="13"/>
        <v>367.50000000000011</v>
      </c>
      <c r="M1693" s="32">
        <v>0.35</v>
      </c>
      <c r="O1693" s="37"/>
      <c r="P1693" s="35"/>
      <c r="Q1693" s="33"/>
      <c r="R1693" s="34"/>
    </row>
    <row r="1694" spans="1:18" ht="15.75" customHeight="1">
      <c r="A1694" s="22"/>
      <c r="B1694" s="27" t="s">
        <v>21</v>
      </c>
      <c r="C1694" s="27">
        <v>1185732</v>
      </c>
      <c r="D1694" s="28">
        <v>44365</v>
      </c>
      <c r="E1694" s="27" t="s">
        <v>40</v>
      </c>
      <c r="F1694" s="27" t="s">
        <v>78</v>
      </c>
      <c r="G1694" s="27" t="s">
        <v>79</v>
      </c>
      <c r="H1694" s="27" t="s">
        <v>26</v>
      </c>
      <c r="I1694" s="29">
        <v>0.25000000000000006</v>
      </c>
      <c r="J1694" s="30">
        <v>3750</v>
      </c>
      <c r="K1694" s="31">
        <f t="shared" si="12"/>
        <v>937.50000000000023</v>
      </c>
      <c r="L1694" s="31">
        <f t="shared" si="13"/>
        <v>328.12500000000006</v>
      </c>
      <c r="M1694" s="32">
        <v>0.35</v>
      </c>
      <c r="O1694" s="37"/>
      <c r="P1694" s="35"/>
      <c r="Q1694" s="33"/>
      <c r="R1694" s="34"/>
    </row>
    <row r="1695" spans="1:18" ht="15.75" customHeight="1">
      <c r="A1695" s="22"/>
      <c r="B1695" s="27" t="s">
        <v>21</v>
      </c>
      <c r="C1695" s="27">
        <v>1185732</v>
      </c>
      <c r="D1695" s="28">
        <v>44365</v>
      </c>
      <c r="E1695" s="27" t="s">
        <v>40</v>
      </c>
      <c r="F1695" s="27" t="s">
        <v>78</v>
      </c>
      <c r="G1695" s="27" t="s">
        <v>79</v>
      </c>
      <c r="H1695" s="27" t="s">
        <v>27</v>
      </c>
      <c r="I1695" s="29">
        <v>0.25000000000000006</v>
      </c>
      <c r="J1695" s="30">
        <v>3500</v>
      </c>
      <c r="K1695" s="31">
        <f t="shared" si="12"/>
        <v>875.00000000000023</v>
      </c>
      <c r="L1695" s="31">
        <f t="shared" si="13"/>
        <v>350.00000000000011</v>
      </c>
      <c r="M1695" s="32">
        <v>0.4</v>
      </c>
      <c r="O1695" s="37"/>
      <c r="P1695" s="35"/>
      <c r="Q1695" s="33"/>
      <c r="R1695" s="34"/>
    </row>
    <row r="1696" spans="1:18" ht="15.75" customHeight="1">
      <c r="A1696" s="22"/>
      <c r="B1696" s="27" t="s">
        <v>21</v>
      </c>
      <c r="C1696" s="27">
        <v>1185732</v>
      </c>
      <c r="D1696" s="28">
        <v>44365</v>
      </c>
      <c r="E1696" s="27" t="s">
        <v>40</v>
      </c>
      <c r="F1696" s="27" t="s">
        <v>78</v>
      </c>
      <c r="G1696" s="27" t="s">
        <v>79</v>
      </c>
      <c r="H1696" s="27" t="s">
        <v>28</v>
      </c>
      <c r="I1696" s="29">
        <v>0.4</v>
      </c>
      <c r="J1696" s="30">
        <v>3500</v>
      </c>
      <c r="K1696" s="31">
        <f t="shared" si="12"/>
        <v>1400</v>
      </c>
      <c r="L1696" s="31">
        <f t="shared" si="13"/>
        <v>489.99999999999994</v>
      </c>
      <c r="M1696" s="32">
        <v>0.35</v>
      </c>
      <c r="O1696" s="37"/>
      <c r="P1696" s="35"/>
      <c r="Q1696" s="33"/>
      <c r="R1696" s="34"/>
    </row>
    <row r="1697" spans="1:18" ht="15.75" customHeight="1">
      <c r="A1697" s="22"/>
      <c r="B1697" s="27" t="s">
        <v>21</v>
      </c>
      <c r="C1697" s="27">
        <v>1185732</v>
      </c>
      <c r="D1697" s="28">
        <v>44365</v>
      </c>
      <c r="E1697" s="27" t="s">
        <v>40</v>
      </c>
      <c r="F1697" s="27" t="s">
        <v>78</v>
      </c>
      <c r="G1697" s="27" t="s">
        <v>79</v>
      </c>
      <c r="H1697" s="27" t="s">
        <v>29</v>
      </c>
      <c r="I1697" s="29">
        <v>0.45</v>
      </c>
      <c r="J1697" s="30">
        <v>5250</v>
      </c>
      <c r="K1697" s="31">
        <f t="shared" si="12"/>
        <v>2362.5</v>
      </c>
      <c r="L1697" s="31">
        <f t="shared" si="13"/>
        <v>1181.25</v>
      </c>
      <c r="M1697" s="32">
        <v>0.5</v>
      </c>
      <c r="O1697" s="37"/>
      <c r="P1697" s="35"/>
      <c r="Q1697" s="33"/>
      <c r="R1697" s="34"/>
    </row>
    <row r="1698" spans="1:18" ht="15.75" customHeight="1">
      <c r="A1698" s="22"/>
      <c r="B1698" s="27" t="s">
        <v>21</v>
      </c>
      <c r="C1698" s="27">
        <v>1185732</v>
      </c>
      <c r="D1698" s="28">
        <v>44394</v>
      </c>
      <c r="E1698" s="27" t="s">
        <v>40</v>
      </c>
      <c r="F1698" s="27" t="s">
        <v>78</v>
      </c>
      <c r="G1698" s="27" t="s">
        <v>79</v>
      </c>
      <c r="H1698" s="27" t="s">
        <v>24</v>
      </c>
      <c r="I1698" s="29">
        <v>0.4</v>
      </c>
      <c r="J1698" s="30">
        <v>7500</v>
      </c>
      <c r="K1698" s="31">
        <f t="shared" si="12"/>
        <v>3000</v>
      </c>
      <c r="L1698" s="31">
        <f t="shared" si="13"/>
        <v>1200</v>
      </c>
      <c r="M1698" s="32">
        <v>0.4</v>
      </c>
      <c r="O1698" s="37"/>
      <c r="P1698" s="35"/>
      <c r="Q1698" s="33"/>
      <c r="R1698" s="34"/>
    </row>
    <row r="1699" spans="1:18" ht="15.75" customHeight="1">
      <c r="A1699" s="22"/>
      <c r="B1699" s="27" t="s">
        <v>21</v>
      </c>
      <c r="C1699" s="27">
        <v>1185732</v>
      </c>
      <c r="D1699" s="28">
        <v>44394</v>
      </c>
      <c r="E1699" s="27" t="s">
        <v>40</v>
      </c>
      <c r="F1699" s="27" t="s">
        <v>78</v>
      </c>
      <c r="G1699" s="27" t="s">
        <v>79</v>
      </c>
      <c r="H1699" s="27" t="s">
        <v>25</v>
      </c>
      <c r="I1699" s="29">
        <v>0.35000000000000009</v>
      </c>
      <c r="J1699" s="30">
        <v>5000</v>
      </c>
      <c r="K1699" s="31">
        <f t="shared" si="12"/>
        <v>1750.0000000000005</v>
      </c>
      <c r="L1699" s="31">
        <f t="shared" si="13"/>
        <v>612.50000000000011</v>
      </c>
      <c r="M1699" s="32">
        <v>0.35</v>
      </c>
      <c r="O1699" s="37"/>
      <c r="P1699" s="35"/>
      <c r="Q1699" s="33"/>
      <c r="R1699" s="34"/>
    </row>
    <row r="1700" spans="1:18" ht="15.75" customHeight="1">
      <c r="A1700" s="22"/>
      <c r="B1700" s="27" t="s">
        <v>21</v>
      </c>
      <c r="C1700" s="27">
        <v>1185732</v>
      </c>
      <c r="D1700" s="28">
        <v>44394</v>
      </c>
      <c r="E1700" s="27" t="s">
        <v>40</v>
      </c>
      <c r="F1700" s="27" t="s">
        <v>78</v>
      </c>
      <c r="G1700" s="27" t="s">
        <v>79</v>
      </c>
      <c r="H1700" s="27" t="s">
        <v>26</v>
      </c>
      <c r="I1700" s="29">
        <v>0.30000000000000004</v>
      </c>
      <c r="J1700" s="30">
        <v>4250</v>
      </c>
      <c r="K1700" s="31">
        <f t="shared" si="12"/>
        <v>1275.0000000000002</v>
      </c>
      <c r="L1700" s="31">
        <f t="shared" si="13"/>
        <v>446.25000000000006</v>
      </c>
      <c r="M1700" s="32">
        <v>0.35</v>
      </c>
      <c r="O1700" s="37"/>
      <c r="P1700" s="35"/>
      <c r="Q1700" s="33"/>
      <c r="R1700" s="34"/>
    </row>
    <row r="1701" spans="1:18" ht="15.75" customHeight="1">
      <c r="A1701" s="22"/>
      <c r="B1701" s="27" t="s">
        <v>21</v>
      </c>
      <c r="C1701" s="27">
        <v>1185732</v>
      </c>
      <c r="D1701" s="28">
        <v>44394</v>
      </c>
      <c r="E1701" s="27" t="s">
        <v>40</v>
      </c>
      <c r="F1701" s="27" t="s">
        <v>78</v>
      </c>
      <c r="G1701" s="27" t="s">
        <v>79</v>
      </c>
      <c r="H1701" s="27" t="s">
        <v>27</v>
      </c>
      <c r="I1701" s="29">
        <v>0.30000000000000004</v>
      </c>
      <c r="J1701" s="30">
        <v>3750</v>
      </c>
      <c r="K1701" s="31">
        <f t="shared" si="12"/>
        <v>1125.0000000000002</v>
      </c>
      <c r="L1701" s="31">
        <f t="shared" si="13"/>
        <v>450.00000000000011</v>
      </c>
      <c r="M1701" s="32">
        <v>0.4</v>
      </c>
      <c r="O1701" s="37"/>
      <c r="P1701" s="35"/>
      <c r="Q1701" s="33"/>
      <c r="R1701" s="34"/>
    </row>
    <row r="1702" spans="1:18" ht="15.75" customHeight="1">
      <c r="A1702" s="22"/>
      <c r="B1702" s="27" t="s">
        <v>21</v>
      </c>
      <c r="C1702" s="27">
        <v>1185732</v>
      </c>
      <c r="D1702" s="28">
        <v>44394</v>
      </c>
      <c r="E1702" s="27" t="s">
        <v>40</v>
      </c>
      <c r="F1702" s="27" t="s">
        <v>78</v>
      </c>
      <c r="G1702" s="27" t="s">
        <v>79</v>
      </c>
      <c r="H1702" s="27" t="s">
        <v>28</v>
      </c>
      <c r="I1702" s="29">
        <v>0.4</v>
      </c>
      <c r="J1702" s="30">
        <v>3750</v>
      </c>
      <c r="K1702" s="31">
        <f t="shared" si="12"/>
        <v>1500</v>
      </c>
      <c r="L1702" s="31">
        <f t="shared" si="13"/>
        <v>525</v>
      </c>
      <c r="M1702" s="32">
        <v>0.35</v>
      </c>
      <c r="O1702" s="37"/>
      <c r="P1702" s="35"/>
      <c r="Q1702" s="33"/>
      <c r="R1702" s="34"/>
    </row>
    <row r="1703" spans="1:18" ht="15.75" customHeight="1">
      <c r="A1703" s="22"/>
      <c r="B1703" s="27" t="s">
        <v>21</v>
      </c>
      <c r="C1703" s="27">
        <v>1185732</v>
      </c>
      <c r="D1703" s="28">
        <v>44394</v>
      </c>
      <c r="E1703" s="27" t="s">
        <v>40</v>
      </c>
      <c r="F1703" s="27" t="s">
        <v>78</v>
      </c>
      <c r="G1703" s="27" t="s">
        <v>79</v>
      </c>
      <c r="H1703" s="27" t="s">
        <v>29</v>
      </c>
      <c r="I1703" s="29">
        <v>0.45</v>
      </c>
      <c r="J1703" s="30">
        <v>5500</v>
      </c>
      <c r="K1703" s="31">
        <f t="shared" si="12"/>
        <v>2475</v>
      </c>
      <c r="L1703" s="31">
        <f t="shared" si="13"/>
        <v>1237.5</v>
      </c>
      <c r="M1703" s="32">
        <v>0.5</v>
      </c>
      <c r="O1703" s="37"/>
      <c r="P1703" s="35"/>
      <c r="Q1703" s="33"/>
      <c r="R1703" s="34"/>
    </row>
    <row r="1704" spans="1:18" ht="15.75" customHeight="1">
      <c r="A1704" s="22"/>
      <c r="B1704" s="27" t="s">
        <v>21</v>
      </c>
      <c r="C1704" s="27">
        <v>1185732</v>
      </c>
      <c r="D1704" s="28">
        <v>44426</v>
      </c>
      <c r="E1704" s="27" t="s">
        <v>40</v>
      </c>
      <c r="F1704" s="27" t="s">
        <v>78</v>
      </c>
      <c r="G1704" s="27" t="s">
        <v>79</v>
      </c>
      <c r="H1704" s="27" t="s">
        <v>24</v>
      </c>
      <c r="I1704" s="29">
        <v>0.4</v>
      </c>
      <c r="J1704" s="30">
        <v>7000</v>
      </c>
      <c r="K1704" s="31">
        <f t="shared" si="12"/>
        <v>2800</v>
      </c>
      <c r="L1704" s="31">
        <f t="shared" si="13"/>
        <v>1120</v>
      </c>
      <c r="M1704" s="32">
        <v>0.4</v>
      </c>
      <c r="O1704" s="37"/>
      <c r="P1704" s="35"/>
      <c r="Q1704" s="33"/>
      <c r="R1704" s="34"/>
    </row>
    <row r="1705" spans="1:18" ht="15.75" customHeight="1">
      <c r="A1705" s="22"/>
      <c r="B1705" s="27" t="s">
        <v>21</v>
      </c>
      <c r="C1705" s="27">
        <v>1185732</v>
      </c>
      <c r="D1705" s="28">
        <v>44426</v>
      </c>
      <c r="E1705" s="27" t="s">
        <v>40</v>
      </c>
      <c r="F1705" s="27" t="s">
        <v>78</v>
      </c>
      <c r="G1705" s="27" t="s">
        <v>79</v>
      </c>
      <c r="H1705" s="27" t="s">
        <v>25</v>
      </c>
      <c r="I1705" s="29">
        <v>0.40000000000000008</v>
      </c>
      <c r="J1705" s="30">
        <v>4750</v>
      </c>
      <c r="K1705" s="31">
        <f t="shared" si="12"/>
        <v>1900.0000000000005</v>
      </c>
      <c r="L1705" s="31">
        <f t="shared" si="13"/>
        <v>665.00000000000011</v>
      </c>
      <c r="M1705" s="32">
        <v>0.35</v>
      </c>
      <c r="O1705" s="37"/>
      <c r="P1705" s="35"/>
      <c r="Q1705" s="33"/>
      <c r="R1705" s="34"/>
    </row>
    <row r="1706" spans="1:18" ht="15.75" customHeight="1">
      <c r="A1706" s="22"/>
      <c r="B1706" s="27" t="s">
        <v>21</v>
      </c>
      <c r="C1706" s="27">
        <v>1185732</v>
      </c>
      <c r="D1706" s="28">
        <v>44426</v>
      </c>
      <c r="E1706" s="27" t="s">
        <v>40</v>
      </c>
      <c r="F1706" s="27" t="s">
        <v>78</v>
      </c>
      <c r="G1706" s="27" t="s">
        <v>79</v>
      </c>
      <c r="H1706" s="27" t="s">
        <v>26</v>
      </c>
      <c r="I1706" s="29">
        <v>0.35000000000000003</v>
      </c>
      <c r="J1706" s="30">
        <v>4000</v>
      </c>
      <c r="K1706" s="31">
        <f t="shared" si="12"/>
        <v>1400.0000000000002</v>
      </c>
      <c r="L1706" s="31">
        <f t="shared" si="13"/>
        <v>490.00000000000006</v>
      </c>
      <c r="M1706" s="32">
        <v>0.35</v>
      </c>
      <c r="O1706" s="37"/>
      <c r="P1706" s="35"/>
      <c r="Q1706" s="33"/>
      <c r="R1706" s="34"/>
    </row>
    <row r="1707" spans="1:18" ht="15.75" customHeight="1">
      <c r="A1707" s="22"/>
      <c r="B1707" s="27" t="s">
        <v>21</v>
      </c>
      <c r="C1707" s="27">
        <v>1185732</v>
      </c>
      <c r="D1707" s="28">
        <v>44426</v>
      </c>
      <c r="E1707" s="27" t="s">
        <v>40</v>
      </c>
      <c r="F1707" s="27" t="s">
        <v>78</v>
      </c>
      <c r="G1707" s="27" t="s">
        <v>79</v>
      </c>
      <c r="H1707" s="27" t="s">
        <v>27</v>
      </c>
      <c r="I1707" s="29">
        <v>0.25000000000000006</v>
      </c>
      <c r="J1707" s="30">
        <v>3250</v>
      </c>
      <c r="K1707" s="31">
        <f t="shared" si="12"/>
        <v>812.50000000000023</v>
      </c>
      <c r="L1707" s="31">
        <f t="shared" si="13"/>
        <v>325.00000000000011</v>
      </c>
      <c r="M1707" s="32">
        <v>0.4</v>
      </c>
      <c r="O1707" s="37"/>
      <c r="P1707" s="35"/>
      <c r="Q1707" s="33"/>
      <c r="R1707" s="34"/>
    </row>
    <row r="1708" spans="1:18" ht="15.75" customHeight="1">
      <c r="A1708" s="22"/>
      <c r="B1708" s="27" t="s">
        <v>21</v>
      </c>
      <c r="C1708" s="27">
        <v>1185732</v>
      </c>
      <c r="D1708" s="28">
        <v>44426</v>
      </c>
      <c r="E1708" s="27" t="s">
        <v>40</v>
      </c>
      <c r="F1708" s="27" t="s">
        <v>78</v>
      </c>
      <c r="G1708" s="27" t="s">
        <v>79</v>
      </c>
      <c r="H1708" s="27" t="s">
        <v>28</v>
      </c>
      <c r="I1708" s="29">
        <v>0.35000000000000003</v>
      </c>
      <c r="J1708" s="30">
        <v>3000</v>
      </c>
      <c r="K1708" s="31">
        <f t="shared" si="12"/>
        <v>1050</v>
      </c>
      <c r="L1708" s="31">
        <f t="shared" si="13"/>
        <v>367.5</v>
      </c>
      <c r="M1708" s="32">
        <v>0.35</v>
      </c>
      <c r="O1708" s="37"/>
      <c r="P1708" s="35"/>
      <c r="Q1708" s="33"/>
      <c r="R1708" s="34"/>
    </row>
    <row r="1709" spans="1:18" ht="15.75" customHeight="1">
      <c r="A1709" s="22"/>
      <c r="B1709" s="27" t="s">
        <v>21</v>
      </c>
      <c r="C1709" s="27">
        <v>1185732</v>
      </c>
      <c r="D1709" s="28">
        <v>44426</v>
      </c>
      <c r="E1709" s="27" t="s">
        <v>40</v>
      </c>
      <c r="F1709" s="27" t="s">
        <v>78</v>
      </c>
      <c r="G1709" s="27" t="s">
        <v>79</v>
      </c>
      <c r="H1709" s="27" t="s">
        <v>29</v>
      </c>
      <c r="I1709" s="29">
        <v>0.4</v>
      </c>
      <c r="J1709" s="30">
        <v>4750</v>
      </c>
      <c r="K1709" s="31">
        <f t="shared" si="12"/>
        <v>1900</v>
      </c>
      <c r="L1709" s="31">
        <f t="shared" si="13"/>
        <v>950</v>
      </c>
      <c r="M1709" s="32">
        <v>0.5</v>
      </c>
      <c r="O1709" s="37"/>
      <c r="P1709" s="35"/>
      <c r="Q1709" s="33"/>
      <c r="R1709" s="34"/>
    </row>
    <row r="1710" spans="1:18" ht="15.75" customHeight="1">
      <c r="A1710" s="22"/>
      <c r="B1710" s="27" t="s">
        <v>21</v>
      </c>
      <c r="C1710" s="27">
        <v>1185732</v>
      </c>
      <c r="D1710" s="28">
        <v>44458</v>
      </c>
      <c r="E1710" s="27" t="s">
        <v>40</v>
      </c>
      <c r="F1710" s="27" t="s">
        <v>78</v>
      </c>
      <c r="G1710" s="27" t="s">
        <v>79</v>
      </c>
      <c r="H1710" s="27" t="s">
        <v>24</v>
      </c>
      <c r="I1710" s="29">
        <v>0.35000000000000003</v>
      </c>
      <c r="J1710" s="30">
        <v>6000</v>
      </c>
      <c r="K1710" s="31">
        <f t="shared" si="12"/>
        <v>2100</v>
      </c>
      <c r="L1710" s="31">
        <f t="shared" si="13"/>
        <v>840</v>
      </c>
      <c r="M1710" s="32">
        <v>0.4</v>
      </c>
      <c r="O1710" s="37"/>
      <c r="P1710" s="35"/>
      <c r="Q1710" s="33"/>
      <c r="R1710" s="34"/>
    </row>
    <row r="1711" spans="1:18" ht="15.75" customHeight="1">
      <c r="A1711" s="22"/>
      <c r="B1711" s="27" t="s">
        <v>21</v>
      </c>
      <c r="C1711" s="27">
        <v>1185732</v>
      </c>
      <c r="D1711" s="28">
        <v>44458</v>
      </c>
      <c r="E1711" s="27" t="s">
        <v>40</v>
      </c>
      <c r="F1711" s="27" t="s">
        <v>78</v>
      </c>
      <c r="G1711" s="27" t="s">
        <v>79</v>
      </c>
      <c r="H1711" s="27" t="s">
        <v>25</v>
      </c>
      <c r="I1711" s="29">
        <v>0.3000000000000001</v>
      </c>
      <c r="J1711" s="30">
        <v>4000</v>
      </c>
      <c r="K1711" s="31">
        <f t="shared" si="12"/>
        <v>1200.0000000000005</v>
      </c>
      <c r="L1711" s="31">
        <f t="shared" si="13"/>
        <v>420.00000000000011</v>
      </c>
      <c r="M1711" s="32">
        <v>0.35</v>
      </c>
      <c r="O1711" s="37"/>
      <c r="P1711" s="35"/>
      <c r="Q1711" s="33"/>
      <c r="R1711" s="34"/>
    </row>
    <row r="1712" spans="1:18" ht="15.75" customHeight="1">
      <c r="A1712" s="22"/>
      <c r="B1712" s="27" t="s">
        <v>21</v>
      </c>
      <c r="C1712" s="27">
        <v>1185732</v>
      </c>
      <c r="D1712" s="28">
        <v>44458</v>
      </c>
      <c r="E1712" s="27" t="s">
        <v>40</v>
      </c>
      <c r="F1712" s="27" t="s">
        <v>78</v>
      </c>
      <c r="G1712" s="27" t="s">
        <v>79</v>
      </c>
      <c r="H1712" s="27" t="s">
        <v>26</v>
      </c>
      <c r="I1712" s="29">
        <v>0.15000000000000002</v>
      </c>
      <c r="J1712" s="30">
        <v>3000</v>
      </c>
      <c r="K1712" s="31">
        <f t="shared" si="12"/>
        <v>450.00000000000006</v>
      </c>
      <c r="L1712" s="31">
        <f t="shared" si="13"/>
        <v>157.5</v>
      </c>
      <c r="M1712" s="32">
        <v>0.35</v>
      </c>
      <c r="O1712" s="37"/>
      <c r="P1712" s="35"/>
      <c r="Q1712" s="33"/>
      <c r="R1712" s="34"/>
    </row>
    <row r="1713" spans="1:18" ht="15.75" customHeight="1">
      <c r="A1713" s="22"/>
      <c r="B1713" s="27" t="s">
        <v>21</v>
      </c>
      <c r="C1713" s="27">
        <v>1185732</v>
      </c>
      <c r="D1713" s="28">
        <v>44458</v>
      </c>
      <c r="E1713" s="27" t="s">
        <v>40</v>
      </c>
      <c r="F1713" s="27" t="s">
        <v>78</v>
      </c>
      <c r="G1713" s="27" t="s">
        <v>79</v>
      </c>
      <c r="H1713" s="27" t="s">
        <v>27</v>
      </c>
      <c r="I1713" s="29">
        <v>0.15000000000000002</v>
      </c>
      <c r="J1713" s="30">
        <v>2750</v>
      </c>
      <c r="K1713" s="31">
        <f t="shared" si="12"/>
        <v>412.50000000000006</v>
      </c>
      <c r="L1713" s="31">
        <f t="shared" si="13"/>
        <v>165.00000000000003</v>
      </c>
      <c r="M1713" s="32">
        <v>0.4</v>
      </c>
      <c r="O1713" s="37"/>
      <c r="P1713" s="35"/>
      <c r="Q1713" s="33"/>
      <c r="R1713" s="34"/>
    </row>
    <row r="1714" spans="1:18" ht="15.75" customHeight="1">
      <c r="A1714" s="22"/>
      <c r="B1714" s="27" t="s">
        <v>21</v>
      </c>
      <c r="C1714" s="27">
        <v>1185732</v>
      </c>
      <c r="D1714" s="28">
        <v>44458</v>
      </c>
      <c r="E1714" s="27" t="s">
        <v>40</v>
      </c>
      <c r="F1714" s="27" t="s">
        <v>78</v>
      </c>
      <c r="G1714" s="27" t="s">
        <v>79</v>
      </c>
      <c r="H1714" s="27" t="s">
        <v>28</v>
      </c>
      <c r="I1714" s="29">
        <v>0.25</v>
      </c>
      <c r="J1714" s="30">
        <v>2750</v>
      </c>
      <c r="K1714" s="31">
        <f t="shared" si="12"/>
        <v>687.5</v>
      </c>
      <c r="L1714" s="31">
        <f t="shared" si="13"/>
        <v>240.62499999999997</v>
      </c>
      <c r="M1714" s="32">
        <v>0.35</v>
      </c>
      <c r="O1714" s="37"/>
      <c r="P1714" s="35"/>
      <c r="Q1714" s="33"/>
      <c r="R1714" s="34"/>
    </row>
    <row r="1715" spans="1:18" ht="15.75" customHeight="1">
      <c r="A1715" s="22"/>
      <c r="B1715" s="27" t="s">
        <v>21</v>
      </c>
      <c r="C1715" s="27">
        <v>1185732</v>
      </c>
      <c r="D1715" s="28">
        <v>44458</v>
      </c>
      <c r="E1715" s="27" t="s">
        <v>40</v>
      </c>
      <c r="F1715" s="27" t="s">
        <v>78</v>
      </c>
      <c r="G1715" s="27" t="s">
        <v>79</v>
      </c>
      <c r="H1715" s="27" t="s">
        <v>29</v>
      </c>
      <c r="I1715" s="29">
        <v>0.30000000000000004</v>
      </c>
      <c r="J1715" s="30">
        <v>3500</v>
      </c>
      <c r="K1715" s="31">
        <f t="shared" si="12"/>
        <v>1050.0000000000002</v>
      </c>
      <c r="L1715" s="31">
        <f t="shared" si="13"/>
        <v>525.00000000000011</v>
      </c>
      <c r="M1715" s="32">
        <v>0.5</v>
      </c>
      <c r="O1715" s="37"/>
      <c r="P1715" s="35"/>
      <c r="Q1715" s="33"/>
      <c r="R1715" s="34"/>
    </row>
    <row r="1716" spans="1:18" ht="15.75" customHeight="1">
      <c r="A1716" s="22"/>
      <c r="B1716" s="27" t="s">
        <v>21</v>
      </c>
      <c r="C1716" s="27">
        <v>1185732</v>
      </c>
      <c r="D1716" s="28">
        <v>44487</v>
      </c>
      <c r="E1716" s="27" t="s">
        <v>40</v>
      </c>
      <c r="F1716" s="27" t="s">
        <v>78</v>
      </c>
      <c r="G1716" s="27" t="s">
        <v>79</v>
      </c>
      <c r="H1716" s="27" t="s">
        <v>24</v>
      </c>
      <c r="I1716" s="29">
        <v>0.35</v>
      </c>
      <c r="J1716" s="30">
        <v>5250</v>
      </c>
      <c r="K1716" s="31">
        <f t="shared" si="12"/>
        <v>1837.4999999999998</v>
      </c>
      <c r="L1716" s="31">
        <f t="shared" si="13"/>
        <v>735</v>
      </c>
      <c r="M1716" s="32">
        <v>0.4</v>
      </c>
      <c r="O1716" s="37"/>
      <c r="P1716" s="35"/>
      <c r="Q1716" s="33"/>
      <c r="R1716" s="34"/>
    </row>
    <row r="1717" spans="1:18" ht="15.75" customHeight="1">
      <c r="A1717" s="22"/>
      <c r="B1717" s="27" t="s">
        <v>21</v>
      </c>
      <c r="C1717" s="27">
        <v>1185732</v>
      </c>
      <c r="D1717" s="28">
        <v>44487</v>
      </c>
      <c r="E1717" s="27" t="s">
        <v>40</v>
      </c>
      <c r="F1717" s="27" t="s">
        <v>78</v>
      </c>
      <c r="G1717" s="27" t="s">
        <v>79</v>
      </c>
      <c r="H1717" s="27" t="s">
        <v>25</v>
      </c>
      <c r="I1717" s="29">
        <v>0.25</v>
      </c>
      <c r="J1717" s="30">
        <v>3500</v>
      </c>
      <c r="K1717" s="31">
        <f t="shared" si="12"/>
        <v>875</v>
      </c>
      <c r="L1717" s="31">
        <f t="shared" si="13"/>
        <v>306.25</v>
      </c>
      <c r="M1717" s="32">
        <v>0.35</v>
      </c>
      <c r="O1717" s="37"/>
      <c r="P1717" s="35"/>
      <c r="Q1717" s="33"/>
      <c r="R1717" s="34"/>
    </row>
    <row r="1718" spans="1:18" ht="15.75" customHeight="1">
      <c r="A1718" s="22"/>
      <c r="B1718" s="27" t="s">
        <v>21</v>
      </c>
      <c r="C1718" s="27">
        <v>1185732</v>
      </c>
      <c r="D1718" s="28">
        <v>44487</v>
      </c>
      <c r="E1718" s="27" t="s">
        <v>40</v>
      </c>
      <c r="F1718" s="27" t="s">
        <v>78</v>
      </c>
      <c r="G1718" s="27" t="s">
        <v>79</v>
      </c>
      <c r="H1718" s="27" t="s">
        <v>26</v>
      </c>
      <c r="I1718" s="29">
        <v>0.25</v>
      </c>
      <c r="J1718" s="30">
        <v>2500</v>
      </c>
      <c r="K1718" s="31">
        <f t="shared" si="12"/>
        <v>625</v>
      </c>
      <c r="L1718" s="31">
        <f t="shared" si="13"/>
        <v>218.75</v>
      </c>
      <c r="M1718" s="32">
        <v>0.35</v>
      </c>
      <c r="O1718" s="37"/>
      <c r="P1718" s="35"/>
      <c r="Q1718" s="33"/>
      <c r="R1718" s="34"/>
    </row>
    <row r="1719" spans="1:18" ht="15.75" customHeight="1">
      <c r="A1719" s="22"/>
      <c r="B1719" s="27" t="s">
        <v>21</v>
      </c>
      <c r="C1719" s="27">
        <v>1185732</v>
      </c>
      <c r="D1719" s="28">
        <v>44487</v>
      </c>
      <c r="E1719" s="27" t="s">
        <v>40</v>
      </c>
      <c r="F1719" s="27" t="s">
        <v>78</v>
      </c>
      <c r="G1719" s="27" t="s">
        <v>79</v>
      </c>
      <c r="H1719" s="27" t="s">
        <v>27</v>
      </c>
      <c r="I1719" s="29">
        <v>0.25</v>
      </c>
      <c r="J1719" s="30">
        <v>2250</v>
      </c>
      <c r="K1719" s="31">
        <f t="shared" si="12"/>
        <v>562.5</v>
      </c>
      <c r="L1719" s="31">
        <f t="shared" si="13"/>
        <v>225</v>
      </c>
      <c r="M1719" s="32">
        <v>0.4</v>
      </c>
      <c r="O1719" s="37"/>
      <c r="P1719" s="35"/>
      <c r="Q1719" s="33"/>
      <c r="R1719" s="34"/>
    </row>
    <row r="1720" spans="1:18" ht="15.75" customHeight="1">
      <c r="A1720" s="22"/>
      <c r="B1720" s="27" t="s">
        <v>21</v>
      </c>
      <c r="C1720" s="27">
        <v>1185732</v>
      </c>
      <c r="D1720" s="28">
        <v>44487</v>
      </c>
      <c r="E1720" s="27" t="s">
        <v>40</v>
      </c>
      <c r="F1720" s="27" t="s">
        <v>78</v>
      </c>
      <c r="G1720" s="27" t="s">
        <v>79</v>
      </c>
      <c r="H1720" s="27" t="s">
        <v>28</v>
      </c>
      <c r="I1720" s="29">
        <v>0.35</v>
      </c>
      <c r="J1720" s="30">
        <v>2250</v>
      </c>
      <c r="K1720" s="31">
        <f t="shared" si="12"/>
        <v>787.5</v>
      </c>
      <c r="L1720" s="31">
        <f t="shared" si="13"/>
        <v>275.625</v>
      </c>
      <c r="M1720" s="32">
        <v>0.35</v>
      </c>
      <c r="O1720" s="37"/>
      <c r="P1720" s="35"/>
      <c r="Q1720" s="33"/>
      <c r="R1720" s="34"/>
    </row>
    <row r="1721" spans="1:18" ht="15.75" customHeight="1">
      <c r="A1721" s="22"/>
      <c r="B1721" s="27" t="s">
        <v>21</v>
      </c>
      <c r="C1721" s="27">
        <v>1185732</v>
      </c>
      <c r="D1721" s="28">
        <v>44487</v>
      </c>
      <c r="E1721" s="27" t="s">
        <v>40</v>
      </c>
      <c r="F1721" s="27" t="s">
        <v>78</v>
      </c>
      <c r="G1721" s="27" t="s">
        <v>79</v>
      </c>
      <c r="H1721" s="27" t="s">
        <v>29</v>
      </c>
      <c r="I1721" s="29">
        <v>0.39999999999999991</v>
      </c>
      <c r="J1721" s="30">
        <v>3500</v>
      </c>
      <c r="K1721" s="31">
        <f t="shared" si="12"/>
        <v>1399.9999999999998</v>
      </c>
      <c r="L1721" s="31">
        <f t="shared" si="13"/>
        <v>699.99999999999989</v>
      </c>
      <c r="M1721" s="32">
        <v>0.5</v>
      </c>
      <c r="O1721" s="37"/>
      <c r="P1721" s="35"/>
      <c r="Q1721" s="33"/>
      <c r="R1721" s="34"/>
    </row>
    <row r="1722" spans="1:18" ht="15.75" customHeight="1">
      <c r="A1722" s="22"/>
      <c r="B1722" s="27" t="s">
        <v>21</v>
      </c>
      <c r="C1722" s="27">
        <v>1185732</v>
      </c>
      <c r="D1722" s="28">
        <v>44518</v>
      </c>
      <c r="E1722" s="27" t="s">
        <v>40</v>
      </c>
      <c r="F1722" s="27" t="s">
        <v>78</v>
      </c>
      <c r="G1722" s="27" t="s">
        <v>79</v>
      </c>
      <c r="H1722" s="27" t="s">
        <v>24</v>
      </c>
      <c r="I1722" s="29">
        <v>0.35000000000000003</v>
      </c>
      <c r="J1722" s="30">
        <v>5000</v>
      </c>
      <c r="K1722" s="31">
        <f t="shared" si="12"/>
        <v>1750.0000000000002</v>
      </c>
      <c r="L1722" s="31">
        <f t="shared" si="13"/>
        <v>700.00000000000011</v>
      </c>
      <c r="M1722" s="32">
        <v>0.4</v>
      </c>
      <c r="O1722" s="37"/>
      <c r="P1722" s="35"/>
      <c r="Q1722" s="33"/>
      <c r="R1722" s="34"/>
    </row>
    <row r="1723" spans="1:18" ht="15.75" customHeight="1">
      <c r="A1723" s="22"/>
      <c r="B1723" s="27" t="s">
        <v>21</v>
      </c>
      <c r="C1723" s="27">
        <v>1185732</v>
      </c>
      <c r="D1723" s="28">
        <v>44518</v>
      </c>
      <c r="E1723" s="27" t="s">
        <v>40</v>
      </c>
      <c r="F1723" s="27" t="s">
        <v>78</v>
      </c>
      <c r="G1723" s="27" t="s">
        <v>79</v>
      </c>
      <c r="H1723" s="27" t="s">
        <v>25</v>
      </c>
      <c r="I1723" s="29">
        <v>0.25000000000000006</v>
      </c>
      <c r="J1723" s="30">
        <v>3500</v>
      </c>
      <c r="K1723" s="31">
        <f t="shared" si="12"/>
        <v>875.00000000000023</v>
      </c>
      <c r="L1723" s="31">
        <f t="shared" si="13"/>
        <v>306.25000000000006</v>
      </c>
      <c r="M1723" s="32">
        <v>0.35</v>
      </c>
      <c r="O1723" s="37"/>
      <c r="P1723" s="35"/>
      <c r="Q1723" s="33"/>
      <c r="R1723" s="34"/>
    </row>
    <row r="1724" spans="1:18" ht="15.75" customHeight="1">
      <c r="A1724" s="22"/>
      <c r="B1724" s="27" t="s">
        <v>21</v>
      </c>
      <c r="C1724" s="27">
        <v>1185732</v>
      </c>
      <c r="D1724" s="28">
        <v>44518</v>
      </c>
      <c r="E1724" s="27" t="s">
        <v>40</v>
      </c>
      <c r="F1724" s="27" t="s">
        <v>78</v>
      </c>
      <c r="G1724" s="27" t="s">
        <v>79</v>
      </c>
      <c r="H1724" s="27" t="s">
        <v>26</v>
      </c>
      <c r="I1724" s="29">
        <v>0.25000000000000006</v>
      </c>
      <c r="J1724" s="30">
        <v>2950</v>
      </c>
      <c r="K1724" s="31">
        <f t="shared" si="12"/>
        <v>737.50000000000011</v>
      </c>
      <c r="L1724" s="31">
        <f t="shared" si="13"/>
        <v>258.125</v>
      </c>
      <c r="M1724" s="32">
        <v>0.35</v>
      </c>
      <c r="O1724" s="37"/>
      <c r="P1724" s="35"/>
      <c r="Q1724" s="33"/>
      <c r="R1724" s="34"/>
    </row>
    <row r="1725" spans="1:18" ht="15.75" customHeight="1">
      <c r="A1725" s="22"/>
      <c r="B1725" s="27" t="s">
        <v>21</v>
      </c>
      <c r="C1725" s="27">
        <v>1185732</v>
      </c>
      <c r="D1725" s="28">
        <v>44518</v>
      </c>
      <c r="E1725" s="27" t="s">
        <v>40</v>
      </c>
      <c r="F1725" s="27" t="s">
        <v>78</v>
      </c>
      <c r="G1725" s="27" t="s">
        <v>79</v>
      </c>
      <c r="H1725" s="27" t="s">
        <v>27</v>
      </c>
      <c r="I1725" s="29">
        <v>0.25000000000000006</v>
      </c>
      <c r="J1725" s="30">
        <v>3250</v>
      </c>
      <c r="K1725" s="31">
        <f t="shared" si="12"/>
        <v>812.50000000000023</v>
      </c>
      <c r="L1725" s="31">
        <f t="shared" si="13"/>
        <v>325.00000000000011</v>
      </c>
      <c r="M1725" s="32">
        <v>0.4</v>
      </c>
      <c r="O1725" s="37"/>
      <c r="P1725" s="35"/>
      <c r="Q1725" s="33"/>
      <c r="R1725" s="34"/>
    </row>
    <row r="1726" spans="1:18" ht="15.75" customHeight="1">
      <c r="A1726" s="22"/>
      <c r="B1726" s="27" t="s">
        <v>21</v>
      </c>
      <c r="C1726" s="27">
        <v>1185732</v>
      </c>
      <c r="D1726" s="28">
        <v>44518</v>
      </c>
      <c r="E1726" s="27" t="s">
        <v>40</v>
      </c>
      <c r="F1726" s="27" t="s">
        <v>78</v>
      </c>
      <c r="G1726" s="27" t="s">
        <v>79</v>
      </c>
      <c r="H1726" s="27" t="s">
        <v>28</v>
      </c>
      <c r="I1726" s="29">
        <v>0.44999999999999996</v>
      </c>
      <c r="J1726" s="30">
        <v>3000</v>
      </c>
      <c r="K1726" s="31">
        <f t="shared" si="12"/>
        <v>1349.9999999999998</v>
      </c>
      <c r="L1726" s="31">
        <f t="shared" si="13"/>
        <v>472.49999999999989</v>
      </c>
      <c r="M1726" s="32">
        <v>0.35</v>
      </c>
      <c r="O1726" s="37"/>
      <c r="P1726" s="35"/>
      <c r="Q1726" s="33"/>
      <c r="R1726" s="34"/>
    </row>
    <row r="1727" spans="1:18" ht="15.75" customHeight="1">
      <c r="A1727" s="22"/>
      <c r="B1727" s="27" t="s">
        <v>21</v>
      </c>
      <c r="C1727" s="27">
        <v>1185732</v>
      </c>
      <c r="D1727" s="28">
        <v>44518</v>
      </c>
      <c r="E1727" s="27" t="s">
        <v>40</v>
      </c>
      <c r="F1727" s="27" t="s">
        <v>78</v>
      </c>
      <c r="G1727" s="27" t="s">
        <v>79</v>
      </c>
      <c r="H1727" s="27" t="s">
        <v>29</v>
      </c>
      <c r="I1727" s="29">
        <v>0.49999999999999983</v>
      </c>
      <c r="J1727" s="30">
        <v>4000</v>
      </c>
      <c r="K1727" s="31">
        <f t="shared" si="12"/>
        <v>1999.9999999999993</v>
      </c>
      <c r="L1727" s="31">
        <f t="shared" si="13"/>
        <v>999.99999999999966</v>
      </c>
      <c r="M1727" s="32">
        <v>0.5</v>
      </c>
      <c r="O1727" s="37"/>
      <c r="P1727" s="35"/>
      <c r="Q1727" s="33"/>
      <c r="R1727" s="34"/>
    </row>
    <row r="1728" spans="1:18" ht="15.75" customHeight="1">
      <c r="A1728" s="22"/>
      <c r="B1728" s="27" t="s">
        <v>21</v>
      </c>
      <c r="C1728" s="27">
        <v>1185732</v>
      </c>
      <c r="D1728" s="28">
        <v>44547</v>
      </c>
      <c r="E1728" s="27" t="s">
        <v>40</v>
      </c>
      <c r="F1728" s="27" t="s">
        <v>78</v>
      </c>
      <c r="G1728" s="27" t="s">
        <v>79</v>
      </c>
      <c r="H1728" s="27" t="s">
        <v>24</v>
      </c>
      <c r="I1728" s="29">
        <v>0.44999999999999996</v>
      </c>
      <c r="J1728" s="30">
        <v>6500</v>
      </c>
      <c r="K1728" s="31">
        <f t="shared" si="12"/>
        <v>2924.9999999999995</v>
      </c>
      <c r="L1728" s="31">
        <f t="shared" si="13"/>
        <v>1169.9999999999998</v>
      </c>
      <c r="M1728" s="32">
        <v>0.4</v>
      </c>
      <c r="O1728" s="37"/>
      <c r="P1728" s="35"/>
      <c r="Q1728" s="33"/>
      <c r="R1728" s="34"/>
    </row>
    <row r="1729" spans="1:18" ht="15.75" customHeight="1">
      <c r="A1729" s="22"/>
      <c r="B1729" s="27" t="s">
        <v>21</v>
      </c>
      <c r="C1729" s="27">
        <v>1185732</v>
      </c>
      <c r="D1729" s="28">
        <v>44547</v>
      </c>
      <c r="E1729" s="27" t="s">
        <v>40</v>
      </c>
      <c r="F1729" s="27" t="s">
        <v>78</v>
      </c>
      <c r="G1729" s="27" t="s">
        <v>79</v>
      </c>
      <c r="H1729" s="27" t="s">
        <v>25</v>
      </c>
      <c r="I1729" s="29">
        <v>0.35000000000000003</v>
      </c>
      <c r="J1729" s="30">
        <v>4500</v>
      </c>
      <c r="K1729" s="31">
        <f t="shared" si="12"/>
        <v>1575.0000000000002</v>
      </c>
      <c r="L1729" s="31">
        <f t="shared" si="13"/>
        <v>551.25</v>
      </c>
      <c r="M1729" s="32">
        <v>0.35</v>
      </c>
      <c r="O1729" s="37"/>
      <c r="P1729" s="35"/>
      <c r="Q1729" s="33"/>
      <c r="R1729" s="34"/>
    </row>
    <row r="1730" spans="1:18" ht="15.75" customHeight="1">
      <c r="A1730" s="22"/>
      <c r="B1730" s="27" t="s">
        <v>21</v>
      </c>
      <c r="C1730" s="27">
        <v>1185732</v>
      </c>
      <c r="D1730" s="28">
        <v>44547</v>
      </c>
      <c r="E1730" s="27" t="s">
        <v>40</v>
      </c>
      <c r="F1730" s="27" t="s">
        <v>78</v>
      </c>
      <c r="G1730" s="27" t="s">
        <v>79</v>
      </c>
      <c r="H1730" s="27" t="s">
        <v>26</v>
      </c>
      <c r="I1730" s="29">
        <v>0.35000000000000003</v>
      </c>
      <c r="J1730" s="30">
        <v>4000</v>
      </c>
      <c r="K1730" s="31">
        <f t="shared" si="12"/>
        <v>1400.0000000000002</v>
      </c>
      <c r="L1730" s="31">
        <f t="shared" si="13"/>
        <v>490.00000000000006</v>
      </c>
      <c r="M1730" s="32">
        <v>0.35</v>
      </c>
      <c r="O1730" s="37"/>
      <c r="P1730" s="35"/>
      <c r="Q1730" s="33"/>
      <c r="R1730" s="34"/>
    </row>
    <row r="1731" spans="1:18" ht="15.75" customHeight="1">
      <c r="A1731" s="22"/>
      <c r="B1731" s="27" t="s">
        <v>21</v>
      </c>
      <c r="C1731" s="27">
        <v>1185732</v>
      </c>
      <c r="D1731" s="28">
        <v>44547</v>
      </c>
      <c r="E1731" s="27" t="s">
        <v>40</v>
      </c>
      <c r="F1731" s="27" t="s">
        <v>78</v>
      </c>
      <c r="G1731" s="27" t="s">
        <v>79</v>
      </c>
      <c r="H1731" s="27" t="s">
        <v>27</v>
      </c>
      <c r="I1731" s="29">
        <v>0.35000000000000003</v>
      </c>
      <c r="J1731" s="30">
        <v>3500</v>
      </c>
      <c r="K1731" s="31">
        <f t="shared" si="12"/>
        <v>1225.0000000000002</v>
      </c>
      <c r="L1731" s="31">
        <f t="shared" si="13"/>
        <v>490.00000000000011</v>
      </c>
      <c r="M1731" s="32">
        <v>0.4</v>
      </c>
      <c r="O1731" s="37"/>
      <c r="P1731" s="35"/>
      <c r="Q1731" s="33"/>
      <c r="R1731" s="34"/>
    </row>
    <row r="1732" spans="1:18" ht="15.75" customHeight="1">
      <c r="A1732" s="22"/>
      <c r="B1732" s="27" t="s">
        <v>21</v>
      </c>
      <c r="C1732" s="27">
        <v>1185732</v>
      </c>
      <c r="D1732" s="28">
        <v>44547</v>
      </c>
      <c r="E1732" s="27" t="s">
        <v>40</v>
      </c>
      <c r="F1732" s="27" t="s">
        <v>78</v>
      </c>
      <c r="G1732" s="27" t="s">
        <v>79</v>
      </c>
      <c r="H1732" s="27" t="s">
        <v>28</v>
      </c>
      <c r="I1732" s="29">
        <v>0.44999999999999996</v>
      </c>
      <c r="J1732" s="30">
        <v>3500</v>
      </c>
      <c r="K1732" s="31">
        <f t="shared" si="12"/>
        <v>1574.9999999999998</v>
      </c>
      <c r="L1732" s="31">
        <f t="shared" si="13"/>
        <v>551.24999999999989</v>
      </c>
      <c r="M1732" s="32">
        <v>0.35</v>
      </c>
      <c r="O1732" s="37"/>
      <c r="P1732" s="35"/>
      <c r="Q1732" s="33"/>
      <c r="R1732" s="34"/>
    </row>
    <row r="1733" spans="1:18" ht="15.75" customHeight="1">
      <c r="A1733" s="22"/>
      <c r="B1733" s="27" t="s">
        <v>21</v>
      </c>
      <c r="C1733" s="27">
        <v>1185732</v>
      </c>
      <c r="D1733" s="28">
        <v>44547</v>
      </c>
      <c r="E1733" s="27" t="s">
        <v>40</v>
      </c>
      <c r="F1733" s="27" t="s">
        <v>78</v>
      </c>
      <c r="G1733" s="27" t="s">
        <v>79</v>
      </c>
      <c r="H1733" s="27" t="s">
        <v>29</v>
      </c>
      <c r="I1733" s="29">
        <v>0.49999999999999983</v>
      </c>
      <c r="J1733" s="30">
        <v>4500</v>
      </c>
      <c r="K1733" s="31">
        <f t="shared" si="12"/>
        <v>2249.9999999999991</v>
      </c>
      <c r="L1733" s="31">
        <f t="shared" si="13"/>
        <v>1124.9999999999995</v>
      </c>
      <c r="M1733" s="32">
        <v>0.5</v>
      </c>
      <c r="O1733" s="37"/>
      <c r="P1733" s="35"/>
      <c r="Q1733" s="33"/>
      <c r="R1733" s="34"/>
    </row>
    <row r="1734" spans="1:18" ht="15.75" customHeight="1">
      <c r="A1734" s="22" t="s">
        <v>46</v>
      </c>
      <c r="B1734" s="27" t="s">
        <v>21</v>
      </c>
      <c r="C1734" s="27">
        <v>1185732</v>
      </c>
      <c r="D1734" s="28">
        <v>44207</v>
      </c>
      <c r="E1734" s="27" t="s">
        <v>40</v>
      </c>
      <c r="F1734" s="27" t="s">
        <v>80</v>
      </c>
      <c r="G1734" s="27" t="s">
        <v>81</v>
      </c>
      <c r="H1734" s="27" t="s">
        <v>24</v>
      </c>
      <c r="I1734" s="29">
        <v>0.25</v>
      </c>
      <c r="J1734" s="30">
        <v>6750</v>
      </c>
      <c r="K1734" s="31">
        <f t="shared" si="12"/>
        <v>1687.5</v>
      </c>
      <c r="L1734" s="31">
        <f t="shared" si="13"/>
        <v>675</v>
      </c>
      <c r="M1734" s="32">
        <v>0.4</v>
      </c>
      <c r="O1734" s="37"/>
      <c r="P1734" s="35"/>
      <c r="Q1734" s="33"/>
      <c r="R1734" s="34"/>
    </row>
    <row r="1735" spans="1:18" ht="15.75" customHeight="1">
      <c r="A1735" s="22"/>
      <c r="B1735" s="27" t="s">
        <v>21</v>
      </c>
      <c r="C1735" s="27">
        <v>1185732</v>
      </c>
      <c r="D1735" s="28">
        <v>44207</v>
      </c>
      <c r="E1735" s="27" t="s">
        <v>40</v>
      </c>
      <c r="F1735" s="27" t="s">
        <v>80</v>
      </c>
      <c r="G1735" s="27" t="s">
        <v>81</v>
      </c>
      <c r="H1735" s="27" t="s">
        <v>25</v>
      </c>
      <c r="I1735" s="29">
        <v>0.25</v>
      </c>
      <c r="J1735" s="30">
        <v>4750</v>
      </c>
      <c r="K1735" s="31">
        <f t="shared" si="12"/>
        <v>1187.5</v>
      </c>
      <c r="L1735" s="31">
        <f t="shared" si="13"/>
        <v>415.625</v>
      </c>
      <c r="M1735" s="32">
        <v>0.35</v>
      </c>
      <c r="O1735" s="37"/>
      <c r="P1735" s="35"/>
      <c r="Q1735" s="33"/>
      <c r="R1735" s="34"/>
    </row>
    <row r="1736" spans="1:18" ht="15.75" customHeight="1">
      <c r="A1736" s="22"/>
      <c r="B1736" s="27" t="s">
        <v>21</v>
      </c>
      <c r="C1736" s="27">
        <v>1185732</v>
      </c>
      <c r="D1736" s="28">
        <v>44207</v>
      </c>
      <c r="E1736" s="27" t="s">
        <v>40</v>
      </c>
      <c r="F1736" s="27" t="s">
        <v>80</v>
      </c>
      <c r="G1736" s="27" t="s">
        <v>81</v>
      </c>
      <c r="H1736" s="27" t="s">
        <v>26</v>
      </c>
      <c r="I1736" s="29">
        <v>0.15000000000000002</v>
      </c>
      <c r="J1736" s="30">
        <v>4750</v>
      </c>
      <c r="K1736" s="31">
        <f t="shared" si="12"/>
        <v>712.50000000000011</v>
      </c>
      <c r="L1736" s="31">
        <f t="shared" si="13"/>
        <v>249.37500000000003</v>
      </c>
      <c r="M1736" s="32">
        <v>0.35</v>
      </c>
      <c r="O1736" s="37"/>
      <c r="P1736" s="35"/>
      <c r="Q1736" s="33"/>
      <c r="R1736" s="34"/>
    </row>
    <row r="1737" spans="1:18" ht="15.75" customHeight="1">
      <c r="A1737" s="22"/>
      <c r="B1737" s="27" t="s">
        <v>21</v>
      </c>
      <c r="C1737" s="27">
        <v>1185732</v>
      </c>
      <c r="D1737" s="28">
        <v>44207</v>
      </c>
      <c r="E1737" s="27" t="s">
        <v>40</v>
      </c>
      <c r="F1737" s="27" t="s">
        <v>80</v>
      </c>
      <c r="G1737" s="27" t="s">
        <v>81</v>
      </c>
      <c r="H1737" s="27" t="s">
        <v>27</v>
      </c>
      <c r="I1737" s="29">
        <v>0.20000000000000007</v>
      </c>
      <c r="J1737" s="30">
        <v>3250</v>
      </c>
      <c r="K1737" s="31">
        <f t="shared" si="12"/>
        <v>650.00000000000023</v>
      </c>
      <c r="L1737" s="31">
        <f t="shared" si="13"/>
        <v>260.00000000000011</v>
      </c>
      <c r="M1737" s="32">
        <v>0.4</v>
      </c>
      <c r="O1737" s="37"/>
      <c r="P1737" s="35"/>
      <c r="Q1737" s="33"/>
      <c r="R1737" s="34"/>
    </row>
    <row r="1738" spans="1:18" ht="15.75" customHeight="1">
      <c r="A1738" s="22"/>
      <c r="B1738" s="27" t="s">
        <v>21</v>
      </c>
      <c r="C1738" s="27">
        <v>1185732</v>
      </c>
      <c r="D1738" s="28">
        <v>44207</v>
      </c>
      <c r="E1738" s="27" t="s">
        <v>40</v>
      </c>
      <c r="F1738" s="27" t="s">
        <v>80</v>
      </c>
      <c r="G1738" s="27" t="s">
        <v>81</v>
      </c>
      <c r="H1738" s="27" t="s">
        <v>28</v>
      </c>
      <c r="I1738" s="29">
        <v>0.35</v>
      </c>
      <c r="J1738" s="30">
        <v>3750</v>
      </c>
      <c r="K1738" s="31">
        <f t="shared" si="12"/>
        <v>1312.5</v>
      </c>
      <c r="L1738" s="31">
        <f t="shared" si="13"/>
        <v>459.37499999999994</v>
      </c>
      <c r="M1738" s="32">
        <v>0.35</v>
      </c>
      <c r="O1738" s="37"/>
      <c r="P1738" s="35"/>
      <c r="Q1738" s="33"/>
      <c r="R1738" s="34"/>
    </row>
    <row r="1739" spans="1:18" ht="15.75" customHeight="1">
      <c r="A1739" s="22"/>
      <c r="B1739" s="27" t="s">
        <v>21</v>
      </c>
      <c r="C1739" s="27">
        <v>1185732</v>
      </c>
      <c r="D1739" s="28">
        <v>44207</v>
      </c>
      <c r="E1739" s="27" t="s">
        <v>40</v>
      </c>
      <c r="F1739" s="27" t="s">
        <v>80</v>
      </c>
      <c r="G1739" s="27" t="s">
        <v>81</v>
      </c>
      <c r="H1739" s="27" t="s">
        <v>29</v>
      </c>
      <c r="I1739" s="29">
        <v>0.25</v>
      </c>
      <c r="J1739" s="30">
        <v>4750</v>
      </c>
      <c r="K1739" s="31">
        <f t="shared" si="12"/>
        <v>1187.5</v>
      </c>
      <c r="L1739" s="31">
        <f t="shared" si="13"/>
        <v>593.75</v>
      </c>
      <c r="M1739" s="32">
        <v>0.5</v>
      </c>
      <c r="O1739" s="37"/>
      <c r="P1739" s="35"/>
      <c r="Q1739" s="33"/>
      <c r="R1739" s="34"/>
    </row>
    <row r="1740" spans="1:18" ht="15.75" customHeight="1">
      <c r="A1740" s="22"/>
      <c r="B1740" s="27" t="s">
        <v>21</v>
      </c>
      <c r="C1740" s="27">
        <v>1185732</v>
      </c>
      <c r="D1740" s="28">
        <v>44238</v>
      </c>
      <c r="E1740" s="27" t="s">
        <v>40</v>
      </c>
      <c r="F1740" s="27" t="s">
        <v>80</v>
      </c>
      <c r="G1740" s="27" t="s">
        <v>81</v>
      </c>
      <c r="H1740" s="27" t="s">
        <v>24</v>
      </c>
      <c r="I1740" s="29">
        <v>0.25</v>
      </c>
      <c r="J1740" s="30">
        <v>7250</v>
      </c>
      <c r="K1740" s="31">
        <f t="shared" si="12"/>
        <v>1812.5</v>
      </c>
      <c r="L1740" s="31">
        <f t="shared" si="13"/>
        <v>725</v>
      </c>
      <c r="M1740" s="32">
        <v>0.4</v>
      </c>
      <c r="O1740" s="37"/>
      <c r="P1740" s="35"/>
      <c r="Q1740" s="33"/>
      <c r="R1740" s="34"/>
    </row>
    <row r="1741" spans="1:18" ht="15.75" customHeight="1">
      <c r="A1741" s="22"/>
      <c r="B1741" s="27" t="s">
        <v>21</v>
      </c>
      <c r="C1741" s="27">
        <v>1185732</v>
      </c>
      <c r="D1741" s="28">
        <v>44238</v>
      </c>
      <c r="E1741" s="27" t="s">
        <v>40</v>
      </c>
      <c r="F1741" s="27" t="s">
        <v>80</v>
      </c>
      <c r="G1741" s="27" t="s">
        <v>81</v>
      </c>
      <c r="H1741" s="27" t="s">
        <v>25</v>
      </c>
      <c r="I1741" s="29">
        <v>0.25</v>
      </c>
      <c r="J1741" s="30">
        <v>3750</v>
      </c>
      <c r="K1741" s="31">
        <f t="shared" si="12"/>
        <v>937.5</v>
      </c>
      <c r="L1741" s="31">
        <f t="shared" si="13"/>
        <v>328.125</v>
      </c>
      <c r="M1741" s="32">
        <v>0.35</v>
      </c>
      <c r="O1741" s="37"/>
      <c r="P1741" s="35"/>
      <c r="Q1741" s="33"/>
      <c r="R1741" s="34"/>
    </row>
    <row r="1742" spans="1:18" ht="15.75" customHeight="1">
      <c r="A1742" s="22"/>
      <c r="B1742" s="27" t="s">
        <v>21</v>
      </c>
      <c r="C1742" s="27">
        <v>1185732</v>
      </c>
      <c r="D1742" s="28">
        <v>44238</v>
      </c>
      <c r="E1742" s="27" t="s">
        <v>40</v>
      </c>
      <c r="F1742" s="27" t="s">
        <v>80</v>
      </c>
      <c r="G1742" s="27" t="s">
        <v>81</v>
      </c>
      <c r="H1742" s="27" t="s">
        <v>26</v>
      </c>
      <c r="I1742" s="29">
        <v>0.15000000000000002</v>
      </c>
      <c r="J1742" s="30">
        <v>4250</v>
      </c>
      <c r="K1742" s="31">
        <f t="shared" si="12"/>
        <v>637.50000000000011</v>
      </c>
      <c r="L1742" s="31">
        <f t="shared" si="13"/>
        <v>223.12500000000003</v>
      </c>
      <c r="M1742" s="32">
        <v>0.35</v>
      </c>
      <c r="O1742" s="37"/>
      <c r="P1742" s="35"/>
      <c r="Q1742" s="33"/>
      <c r="R1742" s="34"/>
    </row>
    <row r="1743" spans="1:18" ht="15.75" customHeight="1">
      <c r="A1743" s="22"/>
      <c r="B1743" s="27" t="s">
        <v>21</v>
      </c>
      <c r="C1743" s="27">
        <v>1185732</v>
      </c>
      <c r="D1743" s="28">
        <v>44238</v>
      </c>
      <c r="E1743" s="27" t="s">
        <v>40</v>
      </c>
      <c r="F1743" s="27" t="s">
        <v>80</v>
      </c>
      <c r="G1743" s="27" t="s">
        <v>81</v>
      </c>
      <c r="H1743" s="27" t="s">
        <v>27</v>
      </c>
      <c r="I1743" s="29">
        <v>0.20000000000000007</v>
      </c>
      <c r="J1743" s="30">
        <v>3000</v>
      </c>
      <c r="K1743" s="31">
        <f t="shared" si="12"/>
        <v>600.00000000000023</v>
      </c>
      <c r="L1743" s="31">
        <f t="shared" si="13"/>
        <v>240.00000000000011</v>
      </c>
      <c r="M1743" s="32">
        <v>0.4</v>
      </c>
      <c r="O1743" s="37"/>
      <c r="P1743" s="35"/>
      <c r="Q1743" s="33"/>
      <c r="R1743" s="34"/>
    </row>
    <row r="1744" spans="1:18" ht="15.75" customHeight="1">
      <c r="A1744" s="22"/>
      <c r="B1744" s="27" t="s">
        <v>21</v>
      </c>
      <c r="C1744" s="27">
        <v>1185732</v>
      </c>
      <c r="D1744" s="28">
        <v>44238</v>
      </c>
      <c r="E1744" s="27" t="s">
        <v>40</v>
      </c>
      <c r="F1744" s="27" t="s">
        <v>80</v>
      </c>
      <c r="G1744" s="27" t="s">
        <v>81</v>
      </c>
      <c r="H1744" s="27" t="s">
        <v>28</v>
      </c>
      <c r="I1744" s="29">
        <v>0.35</v>
      </c>
      <c r="J1744" s="30">
        <v>3750</v>
      </c>
      <c r="K1744" s="31">
        <f t="shared" si="12"/>
        <v>1312.5</v>
      </c>
      <c r="L1744" s="31">
        <f t="shared" si="13"/>
        <v>459.37499999999994</v>
      </c>
      <c r="M1744" s="32">
        <v>0.35</v>
      </c>
      <c r="O1744" s="37"/>
      <c r="P1744" s="35"/>
      <c r="Q1744" s="33"/>
      <c r="R1744" s="34"/>
    </row>
    <row r="1745" spans="1:18" ht="15.75" customHeight="1">
      <c r="A1745" s="22"/>
      <c r="B1745" s="27" t="s">
        <v>21</v>
      </c>
      <c r="C1745" s="27">
        <v>1185732</v>
      </c>
      <c r="D1745" s="28">
        <v>44238</v>
      </c>
      <c r="E1745" s="27" t="s">
        <v>40</v>
      </c>
      <c r="F1745" s="27" t="s">
        <v>80</v>
      </c>
      <c r="G1745" s="27" t="s">
        <v>81</v>
      </c>
      <c r="H1745" s="27" t="s">
        <v>29</v>
      </c>
      <c r="I1745" s="29">
        <v>0.25</v>
      </c>
      <c r="J1745" s="30">
        <v>4500</v>
      </c>
      <c r="K1745" s="31">
        <f t="shared" si="12"/>
        <v>1125</v>
      </c>
      <c r="L1745" s="31">
        <f t="shared" si="13"/>
        <v>562.5</v>
      </c>
      <c r="M1745" s="32">
        <v>0.5</v>
      </c>
      <c r="O1745" s="37"/>
      <c r="P1745" s="35"/>
      <c r="Q1745" s="33"/>
      <c r="R1745" s="34"/>
    </row>
    <row r="1746" spans="1:18" ht="15.75" customHeight="1">
      <c r="A1746" s="22"/>
      <c r="B1746" s="27" t="s">
        <v>21</v>
      </c>
      <c r="C1746" s="27">
        <v>1185732</v>
      </c>
      <c r="D1746" s="28">
        <v>44265</v>
      </c>
      <c r="E1746" s="27" t="s">
        <v>40</v>
      </c>
      <c r="F1746" s="27" t="s">
        <v>80</v>
      </c>
      <c r="G1746" s="27" t="s">
        <v>81</v>
      </c>
      <c r="H1746" s="27" t="s">
        <v>24</v>
      </c>
      <c r="I1746" s="29">
        <v>0.30000000000000004</v>
      </c>
      <c r="J1746" s="30">
        <v>6700</v>
      </c>
      <c r="K1746" s="31">
        <f t="shared" si="12"/>
        <v>2010.0000000000002</v>
      </c>
      <c r="L1746" s="31">
        <f t="shared" si="13"/>
        <v>804.00000000000011</v>
      </c>
      <c r="M1746" s="32">
        <v>0.4</v>
      </c>
      <c r="O1746" s="37"/>
      <c r="P1746" s="35"/>
      <c r="Q1746" s="33"/>
      <c r="R1746" s="34"/>
    </row>
    <row r="1747" spans="1:18" ht="15.75" customHeight="1">
      <c r="A1747" s="22"/>
      <c r="B1747" s="27" t="s">
        <v>21</v>
      </c>
      <c r="C1747" s="27">
        <v>1185732</v>
      </c>
      <c r="D1747" s="28">
        <v>44265</v>
      </c>
      <c r="E1747" s="27" t="s">
        <v>40</v>
      </c>
      <c r="F1747" s="27" t="s">
        <v>80</v>
      </c>
      <c r="G1747" s="27" t="s">
        <v>81</v>
      </c>
      <c r="H1747" s="27" t="s">
        <v>25</v>
      </c>
      <c r="I1747" s="29">
        <v>0.30000000000000004</v>
      </c>
      <c r="J1747" s="30">
        <v>3500</v>
      </c>
      <c r="K1747" s="31">
        <f t="shared" si="12"/>
        <v>1050.0000000000002</v>
      </c>
      <c r="L1747" s="31">
        <f t="shared" si="13"/>
        <v>367.50000000000006</v>
      </c>
      <c r="M1747" s="32">
        <v>0.35</v>
      </c>
      <c r="O1747" s="37"/>
      <c r="P1747" s="35"/>
      <c r="Q1747" s="33"/>
      <c r="R1747" s="34"/>
    </row>
    <row r="1748" spans="1:18" ht="15.75" customHeight="1">
      <c r="A1748" s="22"/>
      <c r="B1748" s="27" t="s">
        <v>21</v>
      </c>
      <c r="C1748" s="27">
        <v>1185732</v>
      </c>
      <c r="D1748" s="28">
        <v>44265</v>
      </c>
      <c r="E1748" s="27" t="s">
        <v>40</v>
      </c>
      <c r="F1748" s="27" t="s">
        <v>80</v>
      </c>
      <c r="G1748" s="27" t="s">
        <v>81</v>
      </c>
      <c r="H1748" s="27" t="s">
        <v>26</v>
      </c>
      <c r="I1748" s="29">
        <v>0.20000000000000007</v>
      </c>
      <c r="J1748" s="30">
        <v>4000</v>
      </c>
      <c r="K1748" s="31">
        <f t="shared" si="12"/>
        <v>800.00000000000023</v>
      </c>
      <c r="L1748" s="31">
        <f t="shared" si="13"/>
        <v>280.00000000000006</v>
      </c>
      <c r="M1748" s="32">
        <v>0.35</v>
      </c>
      <c r="O1748" s="37"/>
      <c r="P1748" s="35"/>
      <c r="Q1748" s="33"/>
      <c r="R1748" s="34"/>
    </row>
    <row r="1749" spans="1:18" ht="15.75" customHeight="1">
      <c r="A1749" s="22"/>
      <c r="B1749" s="27" t="s">
        <v>21</v>
      </c>
      <c r="C1749" s="27">
        <v>1185732</v>
      </c>
      <c r="D1749" s="28">
        <v>44265</v>
      </c>
      <c r="E1749" s="27" t="s">
        <v>40</v>
      </c>
      <c r="F1749" s="27" t="s">
        <v>80</v>
      </c>
      <c r="G1749" s="27" t="s">
        <v>81</v>
      </c>
      <c r="H1749" s="27" t="s">
        <v>27</v>
      </c>
      <c r="I1749" s="29">
        <v>0.25</v>
      </c>
      <c r="J1749" s="30">
        <v>2500</v>
      </c>
      <c r="K1749" s="31">
        <f t="shared" si="12"/>
        <v>625</v>
      </c>
      <c r="L1749" s="31">
        <f t="shared" si="13"/>
        <v>250</v>
      </c>
      <c r="M1749" s="32">
        <v>0.4</v>
      </c>
      <c r="O1749" s="37"/>
      <c r="P1749" s="35"/>
      <c r="Q1749" s="33"/>
      <c r="R1749" s="34"/>
    </row>
    <row r="1750" spans="1:18" ht="15.75" customHeight="1">
      <c r="A1750" s="22"/>
      <c r="B1750" s="27" t="s">
        <v>21</v>
      </c>
      <c r="C1750" s="27">
        <v>1185732</v>
      </c>
      <c r="D1750" s="28">
        <v>44265</v>
      </c>
      <c r="E1750" s="27" t="s">
        <v>40</v>
      </c>
      <c r="F1750" s="27" t="s">
        <v>80</v>
      </c>
      <c r="G1750" s="27" t="s">
        <v>81</v>
      </c>
      <c r="H1750" s="27" t="s">
        <v>28</v>
      </c>
      <c r="I1750" s="29">
        <v>0.4</v>
      </c>
      <c r="J1750" s="30">
        <v>3000</v>
      </c>
      <c r="K1750" s="31">
        <f t="shared" si="12"/>
        <v>1200</v>
      </c>
      <c r="L1750" s="31">
        <f t="shared" si="13"/>
        <v>420</v>
      </c>
      <c r="M1750" s="32">
        <v>0.35</v>
      </c>
      <c r="O1750" s="37"/>
      <c r="P1750" s="35"/>
      <c r="Q1750" s="33"/>
      <c r="R1750" s="34"/>
    </row>
    <row r="1751" spans="1:18" ht="15.75" customHeight="1">
      <c r="A1751" s="22"/>
      <c r="B1751" s="27" t="s">
        <v>21</v>
      </c>
      <c r="C1751" s="27">
        <v>1185732</v>
      </c>
      <c r="D1751" s="28">
        <v>44265</v>
      </c>
      <c r="E1751" s="27" t="s">
        <v>40</v>
      </c>
      <c r="F1751" s="27" t="s">
        <v>80</v>
      </c>
      <c r="G1751" s="27" t="s">
        <v>81</v>
      </c>
      <c r="H1751" s="27" t="s">
        <v>29</v>
      </c>
      <c r="I1751" s="29">
        <v>0.30000000000000004</v>
      </c>
      <c r="J1751" s="30">
        <v>4000</v>
      </c>
      <c r="K1751" s="31">
        <f t="shared" si="12"/>
        <v>1200.0000000000002</v>
      </c>
      <c r="L1751" s="31">
        <f t="shared" si="13"/>
        <v>600.00000000000011</v>
      </c>
      <c r="M1751" s="32">
        <v>0.5</v>
      </c>
      <c r="O1751" s="37"/>
      <c r="P1751" s="35"/>
      <c r="Q1751" s="33"/>
      <c r="R1751" s="34"/>
    </row>
    <row r="1752" spans="1:18" ht="15.75" customHeight="1">
      <c r="A1752" s="22"/>
      <c r="B1752" s="27" t="s">
        <v>21</v>
      </c>
      <c r="C1752" s="27">
        <v>1185732</v>
      </c>
      <c r="D1752" s="28">
        <v>44297</v>
      </c>
      <c r="E1752" s="27" t="s">
        <v>40</v>
      </c>
      <c r="F1752" s="27" t="s">
        <v>80</v>
      </c>
      <c r="G1752" s="27" t="s">
        <v>81</v>
      </c>
      <c r="H1752" s="27" t="s">
        <v>24</v>
      </c>
      <c r="I1752" s="29">
        <v>0.30000000000000004</v>
      </c>
      <c r="J1752" s="30">
        <v>6250</v>
      </c>
      <c r="K1752" s="31">
        <f t="shared" si="12"/>
        <v>1875.0000000000002</v>
      </c>
      <c r="L1752" s="31">
        <f t="shared" si="13"/>
        <v>750.00000000000011</v>
      </c>
      <c r="M1752" s="32">
        <v>0.4</v>
      </c>
      <c r="O1752" s="37"/>
      <c r="P1752" s="35"/>
      <c r="Q1752" s="33"/>
      <c r="R1752" s="34"/>
    </row>
    <row r="1753" spans="1:18" ht="15.75" customHeight="1">
      <c r="A1753" s="22"/>
      <c r="B1753" s="27" t="s">
        <v>21</v>
      </c>
      <c r="C1753" s="27">
        <v>1185732</v>
      </c>
      <c r="D1753" s="28">
        <v>44297</v>
      </c>
      <c r="E1753" s="27" t="s">
        <v>40</v>
      </c>
      <c r="F1753" s="27" t="s">
        <v>80</v>
      </c>
      <c r="G1753" s="27" t="s">
        <v>81</v>
      </c>
      <c r="H1753" s="27" t="s">
        <v>25</v>
      </c>
      <c r="I1753" s="29">
        <v>0.25000000000000006</v>
      </c>
      <c r="J1753" s="30">
        <v>3250</v>
      </c>
      <c r="K1753" s="31">
        <f t="shared" si="12"/>
        <v>812.50000000000023</v>
      </c>
      <c r="L1753" s="31">
        <f t="shared" si="13"/>
        <v>284.37500000000006</v>
      </c>
      <c r="M1753" s="32">
        <v>0.35</v>
      </c>
      <c r="O1753" s="37"/>
      <c r="P1753" s="35"/>
      <c r="Q1753" s="33"/>
      <c r="R1753" s="34"/>
    </row>
    <row r="1754" spans="1:18" ht="15.75" customHeight="1">
      <c r="A1754" s="22"/>
      <c r="B1754" s="27" t="s">
        <v>21</v>
      </c>
      <c r="C1754" s="27">
        <v>1185732</v>
      </c>
      <c r="D1754" s="28">
        <v>44297</v>
      </c>
      <c r="E1754" s="27" t="s">
        <v>40</v>
      </c>
      <c r="F1754" s="27" t="s">
        <v>80</v>
      </c>
      <c r="G1754" s="27" t="s">
        <v>81</v>
      </c>
      <c r="H1754" s="27" t="s">
        <v>26</v>
      </c>
      <c r="I1754" s="29">
        <v>0.15000000000000008</v>
      </c>
      <c r="J1754" s="30">
        <v>3250</v>
      </c>
      <c r="K1754" s="31">
        <f t="shared" si="12"/>
        <v>487.50000000000023</v>
      </c>
      <c r="L1754" s="31">
        <f t="shared" si="13"/>
        <v>170.62500000000006</v>
      </c>
      <c r="M1754" s="32">
        <v>0.35</v>
      </c>
      <c r="O1754" s="37"/>
      <c r="P1754" s="35"/>
      <c r="Q1754" s="33"/>
      <c r="R1754" s="34"/>
    </row>
    <row r="1755" spans="1:18" ht="15.75" customHeight="1">
      <c r="A1755" s="22"/>
      <c r="B1755" s="27" t="s">
        <v>21</v>
      </c>
      <c r="C1755" s="27">
        <v>1185732</v>
      </c>
      <c r="D1755" s="28">
        <v>44297</v>
      </c>
      <c r="E1755" s="27" t="s">
        <v>40</v>
      </c>
      <c r="F1755" s="27" t="s">
        <v>80</v>
      </c>
      <c r="G1755" s="27" t="s">
        <v>81</v>
      </c>
      <c r="H1755" s="27" t="s">
        <v>27</v>
      </c>
      <c r="I1755" s="29">
        <v>0.2</v>
      </c>
      <c r="J1755" s="30">
        <v>2500</v>
      </c>
      <c r="K1755" s="31">
        <f t="shared" si="12"/>
        <v>500</v>
      </c>
      <c r="L1755" s="31">
        <f t="shared" si="13"/>
        <v>200</v>
      </c>
      <c r="M1755" s="32">
        <v>0.4</v>
      </c>
      <c r="O1755" s="37"/>
      <c r="P1755" s="35"/>
      <c r="Q1755" s="33"/>
      <c r="R1755" s="34"/>
    </row>
    <row r="1756" spans="1:18" ht="15.75" customHeight="1">
      <c r="A1756" s="22"/>
      <c r="B1756" s="27" t="s">
        <v>21</v>
      </c>
      <c r="C1756" s="27">
        <v>1185732</v>
      </c>
      <c r="D1756" s="28">
        <v>44297</v>
      </c>
      <c r="E1756" s="27" t="s">
        <v>40</v>
      </c>
      <c r="F1756" s="27" t="s">
        <v>80</v>
      </c>
      <c r="G1756" s="27" t="s">
        <v>81</v>
      </c>
      <c r="H1756" s="27" t="s">
        <v>28</v>
      </c>
      <c r="I1756" s="29">
        <v>0.35000000000000003</v>
      </c>
      <c r="J1756" s="30">
        <v>2750</v>
      </c>
      <c r="K1756" s="31">
        <f t="shared" si="12"/>
        <v>962.50000000000011</v>
      </c>
      <c r="L1756" s="31">
        <f t="shared" si="13"/>
        <v>336.875</v>
      </c>
      <c r="M1756" s="32">
        <v>0.35</v>
      </c>
      <c r="O1756" s="37"/>
      <c r="P1756" s="35"/>
      <c r="Q1756" s="33"/>
      <c r="R1756" s="34"/>
    </row>
    <row r="1757" spans="1:18" ht="15.75" customHeight="1">
      <c r="A1757" s="22"/>
      <c r="B1757" s="27" t="s">
        <v>21</v>
      </c>
      <c r="C1757" s="27">
        <v>1185732</v>
      </c>
      <c r="D1757" s="28">
        <v>44297</v>
      </c>
      <c r="E1757" s="27" t="s">
        <v>40</v>
      </c>
      <c r="F1757" s="27" t="s">
        <v>80</v>
      </c>
      <c r="G1757" s="27" t="s">
        <v>81</v>
      </c>
      <c r="H1757" s="27" t="s">
        <v>29</v>
      </c>
      <c r="I1757" s="29">
        <v>0.25000000000000006</v>
      </c>
      <c r="J1757" s="30">
        <v>4000</v>
      </c>
      <c r="K1757" s="31">
        <f t="shared" si="12"/>
        <v>1000.0000000000002</v>
      </c>
      <c r="L1757" s="31">
        <f t="shared" si="13"/>
        <v>500.00000000000011</v>
      </c>
      <c r="M1757" s="32">
        <v>0.5</v>
      </c>
      <c r="O1757" s="37"/>
      <c r="P1757" s="35"/>
      <c r="Q1757" s="33"/>
      <c r="R1757" s="34"/>
    </row>
    <row r="1758" spans="1:18" ht="15.75" customHeight="1">
      <c r="A1758" s="22"/>
      <c r="B1758" s="27" t="s">
        <v>21</v>
      </c>
      <c r="C1758" s="27">
        <v>1185732</v>
      </c>
      <c r="D1758" s="28">
        <v>44328</v>
      </c>
      <c r="E1758" s="27" t="s">
        <v>40</v>
      </c>
      <c r="F1758" s="27" t="s">
        <v>80</v>
      </c>
      <c r="G1758" s="27" t="s">
        <v>81</v>
      </c>
      <c r="H1758" s="27" t="s">
        <v>24</v>
      </c>
      <c r="I1758" s="29">
        <v>0.35000000000000003</v>
      </c>
      <c r="J1758" s="30">
        <v>6700</v>
      </c>
      <c r="K1758" s="31">
        <f t="shared" si="12"/>
        <v>2345</v>
      </c>
      <c r="L1758" s="31">
        <f t="shared" si="13"/>
        <v>938</v>
      </c>
      <c r="M1758" s="32">
        <v>0.4</v>
      </c>
      <c r="O1758" s="37"/>
      <c r="P1758" s="35"/>
      <c r="Q1758" s="33"/>
      <c r="R1758" s="34"/>
    </row>
    <row r="1759" spans="1:18" ht="15.75" customHeight="1">
      <c r="A1759" s="22"/>
      <c r="B1759" s="27" t="s">
        <v>21</v>
      </c>
      <c r="C1759" s="27">
        <v>1185732</v>
      </c>
      <c r="D1759" s="28">
        <v>44328</v>
      </c>
      <c r="E1759" s="27" t="s">
        <v>40</v>
      </c>
      <c r="F1759" s="27" t="s">
        <v>80</v>
      </c>
      <c r="G1759" s="27" t="s">
        <v>81</v>
      </c>
      <c r="H1759" s="27" t="s">
        <v>25</v>
      </c>
      <c r="I1759" s="29">
        <v>0.3000000000000001</v>
      </c>
      <c r="J1759" s="30">
        <v>3750</v>
      </c>
      <c r="K1759" s="31">
        <f t="shared" si="12"/>
        <v>1125.0000000000005</v>
      </c>
      <c r="L1759" s="31">
        <f t="shared" si="13"/>
        <v>393.75000000000011</v>
      </c>
      <c r="M1759" s="32">
        <v>0.35</v>
      </c>
      <c r="O1759" s="37"/>
      <c r="P1759" s="35"/>
      <c r="Q1759" s="33"/>
      <c r="R1759" s="34"/>
    </row>
    <row r="1760" spans="1:18" ht="15.75" customHeight="1">
      <c r="A1760" s="22"/>
      <c r="B1760" s="27" t="s">
        <v>21</v>
      </c>
      <c r="C1760" s="27">
        <v>1185732</v>
      </c>
      <c r="D1760" s="28">
        <v>44328</v>
      </c>
      <c r="E1760" s="27" t="s">
        <v>40</v>
      </c>
      <c r="F1760" s="27" t="s">
        <v>80</v>
      </c>
      <c r="G1760" s="27" t="s">
        <v>81</v>
      </c>
      <c r="H1760" s="27" t="s">
        <v>26</v>
      </c>
      <c r="I1760" s="29">
        <v>0.25000000000000006</v>
      </c>
      <c r="J1760" s="30">
        <v>3500</v>
      </c>
      <c r="K1760" s="31">
        <f t="shared" si="12"/>
        <v>875.00000000000023</v>
      </c>
      <c r="L1760" s="31">
        <f t="shared" si="13"/>
        <v>306.25000000000006</v>
      </c>
      <c r="M1760" s="32">
        <v>0.35</v>
      </c>
      <c r="O1760" s="37"/>
      <c r="P1760" s="35"/>
      <c r="Q1760" s="33"/>
      <c r="R1760" s="34"/>
    </row>
    <row r="1761" spans="1:18" ht="15.75" customHeight="1">
      <c r="A1761" s="22"/>
      <c r="B1761" s="27" t="s">
        <v>21</v>
      </c>
      <c r="C1761" s="27">
        <v>1185732</v>
      </c>
      <c r="D1761" s="28">
        <v>44328</v>
      </c>
      <c r="E1761" s="27" t="s">
        <v>40</v>
      </c>
      <c r="F1761" s="27" t="s">
        <v>80</v>
      </c>
      <c r="G1761" s="27" t="s">
        <v>81</v>
      </c>
      <c r="H1761" s="27" t="s">
        <v>27</v>
      </c>
      <c r="I1761" s="29">
        <v>0.25000000000000006</v>
      </c>
      <c r="J1761" s="30">
        <v>2750</v>
      </c>
      <c r="K1761" s="31">
        <f t="shared" si="12"/>
        <v>687.50000000000011</v>
      </c>
      <c r="L1761" s="31">
        <f t="shared" si="13"/>
        <v>275.00000000000006</v>
      </c>
      <c r="M1761" s="32">
        <v>0.4</v>
      </c>
      <c r="O1761" s="37"/>
      <c r="P1761" s="35"/>
      <c r="Q1761" s="33"/>
      <c r="R1761" s="34"/>
    </row>
    <row r="1762" spans="1:18" ht="15.75" customHeight="1">
      <c r="A1762" s="22"/>
      <c r="B1762" s="27" t="s">
        <v>21</v>
      </c>
      <c r="C1762" s="27">
        <v>1185732</v>
      </c>
      <c r="D1762" s="28">
        <v>44328</v>
      </c>
      <c r="E1762" s="27" t="s">
        <v>40</v>
      </c>
      <c r="F1762" s="27" t="s">
        <v>80</v>
      </c>
      <c r="G1762" s="27" t="s">
        <v>81</v>
      </c>
      <c r="H1762" s="27" t="s">
        <v>28</v>
      </c>
      <c r="I1762" s="29">
        <v>0.39999999999999997</v>
      </c>
      <c r="J1762" s="30">
        <v>3000</v>
      </c>
      <c r="K1762" s="31">
        <f t="shared" si="12"/>
        <v>1200</v>
      </c>
      <c r="L1762" s="31">
        <f t="shared" si="13"/>
        <v>420</v>
      </c>
      <c r="M1762" s="32">
        <v>0.35</v>
      </c>
      <c r="O1762" s="37"/>
      <c r="P1762" s="35"/>
      <c r="Q1762" s="33"/>
      <c r="R1762" s="34"/>
    </row>
    <row r="1763" spans="1:18" ht="15.75" customHeight="1">
      <c r="A1763" s="22"/>
      <c r="B1763" s="27" t="s">
        <v>21</v>
      </c>
      <c r="C1763" s="27">
        <v>1185732</v>
      </c>
      <c r="D1763" s="28">
        <v>44328</v>
      </c>
      <c r="E1763" s="27" t="s">
        <v>40</v>
      </c>
      <c r="F1763" s="27" t="s">
        <v>80</v>
      </c>
      <c r="G1763" s="27" t="s">
        <v>81</v>
      </c>
      <c r="H1763" s="27" t="s">
        <v>29</v>
      </c>
      <c r="I1763" s="29">
        <v>0.44999999999999996</v>
      </c>
      <c r="J1763" s="30">
        <v>4000</v>
      </c>
      <c r="K1763" s="31">
        <f t="shared" si="12"/>
        <v>1799.9999999999998</v>
      </c>
      <c r="L1763" s="31">
        <f t="shared" si="13"/>
        <v>899.99999999999989</v>
      </c>
      <c r="M1763" s="32">
        <v>0.5</v>
      </c>
      <c r="O1763" s="37"/>
      <c r="P1763" s="35"/>
      <c r="Q1763" s="33"/>
      <c r="R1763" s="34"/>
    </row>
    <row r="1764" spans="1:18" ht="15.75" customHeight="1">
      <c r="A1764" s="22"/>
      <c r="B1764" s="27" t="s">
        <v>21</v>
      </c>
      <c r="C1764" s="27">
        <v>1185732</v>
      </c>
      <c r="D1764" s="28">
        <v>44358</v>
      </c>
      <c r="E1764" s="27" t="s">
        <v>40</v>
      </c>
      <c r="F1764" s="27" t="s">
        <v>80</v>
      </c>
      <c r="G1764" s="27" t="s">
        <v>81</v>
      </c>
      <c r="H1764" s="27" t="s">
        <v>24</v>
      </c>
      <c r="I1764" s="29">
        <v>0.30000000000000004</v>
      </c>
      <c r="J1764" s="30">
        <v>6500</v>
      </c>
      <c r="K1764" s="31">
        <f t="shared" si="12"/>
        <v>1950.0000000000002</v>
      </c>
      <c r="L1764" s="31">
        <f t="shared" si="13"/>
        <v>780.00000000000011</v>
      </c>
      <c r="M1764" s="32">
        <v>0.4</v>
      </c>
      <c r="O1764" s="37"/>
      <c r="P1764" s="35"/>
      <c r="Q1764" s="33"/>
      <c r="R1764" s="34"/>
    </row>
    <row r="1765" spans="1:18" ht="15.75" customHeight="1">
      <c r="A1765" s="22"/>
      <c r="B1765" s="27" t="s">
        <v>21</v>
      </c>
      <c r="C1765" s="27">
        <v>1185732</v>
      </c>
      <c r="D1765" s="28">
        <v>44358</v>
      </c>
      <c r="E1765" s="27" t="s">
        <v>40</v>
      </c>
      <c r="F1765" s="27" t="s">
        <v>80</v>
      </c>
      <c r="G1765" s="27" t="s">
        <v>81</v>
      </c>
      <c r="H1765" s="27" t="s">
        <v>25</v>
      </c>
      <c r="I1765" s="29">
        <v>0.25000000000000011</v>
      </c>
      <c r="J1765" s="30">
        <v>4000</v>
      </c>
      <c r="K1765" s="31">
        <f t="shared" si="12"/>
        <v>1000.0000000000005</v>
      </c>
      <c r="L1765" s="31">
        <f t="shared" si="13"/>
        <v>350.00000000000011</v>
      </c>
      <c r="M1765" s="32">
        <v>0.35</v>
      </c>
      <c r="O1765" s="37"/>
      <c r="P1765" s="35"/>
      <c r="Q1765" s="33"/>
      <c r="R1765" s="34"/>
    </row>
    <row r="1766" spans="1:18" ht="15.75" customHeight="1">
      <c r="A1766" s="22"/>
      <c r="B1766" s="27" t="s">
        <v>21</v>
      </c>
      <c r="C1766" s="27">
        <v>1185732</v>
      </c>
      <c r="D1766" s="28">
        <v>44358</v>
      </c>
      <c r="E1766" s="27" t="s">
        <v>40</v>
      </c>
      <c r="F1766" s="27" t="s">
        <v>80</v>
      </c>
      <c r="G1766" s="27" t="s">
        <v>81</v>
      </c>
      <c r="H1766" s="27" t="s">
        <v>26</v>
      </c>
      <c r="I1766" s="29">
        <v>0.20000000000000007</v>
      </c>
      <c r="J1766" s="30">
        <v>4250</v>
      </c>
      <c r="K1766" s="31">
        <f t="shared" si="12"/>
        <v>850.00000000000023</v>
      </c>
      <c r="L1766" s="31">
        <f t="shared" si="13"/>
        <v>297.50000000000006</v>
      </c>
      <c r="M1766" s="32">
        <v>0.35</v>
      </c>
      <c r="O1766" s="37"/>
      <c r="P1766" s="35"/>
      <c r="Q1766" s="33"/>
      <c r="R1766" s="34"/>
    </row>
    <row r="1767" spans="1:18" ht="15.75" customHeight="1">
      <c r="A1767" s="22"/>
      <c r="B1767" s="27" t="s">
        <v>21</v>
      </c>
      <c r="C1767" s="27">
        <v>1185732</v>
      </c>
      <c r="D1767" s="28">
        <v>44358</v>
      </c>
      <c r="E1767" s="27" t="s">
        <v>40</v>
      </c>
      <c r="F1767" s="27" t="s">
        <v>80</v>
      </c>
      <c r="G1767" s="27" t="s">
        <v>81</v>
      </c>
      <c r="H1767" s="27" t="s">
        <v>27</v>
      </c>
      <c r="I1767" s="29">
        <v>0.20000000000000007</v>
      </c>
      <c r="J1767" s="30">
        <v>4000</v>
      </c>
      <c r="K1767" s="31">
        <f t="shared" si="12"/>
        <v>800.00000000000023</v>
      </c>
      <c r="L1767" s="31">
        <f t="shared" si="13"/>
        <v>320.00000000000011</v>
      </c>
      <c r="M1767" s="32">
        <v>0.4</v>
      </c>
      <c r="O1767" s="37"/>
      <c r="P1767" s="35"/>
      <c r="Q1767" s="33"/>
      <c r="R1767" s="34"/>
    </row>
    <row r="1768" spans="1:18" ht="15.75" customHeight="1">
      <c r="A1768" s="22"/>
      <c r="B1768" s="27" t="s">
        <v>21</v>
      </c>
      <c r="C1768" s="27">
        <v>1185732</v>
      </c>
      <c r="D1768" s="28">
        <v>44358</v>
      </c>
      <c r="E1768" s="27" t="s">
        <v>40</v>
      </c>
      <c r="F1768" s="27" t="s">
        <v>80</v>
      </c>
      <c r="G1768" s="27" t="s">
        <v>81</v>
      </c>
      <c r="H1768" s="27" t="s">
        <v>28</v>
      </c>
      <c r="I1768" s="29">
        <v>0.35000000000000003</v>
      </c>
      <c r="J1768" s="30">
        <v>4000</v>
      </c>
      <c r="K1768" s="31">
        <f t="shared" si="12"/>
        <v>1400.0000000000002</v>
      </c>
      <c r="L1768" s="31">
        <f t="shared" si="13"/>
        <v>490.00000000000006</v>
      </c>
      <c r="M1768" s="32">
        <v>0.35</v>
      </c>
      <c r="O1768" s="37"/>
      <c r="P1768" s="35"/>
      <c r="Q1768" s="33"/>
      <c r="R1768" s="34"/>
    </row>
    <row r="1769" spans="1:18" ht="15.75" customHeight="1">
      <c r="A1769" s="22"/>
      <c r="B1769" s="27" t="s">
        <v>21</v>
      </c>
      <c r="C1769" s="27">
        <v>1185732</v>
      </c>
      <c r="D1769" s="28">
        <v>44358</v>
      </c>
      <c r="E1769" s="27" t="s">
        <v>40</v>
      </c>
      <c r="F1769" s="27" t="s">
        <v>80</v>
      </c>
      <c r="G1769" s="27" t="s">
        <v>81</v>
      </c>
      <c r="H1769" s="27" t="s">
        <v>29</v>
      </c>
      <c r="I1769" s="29">
        <v>0.4</v>
      </c>
      <c r="J1769" s="30">
        <v>5750</v>
      </c>
      <c r="K1769" s="31">
        <f t="shared" si="12"/>
        <v>2300</v>
      </c>
      <c r="L1769" s="31">
        <f t="shared" si="13"/>
        <v>1150</v>
      </c>
      <c r="M1769" s="32">
        <v>0.5</v>
      </c>
      <c r="O1769" s="37"/>
      <c r="P1769" s="35"/>
      <c r="Q1769" s="33"/>
      <c r="R1769" s="34"/>
    </row>
    <row r="1770" spans="1:18" ht="15.75" customHeight="1">
      <c r="A1770" s="22"/>
      <c r="B1770" s="27" t="s">
        <v>21</v>
      </c>
      <c r="C1770" s="27">
        <v>1185732</v>
      </c>
      <c r="D1770" s="28">
        <v>44387</v>
      </c>
      <c r="E1770" s="27" t="s">
        <v>40</v>
      </c>
      <c r="F1770" s="27" t="s">
        <v>80</v>
      </c>
      <c r="G1770" s="27" t="s">
        <v>81</v>
      </c>
      <c r="H1770" s="27" t="s">
        <v>24</v>
      </c>
      <c r="I1770" s="29">
        <v>0.35000000000000003</v>
      </c>
      <c r="J1770" s="30">
        <v>8000</v>
      </c>
      <c r="K1770" s="31">
        <f t="shared" si="12"/>
        <v>2800.0000000000005</v>
      </c>
      <c r="L1770" s="31">
        <f t="shared" si="13"/>
        <v>1120.0000000000002</v>
      </c>
      <c r="M1770" s="32">
        <v>0.4</v>
      </c>
      <c r="O1770" s="37"/>
      <c r="P1770" s="35"/>
      <c r="Q1770" s="33"/>
      <c r="R1770" s="34"/>
    </row>
    <row r="1771" spans="1:18" ht="15.75" customHeight="1">
      <c r="A1771" s="22"/>
      <c r="B1771" s="27" t="s">
        <v>21</v>
      </c>
      <c r="C1771" s="27">
        <v>1185732</v>
      </c>
      <c r="D1771" s="28">
        <v>44387</v>
      </c>
      <c r="E1771" s="27" t="s">
        <v>40</v>
      </c>
      <c r="F1771" s="27" t="s">
        <v>80</v>
      </c>
      <c r="G1771" s="27" t="s">
        <v>81</v>
      </c>
      <c r="H1771" s="27" t="s">
        <v>25</v>
      </c>
      <c r="I1771" s="29">
        <v>0.3000000000000001</v>
      </c>
      <c r="J1771" s="30">
        <v>5500</v>
      </c>
      <c r="K1771" s="31">
        <f t="shared" si="12"/>
        <v>1650.0000000000005</v>
      </c>
      <c r="L1771" s="31">
        <f t="shared" si="13"/>
        <v>577.50000000000011</v>
      </c>
      <c r="M1771" s="32">
        <v>0.35</v>
      </c>
      <c r="O1771" s="37"/>
      <c r="P1771" s="35"/>
      <c r="Q1771" s="33"/>
      <c r="R1771" s="34"/>
    </row>
    <row r="1772" spans="1:18" ht="15.75" customHeight="1">
      <c r="A1772" s="22"/>
      <c r="B1772" s="27" t="s">
        <v>21</v>
      </c>
      <c r="C1772" s="27">
        <v>1185732</v>
      </c>
      <c r="D1772" s="28">
        <v>44387</v>
      </c>
      <c r="E1772" s="27" t="s">
        <v>40</v>
      </c>
      <c r="F1772" s="27" t="s">
        <v>80</v>
      </c>
      <c r="G1772" s="27" t="s">
        <v>81</v>
      </c>
      <c r="H1772" s="27" t="s">
        <v>26</v>
      </c>
      <c r="I1772" s="29">
        <v>0.25000000000000006</v>
      </c>
      <c r="J1772" s="30">
        <v>4750</v>
      </c>
      <c r="K1772" s="31">
        <f t="shared" si="12"/>
        <v>1187.5000000000002</v>
      </c>
      <c r="L1772" s="31">
        <f t="shared" si="13"/>
        <v>415.62500000000006</v>
      </c>
      <c r="M1772" s="32">
        <v>0.35</v>
      </c>
      <c r="O1772" s="37"/>
      <c r="P1772" s="35"/>
      <c r="Q1772" s="33"/>
      <c r="R1772" s="34"/>
    </row>
    <row r="1773" spans="1:18" ht="15.75" customHeight="1">
      <c r="A1773" s="22"/>
      <c r="B1773" s="27" t="s">
        <v>21</v>
      </c>
      <c r="C1773" s="27">
        <v>1185732</v>
      </c>
      <c r="D1773" s="28">
        <v>44387</v>
      </c>
      <c r="E1773" s="27" t="s">
        <v>40</v>
      </c>
      <c r="F1773" s="27" t="s">
        <v>80</v>
      </c>
      <c r="G1773" s="27" t="s">
        <v>81</v>
      </c>
      <c r="H1773" s="27" t="s">
        <v>27</v>
      </c>
      <c r="I1773" s="29">
        <v>0.25000000000000006</v>
      </c>
      <c r="J1773" s="30">
        <v>4250</v>
      </c>
      <c r="K1773" s="31">
        <f t="shared" si="12"/>
        <v>1062.5000000000002</v>
      </c>
      <c r="L1773" s="31">
        <f t="shared" si="13"/>
        <v>425.00000000000011</v>
      </c>
      <c r="M1773" s="32">
        <v>0.4</v>
      </c>
      <c r="O1773" s="37"/>
      <c r="P1773" s="35"/>
      <c r="Q1773" s="33"/>
      <c r="R1773" s="34"/>
    </row>
    <row r="1774" spans="1:18" ht="15.75" customHeight="1">
      <c r="A1774" s="22"/>
      <c r="B1774" s="27" t="s">
        <v>21</v>
      </c>
      <c r="C1774" s="27">
        <v>1185732</v>
      </c>
      <c r="D1774" s="28">
        <v>44387</v>
      </c>
      <c r="E1774" s="27" t="s">
        <v>40</v>
      </c>
      <c r="F1774" s="27" t="s">
        <v>80</v>
      </c>
      <c r="G1774" s="27" t="s">
        <v>81</v>
      </c>
      <c r="H1774" s="27" t="s">
        <v>28</v>
      </c>
      <c r="I1774" s="29">
        <v>0.35000000000000003</v>
      </c>
      <c r="J1774" s="30">
        <v>4250</v>
      </c>
      <c r="K1774" s="31">
        <f t="shared" si="12"/>
        <v>1487.5000000000002</v>
      </c>
      <c r="L1774" s="31">
        <f t="shared" si="13"/>
        <v>520.625</v>
      </c>
      <c r="M1774" s="32">
        <v>0.35</v>
      </c>
      <c r="O1774" s="37"/>
      <c r="P1774" s="35"/>
      <c r="Q1774" s="33"/>
      <c r="R1774" s="34"/>
    </row>
    <row r="1775" spans="1:18" ht="15.75" customHeight="1">
      <c r="A1775" s="22"/>
      <c r="B1775" s="27" t="s">
        <v>21</v>
      </c>
      <c r="C1775" s="27">
        <v>1185732</v>
      </c>
      <c r="D1775" s="28">
        <v>44387</v>
      </c>
      <c r="E1775" s="27" t="s">
        <v>40</v>
      </c>
      <c r="F1775" s="27" t="s">
        <v>80</v>
      </c>
      <c r="G1775" s="27" t="s">
        <v>81</v>
      </c>
      <c r="H1775" s="27" t="s">
        <v>29</v>
      </c>
      <c r="I1775" s="29">
        <v>0.4</v>
      </c>
      <c r="J1775" s="30">
        <v>6000</v>
      </c>
      <c r="K1775" s="31">
        <f t="shared" si="12"/>
        <v>2400</v>
      </c>
      <c r="L1775" s="31">
        <f t="shared" si="13"/>
        <v>1200</v>
      </c>
      <c r="M1775" s="32">
        <v>0.5</v>
      </c>
      <c r="O1775" s="37"/>
      <c r="P1775" s="35"/>
      <c r="Q1775" s="33"/>
      <c r="R1775" s="34"/>
    </row>
    <row r="1776" spans="1:18" ht="15.75" customHeight="1">
      <c r="A1776" s="22"/>
      <c r="B1776" s="27" t="s">
        <v>21</v>
      </c>
      <c r="C1776" s="27">
        <v>1185732</v>
      </c>
      <c r="D1776" s="28">
        <v>44419</v>
      </c>
      <c r="E1776" s="27" t="s">
        <v>40</v>
      </c>
      <c r="F1776" s="27" t="s">
        <v>80</v>
      </c>
      <c r="G1776" s="27" t="s">
        <v>81</v>
      </c>
      <c r="H1776" s="27" t="s">
        <v>24</v>
      </c>
      <c r="I1776" s="29">
        <v>0.35000000000000003</v>
      </c>
      <c r="J1776" s="30">
        <v>7500</v>
      </c>
      <c r="K1776" s="31">
        <f t="shared" si="12"/>
        <v>2625.0000000000005</v>
      </c>
      <c r="L1776" s="31">
        <f t="shared" si="13"/>
        <v>1050.0000000000002</v>
      </c>
      <c r="M1776" s="32">
        <v>0.4</v>
      </c>
      <c r="O1776" s="37"/>
      <c r="P1776" s="35"/>
      <c r="Q1776" s="33"/>
      <c r="R1776" s="34"/>
    </row>
    <row r="1777" spans="1:18" ht="15.75" customHeight="1">
      <c r="A1777" s="22"/>
      <c r="B1777" s="27" t="s">
        <v>21</v>
      </c>
      <c r="C1777" s="27">
        <v>1185732</v>
      </c>
      <c r="D1777" s="28">
        <v>44419</v>
      </c>
      <c r="E1777" s="27" t="s">
        <v>40</v>
      </c>
      <c r="F1777" s="27" t="s">
        <v>80</v>
      </c>
      <c r="G1777" s="27" t="s">
        <v>81</v>
      </c>
      <c r="H1777" s="27" t="s">
        <v>25</v>
      </c>
      <c r="I1777" s="29">
        <v>0.35000000000000009</v>
      </c>
      <c r="J1777" s="30">
        <v>5250</v>
      </c>
      <c r="K1777" s="31">
        <f t="shared" si="12"/>
        <v>1837.5000000000005</v>
      </c>
      <c r="L1777" s="31">
        <f t="shared" si="13"/>
        <v>643.12500000000011</v>
      </c>
      <c r="M1777" s="32">
        <v>0.35</v>
      </c>
      <c r="O1777" s="37"/>
      <c r="P1777" s="35"/>
      <c r="Q1777" s="33"/>
      <c r="R1777" s="34"/>
    </row>
    <row r="1778" spans="1:18" ht="15.75" customHeight="1">
      <c r="A1778" s="22"/>
      <c r="B1778" s="27" t="s">
        <v>21</v>
      </c>
      <c r="C1778" s="27">
        <v>1185732</v>
      </c>
      <c r="D1778" s="28">
        <v>44419</v>
      </c>
      <c r="E1778" s="27" t="s">
        <v>40</v>
      </c>
      <c r="F1778" s="27" t="s">
        <v>80</v>
      </c>
      <c r="G1778" s="27" t="s">
        <v>81</v>
      </c>
      <c r="H1778" s="27" t="s">
        <v>26</v>
      </c>
      <c r="I1778" s="29">
        <v>0.30000000000000004</v>
      </c>
      <c r="J1778" s="30">
        <v>4500</v>
      </c>
      <c r="K1778" s="31">
        <f t="shared" si="12"/>
        <v>1350.0000000000002</v>
      </c>
      <c r="L1778" s="31">
        <f t="shared" si="13"/>
        <v>472.50000000000006</v>
      </c>
      <c r="M1778" s="32">
        <v>0.35</v>
      </c>
      <c r="O1778" s="37"/>
      <c r="P1778" s="35"/>
      <c r="Q1778" s="33"/>
      <c r="R1778" s="34"/>
    </row>
    <row r="1779" spans="1:18" ht="15.75" customHeight="1">
      <c r="A1779" s="22"/>
      <c r="B1779" s="27" t="s">
        <v>21</v>
      </c>
      <c r="C1779" s="27">
        <v>1185732</v>
      </c>
      <c r="D1779" s="28">
        <v>44419</v>
      </c>
      <c r="E1779" s="27" t="s">
        <v>40</v>
      </c>
      <c r="F1779" s="27" t="s">
        <v>80</v>
      </c>
      <c r="G1779" s="27" t="s">
        <v>81</v>
      </c>
      <c r="H1779" s="27" t="s">
        <v>27</v>
      </c>
      <c r="I1779" s="29">
        <v>0.20000000000000007</v>
      </c>
      <c r="J1779" s="30">
        <v>3750</v>
      </c>
      <c r="K1779" s="31">
        <f t="shared" si="12"/>
        <v>750.00000000000023</v>
      </c>
      <c r="L1779" s="31">
        <f t="shared" si="13"/>
        <v>300.00000000000011</v>
      </c>
      <c r="M1779" s="32">
        <v>0.4</v>
      </c>
      <c r="O1779" s="37"/>
      <c r="P1779" s="35"/>
      <c r="Q1779" s="33"/>
      <c r="R1779" s="34"/>
    </row>
    <row r="1780" spans="1:18" ht="15.75" customHeight="1">
      <c r="A1780" s="22"/>
      <c r="B1780" s="27" t="s">
        <v>21</v>
      </c>
      <c r="C1780" s="27">
        <v>1185732</v>
      </c>
      <c r="D1780" s="28">
        <v>44419</v>
      </c>
      <c r="E1780" s="27" t="s">
        <v>40</v>
      </c>
      <c r="F1780" s="27" t="s">
        <v>80</v>
      </c>
      <c r="G1780" s="27" t="s">
        <v>81</v>
      </c>
      <c r="H1780" s="27" t="s">
        <v>28</v>
      </c>
      <c r="I1780" s="29">
        <v>0.30000000000000004</v>
      </c>
      <c r="J1780" s="30">
        <v>3500</v>
      </c>
      <c r="K1780" s="31">
        <f t="shared" si="12"/>
        <v>1050.0000000000002</v>
      </c>
      <c r="L1780" s="31">
        <f t="shared" si="13"/>
        <v>367.50000000000006</v>
      </c>
      <c r="M1780" s="32">
        <v>0.35</v>
      </c>
      <c r="O1780" s="37"/>
      <c r="P1780" s="35"/>
      <c r="Q1780" s="33"/>
      <c r="R1780" s="34"/>
    </row>
    <row r="1781" spans="1:18" ht="15.75" customHeight="1">
      <c r="A1781" s="22"/>
      <c r="B1781" s="27" t="s">
        <v>21</v>
      </c>
      <c r="C1781" s="27">
        <v>1185732</v>
      </c>
      <c r="D1781" s="28">
        <v>44419</v>
      </c>
      <c r="E1781" s="27" t="s">
        <v>40</v>
      </c>
      <c r="F1781" s="27" t="s">
        <v>80</v>
      </c>
      <c r="G1781" s="27" t="s">
        <v>81</v>
      </c>
      <c r="H1781" s="27" t="s">
        <v>29</v>
      </c>
      <c r="I1781" s="29">
        <v>0.35000000000000003</v>
      </c>
      <c r="J1781" s="30">
        <v>5250</v>
      </c>
      <c r="K1781" s="31">
        <f t="shared" si="12"/>
        <v>1837.5000000000002</v>
      </c>
      <c r="L1781" s="31">
        <f t="shared" si="13"/>
        <v>918.75000000000011</v>
      </c>
      <c r="M1781" s="32">
        <v>0.5</v>
      </c>
      <c r="O1781" s="37"/>
      <c r="P1781" s="35"/>
      <c r="Q1781" s="33"/>
      <c r="R1781" s="34"/>
    </row>
    <row r="1782" spans="1:18" ht="15.75" customHeight="1">
      <c r="A1782" s="22"/>
      <c r="B1782" s="27" t="s">
        <v>21</v>
      </c>
      <c r="C1782" s="27">
        <v>1185732</v>
      </c>
      <c r="D1782" s="28">
        <v>44451</v>
      </c>
      <c r="E1782" s="27" t="s">
        <v>40</v>
      </c>
      <c r="F1782" s="27" t="s">
        <v>80</v>
      </c>
      <c r="G1782" s="27" t="s">
        <v>81</v>
      </c>
      <c r="H1782" s="27" t="s">
        <v>24</v>
      </c>
      <c r="I1782" s="29">
        <v>0.30000000000000004</v>
      </c>
      <c r="J1782" s="30">
        <v>6500</v>
      </c>
      <c r="K1782" s="31">
        <f t="shared" si="12"/>
        <v>1950.0000000000002</v>
      </c>
      <c r="L1782" s="31">
        <f t="shared" si="13"/>
        <v>780.00000000000011</v>
      </c>
      <c r="M1782" s="32">
        <v>0.4</v>
      </c>
      <c r="O1782" s="37"/>
      <c r="P1782" s="35"/>
      <c r="Q1782" s="33"/>
      <c r="R1782" s="34"/>
    </row>
    <row r="1783" spans="1:18" ht="15.75" customHeight="1">
      <c r="A1783" s="22"/>
      <c r="B1783" s="27" t="s">
        <v>21</v>
      </c>
      <c r="C1783" s="27">
        <v>1185732</v>
      </c>
      <c r="D1783" s="28">
        <v>44451</v>
      </c>
      <c r="E1783" s="27" t="s">
        <v>40</v>
      </c>
      <c r="F1783" s="27" t="s">
        <v>80</v>
      </c>
      <c r="G1783" s="27" t="s">
        <v>81</v>
      </c>
      <c r="H1783" s="27" t="s">
        <v>25</v>
      </c>
      <c r="I1783" s="29">
        <v>0.25000000000000011</v>
      </c>
      <c r="J1783" s="30">
        <v>4500</v>
      </c>
      <c r="K1783" s="31">
        <f t="shared" si="12"/>
        <v>1125.0000000000005</v>
      </c>
      <c r="L1783" s="31">
        <f t="shared" si="13"/>
        <v>393.75000000000011</v>
      </c>
      <c r="M1783" s="32">
        <v>0.35</v>
      </c>
      <c r="O1783" s="37"/>
      <c r="P1783" s="35"/>
      <c r="Q1783" s="33"/>
      <c r="R1783" s="34"/>
    </row>
    <row r="1784" spans="1:18" ht="15.75" customHeight="1">
      <c r="A1784" s="22"/>
      <c r="B1784" s="27" t="s">
        <v>21</v>
      </c>
      <c r="C1784" s="27">
        <v>1185732</v>
      </c>
      <c r="D1784" s="28">
        <v>44451</v>
      </c>
      <c r="E1784" s="27" t="s">
        <v>40</v>
      </c>
      <c r="F1784" s="27" t="s">
        <v>80</v>
      </c>
      <c r="G1784" s="27" t="s">
        <v>81</v>
      </c>
      <c r="H1784" s="27" t="s">
        <v>26</v>
      </c>
      <c r="I1784" s="29">
        <v>0.10000000000000002</v>
      </c>
      <c r="J1784" s="30">
        <v>3500</v>
      </c>
      <c r="K1784" s="31">
        <f t="shared" si="12"/>
        <v>350.00000000000006</v>
      </c>
      <c r="L1784" s="31">
        <f t="shared" si="13"/>
        <v>122.50000000000001</v>
      </c>
      <c r="M1784" s="32">
        <v>0.35</v>
      </c>
      <c r="O1784" s="37"/>
      <c r="P1784" s="35"/>
      <c r="Q1784" s="33"/>
      <c r="R1784" s="34"/>
    </row>
    <row r="1785" spans="1:18" ht="15.75" customHeight="1">
      <c r="A1785" s="22"/>
      <c r="B1785" s="27" t="s">
        <v>21</v>
      </c>
      <c r="C1785" s="27">
        <v>1185732</v>
      </c>
      <c r="D1785" s="28">
        <v>44451</v>
      </c>
      <c r="E1785" s="27" t="s">
        <v>40</v>
      </c>
      <c r="F1785" s="27" t="s">
        <v>80</v>
      </c>
      <c r="G1785" s="27" t="s">
        <v>81</v>
      </c>
      <c r="H1785" s="27" t="s">
        <v>27</v>
      </c>
      <c r="I1785" s="29">
        <v>0.10000000000000002</v>
      </c>
      <c r="J1785" s="30">
        <v>3250</v>
      </c>
      <c r="K1785" s="31">
        <f t="shared" si="12"/>
        <v>325.00000000000006</v>
      </c>
      <c r="L1785" s="31">
        <f t="shared" si="13"/>
        <v>130.00000000000003</v>
      </c>
      <c r="M1785" s="32">
        <v>0.4</v>
      </c>
      <c r="O1785" s="37"/>
      <c r="P1785" s="35"/>
      <c r="Q1785" s="33"/>
      <c r="R1785" s="34"/>
    </row>
    <row r="1786" spans="1:18" ht="15.75" customHeight="1">
      <c r="A1786" s="22"/>
      <c r="B1786" s="27" t="s">
        <v>21</v>
      </c>
      <c r="C1786" s="27">
        <v>1185732</v>
      </c>
      <c r="D1786" s="28">
        <v>44451</v>
      </c>
      <c r="E1786" s="27" t="s">
        <v>40</v>
      </c>
      <c r="F1786" s="27" t="s">
        <v>80</v>
      </c>
      <c r="G1786" s="27" t="s">
        <v>81</v>
      </c>
      <c r="H1786" s="27" t="s">
        <v>28</v>
      </c>
      <c r="I1786" s="29">
        <v>0.2</v>
      </c>
      <c r="J1786" s="30">
        <v>3250</v>
      </c>
      <c r="K1786" s="31">
        <f t="shared" si="12"/>
        <v>650</v>
      </c>
      <c r="L1786" s="31">
        <f t="shared" si="13"/>
        <v>227.49999999999997</v>
      </c>
      <c r="M1786" s="32">
        <v>0.35</v>
      </c>
      <c r="O1786" s="37"/>
      <c r="P1786" s="35"/>
      <c r="Q1786" s="33"/>
      <c r="R1786" s="34"/>
    </row>
    <row r="1787" spans="1:18" ht="15.75" customHeight="1">
      <c r="A1787" s="22"/>
      <c r="B1787" s="27" t="s">
        <v>21</v>
      </c>
      <c r="C1787" s="27">
        <v>1185732</v>
      </c>
      <c r="D1787" s="28">
        <v>44451</v>
      </c>
      <c r="E1787" s="27" t="s">
        <v>40</v>
      </c>
      <c r="F1787" s="27" t="s">
        <v>80</v>
      </c>
      <c r="G1787" s="27" t="s">
        <v>81</v>
      </c>
      <c r="H1787" s="27" t="s">
        <v>29</v>
      </c>
      <c r="I1787" s="29">
        <v>0.25000000000000006</v>
      </c>
      <c r="J1787" s="30">
        <v>4000</v>
      </c>
      <c r="K1787" s="31">
        <f t="shared" si="12"/>
        <v>1000.0000000000002</v>
      </c>
      <c r="L1787" s="31">
        <f t="shared" si="13"/>
        <v>500.00000000000011</v>
      </c>
      <c r="M1787" s="32">
        <v>0.5</v>
      </c>
      <c r="O1787" s="37"/>
      <c r="P1787" s="35"/>
      <c r="Q1787" s="33"/>
      <c r="R1787" s="34"/>
    </row>
    <row r="1788" spans="1:18" ht="15.75" customHeight="1">
      <c r="A1788" s="22"/>
      <c r="B1788" s="27" t="s">
        <v>21</v>
      </c>
      <c r="C1788" s="27">
        <v>1185732</v>
      </c>
      <c r="D1788" s="28">
        <v>44480</v>
      </c>
      <c r="E1788" s="27" t="s">
        <v>40</v>
      </c>
      <c r="F1788" s="27" t="s">
        <v>80</v>
      </c>
      <c r="G1788" s="27" t="s">
        <v>81</v>
      </c>
      <c r="H1788" s="27" t="s">
        <v>24</v>
      </c>
      <c r="I1788" s="29">
        <v>0.3</v>
      </c>
      <c r="J1788" s="30">
        <v>5750</v>
      </c>
      <c r="K1788" s="31">
        <f t="shared" si="12"/>
        <v>1725</v>
      </c>
      <c r="L1788" s="31">
        <f t="shared" si="13"/>
        <v>690</v>
      </c>
      <c r="M1788" s="32">
        <v>0.4</v>
      </c>
      <c r="O1788" s="37"/>
      <c r="P1788" s="35"/>
      <c r="Q1788" s="33"/>
      <c r="R1788" s="34"/>
    </row>
    <row r="1789" spans="1:18" ht="15.75" customHeight="1">
      <c r="A1789" s="22"/>
      <c r="B1789" s="27" t="s">
        <v>21</v>
      </c>
      <c r="C1789" s="27">
        <v>1185732</v>
      </c>
      <c r="D1789" s="28">
        <v>44480</v>
      </c>
      <c r="E1789" s="27" t="s">
        <v>40</v>
      </c>
      <c r="F1789" s="27" t="s">
        <v>80</v>
      </c>
      <c r="G1789" s="27" t="s">
        <v>81</v>
      </c>
      <c r="H1789" s="27" t="s">
        <v>25</v>
      </c>
      <c r="I1789" s="29">
        <v>0.2</v>
      </c>
      <c r="J1789" s="30">
        <v>4000</v>
      </c>
      <c r="K1789" s="31">
        <f t="shared" si="12"/>
        <v>800</v>
      </c>
      <c r="L1789" s="31">
        <f t="shared" si="13"/>
        <v>280</v>
      </c>
      <c r="M1789" s="32">
        <v>0.35</v>
      </c>
      <c r="O1789" s="37"/>
      <c r="P1789" s="35"/>
      <c r="Q1789" s="33"/>
      <c r="R1789" s="34"/>
    </row>
    <row r="1790" spans="1:18" ht="15.75" customHeight="1">
      <c r="A1790" s="22"/>
      <c r="B1790" s="27" t="s">
        <v>21</v>
      </c>
      <c r="C1790" s="27">
        <v>1185732</v>
      </c>
      <c r="D1790" s="28">
        <v>44480</v>
      </c>
      <c r="E1790" s="27" t="s">
        <v>40</v>
      </c>
      <c r="F1790" s="27" t="s">
        <v>80</v>
      </c>
      <c r="G1790" s="27" t="s">
        <v>81</v>
      </c>
      <c r="H1790" s="27" t="s">
        <v>26</v>
      </c>
      <c r="I1790" s="29">
        <v>0.2</v>
      </c>
      <c r="J1790" s="30">
        <v>3000</v>
      </c>
      <c r="K1790" s="31">
        <f t="shared" si="12"/>
        <v>600</v>
      </c>
      <c r="L1790" s="31">
        <f t="shared" si="13"/>
        <v>210</v>
      </c>
      <c r="M1790" s="32">
        <v>0.35</v>
      </c>
      <c r="O1790" s="37"/>
      <c r="P1790" s="35"/>
      <c r="Q1790" s="33"/>
      <c r="R1790" s="34"/>
    </row>
    <row r="1791" spans="1:18" ht="15.75" customHeight="1">
      <c r="A1791" s="22"/>
      <c r="B1791" s="27" t="s">
        <v>21</v>
      </c>
      <c r="C1791" s="27">
        <v>1185732</v>
      </c>
      <c r="D1791" s="28">
        <v>44480</v>
      </c>
      <c r="E1791" s="27" t="s">
        <v>40</v>
      </c>
      <c r="F1791" s="27" t="s">
        <v>80</v>
      </c>
      <c r="G1791" s="27" t="s">
        <v>81</v>
      </c>
      <c r="H1791" s="27" t="s">
        <v>27</v>
      </c>
      <c r="I1791" s="29">
        <v>0.2</v>
      </c>
      <c r="J1791" s="30">
        <v>2750</v>
      </c>
      <c r="K1791" s="31">
        <f t="shared" ref="K1791:K2045" si="14">I1791*J1791</f>
        <v>550</v>
      </c>
      <c r="L1791" s="31">
        <f t="shared" ref="L1791:L2045" si="15">K1791*M1791</f>
        <v>220</v>
      </c>
      <c r="M1791" s="32">
        <v>0.4</v>
      </c>
      <c r="O1791" s="37"/>
      <c r="P1791" s="35"/>
      <c r="Q1791" s="33"/>
      <c r="R1791" s="34"/>
    </row>
    <row r="1792" spans="1:18" ht="15.75" customHeight="1">
      <c r="A1792" s="22"/>
      <c r="B1792" s="27" t="s">
        <v>21</v>
      </c>
      <c r="C1792" s="27">
        <v>1185732</v>
      </c>
      <c r="D1792" s="28">
        <v>44480</v>
      </c>
      <c r="E1792" s="27" t="s">
        <v>40</v>
      </c>
      <c r="F1792" s="27" t="s">
        <v>80</v>
      </c>
      <c r="G1792" s="27" t="s">
        <v>81</v>
      </c>
      <c r="H1792" s="27" t="s">
        <v>28</v>
      </c>
      <c r="I1792" s="29">
        <v>0.3</v>
      </c>
      <c r="J1792" s="30">
        <v>2750</v>
      </c>
      <c r="K1792" s="31">
        <f t="shared" si="14"/>
        <v>825</v>
      </c>
      <c r="L1792" s="31">
        <f t="shared" si="15"/>
        <v>288.75</v>
      </c>
      <c r="M1792" s="32">
        <v>0.35</v>
      </c>
      <c r="O1792" s="37"/>
      <c r="P1792" s="35"/>
      <c r="Q1792" s="33"/>
      <c r="R1792" s="34"/>
    </row>
    <row r="1793" spans="1:18" ht="15.75" customHeight="1">
      <c r="A1793" s="22"/>
      <c r="B1793" s="27" t="s">
        <v>21</v>
      </c>
      <c r="C1793" s="27">
        <v>1185732</v>
      </c>
      <c r="D1793" s="28">
        <v>44480</v>
      </c>
      <c r="E1793" s="27" t="s">
        <v>40</v>
      </c>
      <c r="F1793" s="27" t="s">
        <v>80</v>
      </c>
      <c r="G1793" s="27" t="s">
        <v>81</v>
      </c>
      <c r="H1793" s="27" t="s">
        <v>29</v>
      </c>
      <c r="I1793" s="29">
        <v>0.34999999999999992</v>
      </c>
      <c r="J1793" s="30">
        <v>4000</v>
      </c>
      <c r="K1793" s="31">
        <f t="shared" si="14"/>
        <v>1399.9999999999998</v>
      </c>
      <c r="L1793" s="31">
        <f t="shared" si="15"/>
        <v>699.99999999999989</v>
      </c>
      <c r="M1793" s="32">
        <v>0.5</v>
      </c>
      <c r="O1793" s="37"/>
      <c r="P1793" s="35"/>
      <c r="Q1793" s="33"/>
      <c r="R1793" s="34"/>
    </row>
    <row r="1794" spans="1:18" ht="15.75" customHeight="1">
      <c r="A1794" s="22"/>
      <c r="B1794" s="27" t="s">
        <v>21</v>
      </c>
      <c r="C1794" s="27">
        <v>1185732</v>
      </c>
      <c r="D1794" s="28">
        <v>44511</v>
      </c>
      <c r="E1794" s="27" t="s">
        <v>40</v>
      </c>
      <c r="F1794" s="27" t="s">
        <v>80</v>
      </c>
      <c r="G1794" s="27" t="s">
        <v>81</v>
      </c>
      <c r="H1794" s="27" t="s">
        <v>24</v>
      </c>
      <c r="I1794" s="29">
        <v>0.30000000000000004</v>
      </c>
      <c r="J1794" s="30">
        <v>5500</v>
      </c>
      <c r="K1794" s="31">
        <f t="shared" si="14"/>
        <v>1650.0000000000002</v>
      </c>
      <c r="L1794" s="31">
        <f t="shared" si="15"/>
        <v>660.00000000000011</v>
      </c>
      <c r="M1794" s="32">
        <v>0.4</v>
      </c>
      <c r="O1794" s="37"/>
      <c r="P1794" s="35"/>
      <c r="Q1794" s="33"/>
      <c r="R1794" s="34"/>
    </row>
    <row r="1795" spans="1:18" ht="15.75" customHeight="1">
      <c r="A1795" s="22"/>
      <c r="B1795" s="27" t="s">
        <v>21</v>
      </c>
      <c r="C1795" s="27">
        <v>1185732</v>
      </c>
      <c r="D1795" s="28">
        <v>44511</v>
      </c>
      <c r="E1795" s="27" t="s">
        <v>40</v>
      </c>
      <c r="F1795" s="27" t="s">
        <v>80</v>
      </c>
      <c r="G1795" s="27" t="s">
        <v>81</v>
      </c>
      <c r="H1795" s="27" t="s">
        <v>25</v>
      </c>
      <c r="I1795" s="29">
        <v>0.20000000000000007</v>
      </c>
      <c r="J1795" s="30">
        <v>4000</v>
      </c>
      <c r="K1795" s="31">
        <f t="shared" si="14"/>
        <v>800.00000000000023</v>
      </c>
      <c r="L1795" s="31">
        <f t="shared" si="15"/>
        <v>280.00000000000006</v>
      </c>
      <c r="M1795" s="32">
        <v>0.35</v>
      </c>
      <c r="O1795" s="37"/>
      <c r="P1795" s="35"/>
      <c r="Q1795" s="33"/>
      <c r="R1795" s="34"/>
    </row>
    <row r="1796" spans="1:18" ht="15.75" customHeight="1">
      <c r="A1796" s="22"/>
      <c r="B1796" s="27" t="s">
        <v>21</v>
      </c>
      <c r="C1796" s="27">
        <v>1185732</v>
      </c>
      <c r="D1796" s="28">
        <v>44511</v>
      </c>
      <c r="E1796" s="27" t="s">
        <v>40</v>
      </c>
      <c r="F1796" s="27" t="s">
        <v>80</v>
      </c>
      <c r="G1796" s="27" t="s">
        <v>81</v>
      </c>
      <c r="H1796" s="27" t="s">
        <v>26</v>
      </c>
      <c r="I1796" s="29">
        <v>0.20000000000000007</v>
      </c>
      <c r="J1796" s="30">
        <v>3450</v>
      </c>
      <c r="K1796" s="31">
        <f t="shared" si="14"/>
        <v>690.00000000000023</v>
      </c>
      <c r="L1796" s="31">
        <f t="shared" si="15"/>
        <v>241.50000000000006</v>
      </c>
      <c r="M1796" s="32">
        <v>0.35</v>
      </c>
      <c r="O1796" s="37"/>
      <c r="P1796" s="35"/>
      <c r="Q1796" s="33"/>
      <c r="R1796" s="34"/>
    </row>
    <row r="1797" spans="1:18" ht="15.75" customHeight="1">
      <c r="A1797" s="22"/>
      <c r="B1797" s="27" t="s">
        <v>21</v>
      </c>
      <c r="C1797" s="27">
        <v>1185732</v>
      </c>
      <c r="D1797" s="28">
        <v>44511</v>
      </c>
      <c r="E1797" s="27" t="s">
        <v>40</v>
      </c>
      <c r="F1797" s="27" t="s">
        <v>80</v>
      </c>
      <c r="G1797" s="27" t="s">
        <v>81</v>
      </c>
      <c r="H1797" s="27" t="s">
        <v>27</v>
      </c>
      <c r="I1797" s="29">
        <v>0.20000000000000007</v>
      </c>
      <c r="J1797" s="30">
        <v>3750</v>
      </c>
      <c r="K1797" s="31">
        <f t="shared" si="14"/>
        <v>750.00000000000023</v>
      </c>
      <c r="L1797" s="31">
        <f t="shared" si="15"/>
        <v>300.00000000000011</v>
      </c>
      <c r="M1797" s="32">
        <v>0.4</v>
      </c>
      <c r="O1797" s="37"/>
      <c r="P1797" s="35"/>
      <c r="Q1797" s="33"/>
      <c r="R1797" s="34"/>
    </row>
    <row r="1798" spans="1:18" ht="15.75" customHeight="1">
      <c r="A1798" s="22"/>
      <c r="B1798" s="27" t="s">
        <v>21</v>
      </c>
      <c r="C1798" s="27">
        <v>1185732</v>
      </c>
      <c r="D1798" s="28">
        <v>44511</v>
      </c>
      <c r="E1798" s="27" t="s">
        <v>40</v>
      </c>
      <c r="F1798" s="27" t="s">
        <v>80</v>
      </c>
      <c r="G1798" s="27" t="s">
        <v>81</v>
      </c>
      <c r="H1798" s="27" t="s">
        <v>28</v>
      </c>
      <c r="I1798" s="29">
        <v>0.39999999999999997</v>
      </c>
      <c r="J1798" s="30">
        <v>3500</v>
      </c>
      <c r="K1798" s="31">
        <f t="shared" si="14"/>
        <v>1399.9999999999998</v>
      </c>
      <c r="L1798" s="31">
        <f t="shared" si="15"/>
        <v>489.99999999999989</v>
      </c>
      <c r="M1798" s="32">
        <v>0.35</v>
      </c>
      <c r="O1798" s="37"/>
      <c r="P1798" s="35"/>
      <c r="Q1798" s="33"/>
      <c r="R1798" s="34"/>
    </row>
    <row r="1799" spans="1:18" ht="15.75" customHeight="1">
      <c r="A1799" s="22"/>
      <c r="B1799" s="27" t="s">
        <v>21</v>
      </c>
      <c r="C1799" s="27">
        <v>1185732</v>
      </c>
      <c r="D1799" s="28">
        <v>44511</v>
      </c>
      <c r="E1799" s="27" t="s">
        <v>40</v>
      </c>
      <c r="F1799" s="27" t="s">
        <v>80</v>
      </c>
      <c r="G1799" s="27" t="s">
        <v>81</v>
      </c>
      <c r="H1799" s="27" t="s">
        <v>29</v>
      </c>
      <c r="I1799" s="29">
        <v>0.44999999999999984</v>
      </c>
      <c r="J1799" s="30">
        <v>4500</v>
      </c>
      <c r="K1799" s="31">
        <f t="shared" si="14"/>
        <v>2024.9999999999993</v>
      </c>
      <c r="L1799" s="31">
        <f t="shared" si="15"/>
        <v>1012.4999999999997</v>
      </c>
      <c r="M1799" s="32">
        <v>0.5</v>
      </c>
      <c r="O1799" s="37"/>
      <c r="P1799" s="35"/>
      <c r="Q1799" s="33"/>
      <c r="R1799" s="34"/>
    </row>
    <row r="1800" spans="1:18" ht="15.75" customHeight="1">
      <c r="A1800" s="22"/>
      <c r="B1800" s="27" t="s">
        <v>21</v>
      </c>
      <c r="C1800" s="27">
        <v>1185732</v>
      </c>
      <c r="D1800" s="28">
        <v>44540</v>
      </c>
      <c r="E1800" s="27" t="s">
        <v>40</v>
      </c>
      <c r="F1800" s="27" t="s">
        <v>80</v>
      </c>
      <c r="G1800" s="27" t="s">
        <v>81</v>
      </c>
      <c r="H1800" s="27" t="s">
        <v>24</v>
      </c>
      <c r="I1800" s="29">
        <v>0.39999999999999997</v>
      </c>
      <c r="J1800" s="30">
        <v>7000</v>
      </c>
      <c r="K1800" s="31">
        <f t="shared" si="14"/>
        <v>2799.9999999999995</v>
      </c>
      <c r="L1800" s="31">
        <f t="shared" si="15"/>
        <v>1119.9999999999998</v>
      </c>
      <c r="M1800" s="32">
        <v>0.4</v>
      </c>
      <c r="O1800" s="37"/>
      <c r="P1800" s="35"/>
      <c r="Q1800" s="33"/>
      <c r="R1800" s="34"/>
    </row>
    <row r="1801" spans="1:18" ht="15.75" customHeight="1">
      <c r="A1801" s="22"/>
      <c r="B1801" s="27" t="s">
        <v>21</v>
      </c>
      <c r="C1801" s="27">
        <v>1185732</v>
      </c>
      <c r="D1801" s="28">
        <v>44540</v>
      </c>
      <c r="E1801" s="27" t="s">
        <v>40</v>
      </c>
      <c r="F1801" s="27" t="s">
        <v>80</v>
      </c>
      <c r="G1801" s="27" t="s">
        <v>81</v>
      </c>
      <c r="H1801" s="27" t="s">
        <v>25</v>
      </c>
      <c r="I1801" s="29">
        <v>0.30000000000000004</v>
      </c>
      <c r="J1801" s="30">
        <v>5000</v>
      </c>
      <c r="K1801" s="31">
        <f t="shared" si="14"/>
        <v>1500.0000000000002</v>
      </c>
      <c r="L1801" s="31">
        <f t="shared" si="15"/>
        <v>525</v>
      </c>
      <c r="M1801" s="32">
        <v>0.35</v>
      </c>
      <c r="O1801" s="37"/>
      <c r="P1801" s="35"/>
      <c r="Q1801" s="33"/>
      <c r="R1801" s="34"/>
    </row>
    <row r="1802" spans="1:18" ht="15.75" customHeight="1">
      <c r="A1802" s="22"/>
      <c r="B1802" s="27" t="s">
        <v>21</v>
      </c>
      <c r="C1802" s="27">
        <v>1185732</v>
      </c>
      <c r="D1802" s="28">
        <v>44540</v>
      </c>
      <c r="E1802" s="27" t="s">
        <v>40</v>
      </c>
      <c r="F1802" s="27" t="s">
        <v>80</v>
      </c>
      <c r="G1802" s="27" t="s">
        <v>81</v>
      </c>
      <c r="H1802" s="27" t="s">
        <v>26</v>
      </c>
      <c r="I1802" s="29">
        <v>0.30000000000000004</v>
      </c>
      <c r="J1802" s="30">
        <v>4500</v>
      </c>
      <c r="K1802" s="31">
        <f t="shared" si="14"/>
        <v>1350.0000000000002</v>
      </c>
      <c r="L1802" s="31">
        <f t="shared" si="15"/>
        <v>472.50000000000006</v>
      </c>
      <c r="M1802" s="32">
        <v>0.35</v>
      </c>
      <c r="O1802" s="37"/>
      <c r="P1802" s="35"/>
      <c r="Q1802" s="33"/>
      <c r="R1802" s="34"/>
    </row>
    <row r="1803" spans="1:18" ht="15.75" customHeight="1">
      <c r="A1803" s="22"/>
      <c r="B1803" s="27" t="s">
        <v>21</v>
      </c>
      <c r="C1803" s="27">
        <v>1185732</v>
      </c>
      <c r="D1803" s="28">
        <v>44540</v>
      </c>
      <c r="E1803" s="27" t="s">
        <v>40</v>
      </c>
      <c r="F1803" s="27" t="s">
        <v>80</v>
      </c>
      <c r="G1803" s="27" t="s">
        <v>81</v>
      </c>
      <c r="H1803" s="27" t="s">
        <v>27</v>
      </c>
      <c r="I1803" s="29">
        <v>0.30000000000000004</v>
      </c>
      <c r="J1803" s="30">
        <v>4000</v>
      </c>
      <c r="K1803" s="31">
        <f t="shared" si="14"/>
        <v>1200.0000000000002</v>
      </c>
      <c r="L1803" s="31">
        <f t="shared" si="15"/>
        <v>480.00000000000011</v>
      </c>
      <c r="M1803" s="32">
        <v>0.4</v>
      </c>
      <c r="O1803" s="37"/>
      <c r="P1803" s="35"/>
      <c r="Q1803" s="33"/>
      <c r="R1803" s="34"/>
    </row>
    <row r="1804" spans="1:18" ht="15.75" customHeight="1">
      <c r="A1804" s="22"/>
      <c r="B1804" s="27" t="s">
        <v>21</v>
      </c>
      <c r="C1804" s="27">
        <v>1185732</v>
      </c>
      <c r="D1804" s="28">
        <v>44540</v>
      </c>
      <c r="E1804" s="27" t="s">
        <v>40</v>
      </c>
      <c r="F1804" s="27" t="s">
        <v>80</v>
      </c>
      <c r="G1804" s="27" t="s">
        <v>81</v>
      </c>
      <c r="H1804" s="27" t="s">
        <v>28</v>
      </c>
      <c r="I1804" s="29">
        <v>0.39999999999999997</v>
      </c>
      <c r="J1804" s="30">
        <v>4000</v>
      </c>
      <c r="K1804" s="31">
        <f t="shared" si="14"/>
        <v>1599.9999999999998</v>
      </c>
      <c r="L1804" s="31">
        <f t="shared" si="15"/>
        <v>559.99999999999989</v>
      </c>
      <c r="M1804" s="32">
        <v>0.35</v>
      </c>
      <c r="O1804" s="37"/>
      <c r="P1804" s="35"/>
      <c r="Q1804" s="33"/>
      <c r="R1804" s="34"/>
    </row>
    <row r="1805" spans="1:18" ht="15.75" customHeight="1">
      <c r="A1805" s="22"/>
      <c r="B1805" s="27" t="s">
        <v>21</v>
      </c>
      <c r="C1805" s="27">
        <v>1185732</v>
      </c>
      <c r="D1805" s="28">
        <v>44540</v>
      </c>
      <c r="E1805" s="27" t="s">
        <v>40</v>
      </c>
      <c r="F1805" s="27" t="s">
        <v>80</v>
      </c>
      <c r="G1805" s="27" t="s">
        <v>81</v>
      </c>
      <c r="H1805" s="27" t="s">
        <v>29</v>
      </c>
      <c r="I1805" s="29">
        <v>0.44999999999999984</v>
      </c>
      <c r="J1805" s="30">
        <v>5000</v>
      </c>
      <c r="K1805" s="31">
        <f t="shared" si="14"/>
        <v>2249.9999999999991</v>
      </c>
      <c r="L1805" s="31">
        <f t="shared" si="15"/>
        <v>1124.9999999999995</v>
      </c>
      <c r="M1805" s="32">
        <v>0.5</v>
      </c>
      <c r="O1805" s="37"/>
      <c r="P1805" s="35"/>
      <c r="Q1805" s="33"/>
      <c r="R1805" s="34"/>
    </row>
    <row r="1806" spans="1:18" ht="15.75" customHeight="1">
      <c r="A1806" s="22" t="s">
        <v>46</v>
      </c>
      <c r="B1806" s="27" t="s">
        <v>34</v>
      </c>
      <c r="C1806" s="27">
        <v>1128299</v>
      </c>
      <c r="D1806" s="28">
        <v>44220</v>
      </c>
      <c r="E1806" s="27" t="s">
        <v>35</v>
      </c>
      <c r="F1806" s="27" t="s">
        <v>82</v>
      </c>
      <c r="G1806" s="27" t="s">
        <v>83</v>
      </c>
      <c r="H1806" s="27" t="s">
        <v>24</v>
      </c>
      <c r="I1806" s="29">
        <v>0.30000000000000004</v>
      </c>
      <c r="J1806" s="30">
        <v>3500</v>
      </c>
      <c r="K1806" s="31">
        <f t="shared" si="14"/>
        <v>1050.0000000000002</v>
      </c>
      <c r="L1806" s="31">
        <f t="shared" si="15"/>
        <v>367.50000000000006</v>
      </c>
      <c r="M1806" s="32">
        <v>0.35</v>
      </c>
      <c r="O1806" s="37"/>
      <c r="P1806" s="35"/>
      <c r="Q1806" s="33"/>
      <c r="R1806" s="34"/>
    </row>
    <row r="1807" spans="1:18" ht="15.75" customHeight="1">
      <c r="A1807" s="22"/>
      <c r="B1807" s="27" t="s">
        <v>34</v>
      </c>
      <c r="C1807" s="27">
        <v>1128299</v>
      </c>
      <c r="D1807" s="28">
        <v>44220</v>
      </c>
      <c r="E1807" s="27" t="s">
        <v>35</v>
      </c>
      <c r="F1807" s="27" t="s">
        <v>82</v>
      </c>
      <c r="G1807" s="27" t="s">
        <v>83</v>
      </c>
      <c r="H1807" s="27" t="s">
        <v>25</v>
      </c>
      <c r="I1807" s="29">
        <v>0.4</v>
      </c>
      <c r="J1807" s="30">
        <v>3500</v>
      </c>
      <c r="K1807" s="31">
        <f t="shared" si="14"/>
        <v>1400</v>
      </c>
      <c r="L1807" s="31">
        <f t="shared" si="15"/>
        <v>489.99999999999994</v>
      </c>
      <c r="M1807" s="32">
        <v>0.35</v>
      </c>
      <c r="O1807" s="37"/>
      <c r="P1807" s="35"/>
      <c r="Q1807" s="33"/>
      <c r="R1807" s="34"/>
    </row>
    <row r="1808" spans="1:18" ht="15.75" customHeight="1">
      <c r="A1808" s="22"/>
      <c r="B1808" s="27" t="s">
        <v>34</v>
      </c>
      <c r="C1808" s="27">
        <v>1128299</v>
      </c>
      <c r="D1808" s="28">
        <v>44220</v>
      </c>
      <c r="E1808" s="27" t="s">
        <v>35</v>
      </c>
      <c r="F1808" s="27" t="s">
        <v>82</v>
      </c>
      <c r="G1808" s="27" t="s">
        <v>83</v>
      </c>
      <c r="H1808" s="27" t="s">
        <v>26</v>
      </c>
      <c r="I1808" s="29">
        <v>0.4</v>
      </c>
      <c r="J1808" s="30">
        <v>3500</v>
      </c>
      <c r="K1808" s="31">
        <f t="shared" si="14"/>
        <v>1400</v>
      </c>
      <c r="L1808" s="31">
        <f t="shared" si="15"/>
        <v>489.99999999999994</v>
      </c>
      <c r="M1808" s="32">
        <v>0.35</v>
      </c>
      <c r="O1808" s="37"/>
      <c r="P1808" s="35"/>
      <c r="Q1808" s="33"/>
      <c r="R1808" s="34"/>
    </row>
    <row r="1809" spans="1:18" ht="15.75" customHeight="1">
      <c r="A1809" s="22"/>
      <c r="B1809" s="27" t="s">
        <v>34</v>
      </c>
      <c r="C1809" s="27">
        <v>1128299</v>
      </c>
      <c r="D1809" s="28">
        <v>44220</v>
      </c>
      <c r="E1809" s="27" t="s">
        <v>35</v>
      </c>
      <c r="F1809" s="27" t="s">
        <v>82</v>
      </c>
      <c r="G1809" s="27" t="s">
        <v>83</v>
      </c>
      <c r="H1809" s="27" t="s">
        <v>27</v>
      </c>
      <c r="I1809" s="29">
        <v>0.4</v>
      </c>
      <c r="J1809" s="30">
        <v>2000</v>
      </c>
      <c r="K1809" s="31">
        <f t="shared" si="14"/>
        <v>800</v>
      </c>
      <c r="L1809" s="31">
        <f t="shared" si="15"/>
        <v>280</v>
      </c>
      <c r="M1809" s="32">
        <v>0.35</v>
      </c>
      <c r="O1809" s="37"/>
      <c r="P1809" s="35"/>
      <c r="Q1809" s="33"/>
      <c r="R1809" s="34"/>
    </row>
    <row r="1810" spans="1:18" ht="15.75" customHeight="1">
      <c r="A1810" s="22"/>
      <c r="B1810" s="27" t="s">
        <v>34</v>
      </c>
      <c r="C1810" s="27">
        <v>1128299</v>
      </c>
      <c r="D1810" s="28">
        <v>44220</v>
      </c>
      <c r="E1810" s="27" t="s">
        <v>35</v>
      </c>
      <c r="F1810" s="27" t="s">
        <v>82</v>
      </c>
      <c r="G1810" s="27" t="s">
        <v>83</v>
      </c>
      <c r="H1810" s="27" t="s">
        <v>28</v>
      </c>
      <c r="I1810" s="29">
        <v>0.45000000000000007</v>
      </c>
      <c r="J1810" s="30">
        <v>1500</v>
      </c>
      <c r="K1810" s="31">
        <f t="shared" si="14"/>
        <v>675.00000000000011</v>
      </c>
      <c r="L1810" s="31">
        <f t="shared" si="15"/>
        <v>270.00000000000006</v>
      </c>
      <c r="M1810" s="32">
        <v>0.4</v>
      </c>
      <c r="O1810" s="37"/>
      <c r="P1810" s="35"/>
      <c r="Q1810" s="33"/>
      <c r="R1810" s="34"/>
    </row>
    <row r="1811" spans="1:18" ht="15.75" customHeight="1">
      <c r="A1811" s="22"/>
      <c r="B1811" s="27" t="s">
        <v>34</v>
      </c>
      <c r="C1811" s="27">
        <v>1128299</v>
      </c>
      <c r="D1811" s="28">
        <v>44220</v>
      </c>
      <c r="E1811" s="27" t="s">
        <v>35</v>
      </c>
      <c r="F1811" s="27" t="s">
        <v>82</v>
      </c>
      <c r="G1811" s="27" t="s">
        <v>83</v>
      </c>
      <c r="H1811" s="27" t="s">
        <v>29</v>
      </c>
      <c r="I1811" s="29">
        <v>0.4</v>
      </c>
      <c r="J1811" s="30">
        <v>4000</v>
      </c>
      <c r="K1811" s="31">
        <f t="shared" si="14"/>
        <v>1600</v>
      </c>
      <c r="L1811" s="31">
        <f t="shared" si="15"/>
        <v>480</v>
      </c>
      <c r="M1811" s="32">
        <v>0.3</v>
      </c>
      <c r="O1811" s="37"/>
      <c r="P1811" s="35"/>
      <c r="Q1811" s="33"/>
      <c r="R1811" s="34"/>
    </row>
    <row r="1812" spans="1:18" ht="15.75" customHeight="1">
      <c r="A1812" s="22"/>
      <c r="B1812" s="27" t="s">
        <v>34</v>
      </c>
      <c r="C1812" s="27">
        <v>1128299</v>
      </c>
      <c r="D1812" s="28">
        <v>44251</v>
      </c>
      <c r="E1812" s="27" t="s">
        <v>35</v>
      </c>
      <c r="F1812" s="27" t="s">
        <v>82</v>
      </c>
      <c r="G1812" s="27" t="s">
        <v>83</v>
      </c>
      <c r="H1812" s="27" t="s">
        <v>24</v>
      </c>
      <c r="I1812" s="29">
        <v>0.30000000000000004</v>
      </c>
      <c r="J1812" s="30">
        <v>4500</v>
      </c>
      <c r="K1812" s="31">
        <f t="shared" si="14"/>
        <v>1350.0000000000002</v>
      </c>
      <c r="L1812" s="31">
        <f t="shared" si="15"/>
        <v>472.50000000000006</v>
      </c>
      <c r="M1812" s="32">
        <v>0.35</v>
      </c>
      <c r="O1812" s="37"/>
      <c r="P1812" s="35"/>
      <c r="Q1812" s="33"/>
      <c r="R1812" s="34"/>
    </row>
    <row r="1813" spans="1:18" ht="15.75" customHeight="1">
      <c r="A1813" s="22"/>
      <c r="B1813" s="27" t="s">
        <v>34</v>
      </c>
      <c r="C1813" s="27">
        <v>1128299</v>
      </c>
      <c r="D1813" s="28">
        <v>44251</v>
      </c>
      <c r="E1813" s="27" t="s">
        <v>35</v>
      </c>
      <c r="F1813" s="27" t="s">
        <v>82</v>
      </c>
      <c r="G1813" s="27" t="s">
        <v>83</v>
      </c>
      <c r="H1813" s="27" t="s">
        <v>25</v>
      </c>
      <c r="I1813" s="29">
        <v>0.4</v>
      </c>
      <c r="J1813" s="30">
        <v>3500</v>
      </c>
      <c r="K1813" s="31">
        <f t="shared" si="14"/>
        <v>1400</v>
      </c>
      <c r="L1813" s="31">
        <f t="shared" si="15"/>
        <v>489.99999999999994</v>
      </c>
      <c r="M1813" s="32">
        <v>0.35</v>
      </c>
      <c r="O1813" s="37"/>
      <c r="P1813" s="35"/>
      <c r="Q1813" s="33"/>
      <c r="R1813" s="34"/>
    </row>
    <row r="1814" spans="1:18" ht="15.75" customHeight="1">
      <c r="A1814" s="22"/>
      <c r="B1814" s="27" t="s">
        <v>34</v>
      </c>
      <c r="C1814" s="27">
        <v>1128299</v>
      </c>
      <c r="D1814" s="28">
        <v>44251</v>
      </c>
      <c r="E1814" s="27" t="s">
        <v>35</v>
      </c>
      <c r="F1814" s="27" t="s">
        <v>82</v>
      </c>
      <c r="G1814" s="27" t="s">
        <v>83</v>
      </c>
      <c r="H1814" s="27" t="s">
        <v>26</v>
      </c>
      <c r="I1814" s="29">
        <v>0.4</v>
      </c>
      <c r="J1814" s="30">
        <v>3500</v>
      </c>
      <c r="K1814" s="31">
        <f t="shared" si="14"/>
        <v>1400</v>
      </c>
      <c r="L1814" s="31">
        <f t="shared" si="15"/>
        <v>489.99999999999994</v>
      </c>
      <c r="M1814" s="32">
        <v>0.35</v>
      </c>
      <c r="O1814" s="37"/>
      <c r="P1814" s="35"/>
      <c r="Q1814" s="33"/>
      <c r="R1814" s="34"/>
    </row>
    <row r="1815" spans="1:18" ht="15.75" customHeight="1">
      <c r="A1815" s="22"/>
      <c r="B1815" s="27" t="s">
        <v>34</v>
      </c>
      <c r="C1815" s="27">
        <v>1128299</v>
      </c>
      <c r="D1815" s="28">
        <v>44251</v>
      </c>
      <c r="E1815" s="27" t="s">
        <v>35</v>
      </c>
      <c r="F1815" s="27" t="s">
        <v>82</v>
      </c>
      <c r="G1815" s="27" t="s">
        <v>83</v>
      </c>
      <c r="H1815" s="27" t="s">
        <v>27</v>
      </c>
      <c r="I1815" s="29">
        <v>0.4</v>
      </c>
      <c r="J1815" s="30">
        <v>2000</v>
      </c>
      <c r="K1815" s="31">
        <f t="shared" si="14"/>
        <v>800</v>
      </c>
      <c r="L1815" s="31">
        <f t="shared" si="15"/>
        <v>280</v>
      </c>
      <c r="M1815" s="32">
        <v>0.35</v>
      </c>
      <c r="O1815" s="37"/>
      <c r="P1815" s="35"/>
      <c r="Q1815" s="33"/>
      <c r="R1815" s="34"/>
    </row>
    <row r="1816" spans="1:18" ht="15.75" customHeight="1">
      <c r="A1816" s="22"/>
      <c r="B1816" s="27" t="s">
        <v>34</v>
      </c>
      <c r="C1816" s="27">
        <v>1128299</v>
      </c>
      <c r="D1816" s="28">
        <v>44251</v>
      </c>
      <c r="E1816" s="27" t="s">
        <v>35</v>
      </c>
      <c r="F1816" s="27" t="s">
        <v>82</v>
      </c>
      <c r="G1816" s="27" t="s">
        <v>83</v>
      </c>
      <c r="H1816" s="27" t="s">
        <v>28</v>
      </c>
      <c r="I1816" s="29">
        <v>0.45000000000000007</v>
      </c>
      <c r="J1816" s="30">
        <v>1250</v>
      </c>
      <c r="K1816" s="31">
        <f t="shared" si="14"/>
        <v>562.50000000000011</v>
      </c>
      <c r="L1816" s="31">
        <f t="shared" si="15"/>
        <v>225.00000000000006</v>
      </c>
      <c r="M1816" s="32">
        <v>0.4</v>
      </c>
      <c r="O1816" s="37"/>
      <c r="P1816" s="35"/>
      <c r="Q1816" s="33"/>
      <c r="R1816" s="34"/>
    </row>
    <row r="1817" spans="1:18" ht="15.75" customHeight="1">
      <c r="A1817" s="22"/>
      <c r="B1817" s="27" t="s">
        <v>34</v>
      </c>
      <c r="C1817" s="27">
        <v>1128299</v>
      </c>
      <c r="D1817" s="28">
        <v>44251</v>
      </c>
      <c r="E1817" s="27" t="s">
        <v>35</v>
      </c>
      <c r="F1817" s="27" t="s">
        <v>82</v>
      </c>
      <c r="G1817" s="27" t="s">
        <v>83</v>
      </c>
      <c r="H1817" s="27" t="s">
        <v>29</v>
      </c>
      <c r="I1817" s="29">
        <v>0.4</v>
      </c>
      <c r="J1817" s="30">
        <v>3250</v>
      </c>
      <c r="K1817" s="31">
        <f t="shared" si="14"/>
        <v>1300</v>
      </c>
      <c r="L1817" s="31">
        <f t="shared" si="15"/>
        <v>390</v>
      </c>
      <c r="M1817" s="32">
        <v>0.3</v>
      </c>
      <c r="O1817" s="37"/>
      <c r="P1817" s="35"/>
      <c r="Q1817" s="33"/>
      <c r="R1817" s="34"/>
    </row>
    <row r="1818" spans="1:18" ht="15.75" customHeight="1">
      <c r="A1818" s="22"/>
      <c r="B1818" s="27" t="s">
        <v>34</v>
      </c>
      <c r="C1818" s="27">
        <v>1128299</v>
      </c>
      <c r="D1818" s="28">
        <v>44278</v>
      </c>
      <c r="E1818" s="27" t="s">
        <v>35</v>
      </c>
      <c r="F1818" s="27" t="s">
        <v>82</v>
      </c>
      <c r="G1818" s="27" t="s">
        <v>83</v>
      </c>
      <c r="H1818" s="27" t="s">
        <v>24</v>
      </c>
      <c r="I1818" s="29">
        <v>0.4</v>
      </c>
      <c r="J1818" s="30">
        <v>4750</v>
      </c>
      <c r="K1818" s="31">
        <f t="shared" si="14"/>
        <v>1900</v>
      </c>
      <c r="L1818" s="31">
        <f t="shared" si="15"/>
        <v>665</v>
      </c>
      <c r="M1818" s="32">
        <v>0.35</v>
      </c>
      <c r="O1818" s="37"/>
      <c r="P1818" s="35"/>
      <c r="Q1818" s="33"/>
      <c r="R1818" s="34"/>
    </row>
    <row r="1819" spans="1:18" ht="15.75" customHeight="1">
      <c r="A1819" s="22"/>
      <c r="B1819" s="27" t="s">
        <v>34</v>
      </c>
      <c r="C1819" s="27">
        <v>1128299</v>
      </c>
      <c r="D1819" s="28">
        <v>44278</v>
      </c>
      <c r="E1819" s="27" t="s">
        <v>35</v>
      </c>
      <c r="F1819" s="27" t="s">
        <v>82</v>
      </c>
      <c r="G1819" s="27" t="s">
        <v>83</v>
      </c>
      <c r="H1819" s="27" t="s">
        <v>25</v>
      </c>
      <c r="I1819" s="29">
        <v>0.5</v>
      </c>
      <c r="J1819" s="30">
        <v>3250</v>
      </c>
      <c r="K1819" s="31">
        <f t="shared" si="14"/>
        <v>1625</v>
      </c>
      <c r="L1819" s="31">
        <f t="shared" si="15"/>
        <v>568.75</v>
      </c>
      <c r="M1819" s="32">
        <v>0.35</v>
      </c>
      <c r="O1819" s="37"/>
      <c r="P1819" s="35"/>
      <c r="Q1819" s="33"/>
      <c r="R1819" s="34"/>
    </row>
    <row r="1820" spans="1:18" ht="15.75" customHeight="1">
      <c r="A1820" s="22"/>
      <c r="B1820" s="27" t="s">
        <v>34</v>
      </c>
      <c r="C1820" s="27">
        <v>1128299</v>
      </c>
      <c r="D1820" s="28">
        <v>44278</v>
      </c>
      <c r="E1820" s="27" t="s">
        <v>35</v>
      </c>
      <c r="F1820" s="27" t="s">
        <v>82</v>
      </c>
      <c r="G1820" s="27" t="s">
        <v>83</v>
      </c>
      <c r="H1820" s="27" t="s">
        <v>26</v>
      </c>
      <c r="I1820" s="29">
        <v>0.54999999999999993</v>
      </c>
      <c r="J1820" s="30">
        <v>3500</v>
      </c>
      <c r="K1820" s="31">
        <f t="shared" si="14"/>
        <v>1924.9999999999998</v>
      </c>
      <c r="L1820" s="31">
        <f t="shared" si="15"/>
        <v>673.74999999999989</v>
      </c>
      <c r="M1820" s="32">
        <v>0.35</v>
      </c>
      <c r="O1820" s="37"/>
      <c r="P1820" s="35"/>
      <c r="Q1820" s="33"/>
      <c r="R1820" s="34"/>
    </row>
    <row r="1821" spans="1:18" ht="15.75" customHeight="1">
      <c r="A1821" s="22"/>
      <c r="B1821" s="27" t="s">
        <v>34</v>
      </c>
      <c r="C1821" s="27">
        <v>1128299</v>
      </c>
      <c r="D1821" s="28">
        <v>44278</v>
      </c>
      <c r="E1821" s="27" t="s">
        <v>35</v>
      </c>
      <c r="F1821" s="27" t="s">
        <v>82</v>
      </c>
      <c r="G1821" s="27" t="s">
        <v>83</v>
      </c>
      <c r="H1821" s="27" t="s">
        <v>27</v>
      </c>
      <c r="I1821" s="29">
        <v>0.5</v>
      </c>
      <c r="J1821" s="30">
        <v>2500</v>
      </c>
      <c r="K1821" s="31">
        <f t="shared" si="14"/>
        <v>1250</v>
      </c>
      <c r="L1821" s="31">
        <f t="shared" si="15"/>
        <v>437.5</v>
      </c>
      <c r="M1821" s="32">
        <v>0.35</v>
      </c>
      <c r="O1821" s="37"/>
      <c r="P1821" s="35"/>
      <c r="Q1821" s="33"/>
      <c r="R1821" s="34"/>
    </row>
    <row r="1822" spans="1:18" ht="15.75" customHeight="1">
      <c r="A1822" s="22"/>
      <c r="B1822" s="27" t="s">
        <v>34</v>
      </c>
      <c r="C1822" s="27">
        <v>1128299</v>
      </c>
      <c r="D1822" s="28">
        <v>44278</v>
      </c>
      <c r="E1822" s="27" t="s">
        <v>35</v>
      </c>
      <c r="F1822" s="27" t="s">
        <v>82</v>
      </c>
      <c r="G1822" s="27" t="s">
        <v>83</v>
      </c>
      <c r="H1822" s="27" t="s">
        <v>28</v>
      </c>
      <c r="I1822" s="29">
        <v>0.55000000000000004</v>
      </c>
      <c r="J1822" s="30">
        <v>1000</v>
      </c>
      <c r="K1822" s="31">
        <f t="shared" si="14"/>
        <v>550</v>
      </c>
      <c r="L1822" s="31">
        <f t="shared" si="15"/>
        <v>220</v>
      </c>
      <c r="M1822" s="32">
        <v>0.4</v>
      </c>
      <c r="O1822" s="37"/>
      <c r="P1822" s="35"/>
      <c r="Q1822" s="33"/>
      <c r="R1822" s="34"/>
    </row>
    <row r="1823" spans="1:18" ht="15.75" customHeight="1">
      <c r="A1823" s="22"/>
      <c r="B1823" s="27" t="s">
        <v>34</v>
      </c>
      <c r="C1823" s="27">
        <v>1128299</v>
      </c>
      <c r="D1823" s="28">
        <v>44278</v>
      </c>
      <c r="E1823" s="27" t="s">
        <v>35</v>
      </c>
      <c r="F1823" s="27" t="s">
        <v>82</v>
      </c>
      <c r="G1823" s="27" t="s">
        <v>83</v>
      </c>
      <c r="H1823" s="27" t="s">
        <v>29</v>
      </c>
      <c r="I1823" s="29">
        <v>0.5</v>
      </c>
      <c r="J1823" s="30">
        <v>3000</v>
      </c>
      <c r="K1823" s="31">
        <f t="shared" si="14"/>
        <v>1500</v>
      </c>
      <c r="L1823" s="31">
        <f t="shared" si="15"/>
        <v>450</v>
      </c>
      <c r="M1823" s="32">
        <v>0.3</v>
      </c>
      <c r="O1823" s="37"/>
      <c r="P1823" s="35"/>
      <c r="Q1823" s="33"/>
      <c r="R1823" s="34"/>
    </row>
    <row r="1824" spans="1:18" ht="15.75" customHeight="1">
      <c r="A1824" s="22"/>
      <c r="B1824" s="27" t="s">
        <v>34</v>
      </c>
      <c r="C1824" s="27">
        <v>1128299</v>
      </c>
      <c r="D1824" s="28">
        <v>44310</v>
      </c>
      <c r="E1824" s="27" t="s">
        <v>35</v>
      </c>
      <c r="F1824" s="27" t="s">
        <v>82</v>
      </c>
      <c r="G1824" s="27" t="s">
        <v>83</v>
      </c>
      <c r="H1824" s="27" t="s">
        <v>24</v>
      </c>
      <c r="I1824" s="29">
        <v>0.55000000000000004</v>
      </c>
      <c r="J1824" s="30">
        <v>4750</v>
      </c>
      <c r="K1824" s="31">
        <f t="shared" si="14"/>
        <v>2612.5</v>
      </c>
      <c r="L1824" s="31">
        <f t="shared" si="15"/>
        <v>914.37499999999989</v>
      </c>
      <c r="M1824" s="32">
        <v>0.35</v>
      </c>
      <c r="O1824" s="37"/>
      <c r="P1824" s="35"/>
      <c r="Q1824" s="33"/>
      <c r="R1824" s="34"/>
    </row>
    <row r="1825" spans="1:18" ht="15.75" customHeight="1">
      <c r="A1825" s="22"/>
      <c r="B1825" s="27" t="s">
        <v>34</v>
      </c>
      <c r="C1825" s="27">
        <v>1128299</v>
      </c>
      <c r="D1825" s="28">
        <v>44310</v>
      </c>
      <c r="E1825" s="27" t="s">
        <v>35</v>
      </c>
      <c r="F1825" s="27" t="s">
        <v>82</v>
      </c>
      <c r="G1825" s="27" t="s">
        <v>83</v>
      </c>
      <c r="H1825" s="27" t="s">
        <v>25</v>
      </c>
      <c r="I1825" s="29">
        <v>0.60000000000000009</v>
      </c>
      <c r="J1825" s="30">
        <v>2750</v>
      </c>
      <c r="K1825" s="31">
        <f t="shared" si="14"/>
        <v>1650.0000000000002</v>
      </c>
      <c r="L1825" s="31">
        <f t="shared" si="15"/>
        <v>577.5</v>
      </c>
      <c r="M1825" s="32">
        <v>0.35</v>
      </c>
      <c r="O1825" s="37"/>
      <c r="P1825" s="35"/>
      <c r="Q1825" s="33"/>
      <c r="R1825" s="34"/>
    </row>
    <row r="1826" spans="1:18" ht="15.75" customHeight="1">
      <c r="A1826" s="22"/>
      <c r="B1826" s="27" t="s">
        <v>34</v>
      </c>
      <c r="C1826" s="27">
        <v>1128299</v>
      </c>
      <c r="D1826" s="28">
        <v>44310</v>
      </c>
      <c r="E1826" s="27" t="s">
        <v>35</v>
      </c>
      <c r="F1826" s="27" t="s">
        <v>82</v>
      </c>
      <c r="G1826" s="27" t="s">
        <v>83</v>
      </c>
      <c r="H1826" s="27" t="s">
        <v>26</v>
      </c>
      <c r="I1826" s="29">
        <v>0.60000000000000009</v>
      </c>
      <c r="J1826" s="30">
        <v>3250</v>
      </c>
      <c r="K1826" s="31">
        <f t="shared" si="14"/>
        <v>1950.0000000000002</v>
      </c>
      <c r="L1826" s="31">
        <f t="shared" si="15"/>
        <v>682.5</v>
      </c>
      <c r="M1826" s="32">
        <v>0.35</v>
      </c>
      <c r="O1826" s="37"/>
      <c r="P1826" s="35"/>
      <c r="Q1826" s="33"/>
      <c r="R1826" s="34"/>
    </row>
    <row r="1827" spans="1:18" ht="15.75" customHeight="1">
      <c r="A1827" s="22"/>
      <c r="B1827" s="27" t="s">
        <v>34</v>
      </c>
      <c r="C1827" s="27">
        <v>1128299</v>
      </c>
      <c r="D1827" s="28">
        <v>44310</v>
      </c>
      <c r="E1827" s="27" t="s">
        <v>35</v>
      </c>
      <c r="F1827" s="27" t="s">
        <v>82</v>
      </c>
      <c r="G1827" s="27" t="s">
        <v>83</v>
      </c>
      <c r="H1827" s="27" t="s">
        <v>27</v>
      </c>
      <c r="I1827" s="29">
        <v>0.45000000000000007</v>
      </c>
      <c r="J1827" s="30">
        <v>2250</v>
      </c>
      <c r="K1827" s="31">
        <f t="shared" si="14"/>
        <v>1012.5000000000001</v>
      </c>
      <c r="L1827" s="31">
        <f t="shared" si="15"/>
        <v>354.375</v>
      </c>
      <c r="M1827" s="32">
        <v>0.35</v>
      </c>
      <c r="O1827" s="37"/>
      <c r="P1827" s="35"/>
      <c r="Q1827" s="33"/>
      <c r="R1827" s="34"/>
    </row>
    <row r="1828" spans="1:18" ht="15.75" customHeight="1">
      <c r="A1828" s="22"/>
      <c r="B1828" s="27" t="s">
        <v>34</v>
      </c>
      <c r="C1828" s="27">
        <v>1128299</v>
      </c>
      <c r="D1828" s="28">
        <v>44310</v>
      </c>
      <c r="E1828" s="27" t="s">
        <v>35</v>
      </c>
      <c r="F1828" s="27" t="s">
        <v>82</v>
      </c>
      <c r="G1828" s="27" t="s">
        <v>83</v>
      </c>
      <c r="H1828" s="27" t="s">
        <v>28</v>
      </c>
      <c r="I1828" s="29">
        <v>0.50000000000000011</v>
      </c>
      <c r="J1828" s="30">
        <v>1250</v>
      </c>
      <c r="K1828" s="31">
        <f t="shared" si="14"/>
        <v>625.00000000000011</v>
      </c>
      <c r="L1828" s="31">
        <f t="shared" si="15"/>
        <v>250.00000000000006</v>
      </c>
      <c r="M1828" s="32">
        <v>0.4</v>
      </c>
      <c r="O1828" s="37"/>
      <c r="P1828" s="35"/>
      <c r="Q1828" s="33"/>
      <c r="R1828" s="34"/>
    </row>
    <row r="1829" spans="1:18" ht="15.75" customHeight="1">
      <c r="A1829" s="22"/>
      <c r="B1829" s="27" t="s">
        <v>34</v>
      </c>
      <c r="C1829" s="27">
        <v>1128299</v>
      </c>
      <c r="D1829" s="28">
        <v>44310</v>
      </c>
      <c r="E1829" s="27" t="s">
        <v>35</v>
      </c>
      <c r="F1829" s="27" t="s">
        <v>82</v>
      </c>
      <c r="G1829" s="27" t="s">
        <v>83</v>
      </c>
      <c r="H1829" s="27" t="s">
        <v>29</v>
      </c>
      <c r="I1829" s="29">
        <v>0.65000000000000013</v>
      </c>
      <c r="J1829" s="30">
        <v>3000</v>
      </c>
      <c r="K1829" s="31">
        <f t="shared" si="14"/>
        <v>1950.0000000000005</v>
      </c>
      <c r="L1829" s="31">
        <f t="shared" si="15"/>
        <v>585.00000000000011</v>
      </c>
      <c r="M1829" s="32">
        <v>0.3</v>
      </c>
      <c r="O1829" s="37"/>
      <c r="P1829" s="35"/>
      <c r="Q1829" s="33"/>
      <c r="R1829" s="34"/>
    </row>
    <row r="1830" spans="1:18" ht="15.75" customHeight="1">
      <c r="A1830" s="22"/>
      <c r="B1830" s="27" t="s">
        <v>34</v>
      </c>
      <c r="C1830" s="27">
        <v>1128299</v>
      </c>
      <c r="D1830" s="28">
        <v>44341</v>
      </c>
      <c r="E1830" s="27" t="s">
        <v>35</v>
      </c>
      <c r="F1830" s="27" t="s">
        <v>82</v>
      </c>
      <c r="G1830" s="27" t="s">
        <v>83</v>
      </c>
      <c r="H1830" s="27" t="s">
        <v>24</v>
      </c>
      <c r="I1830" s="29">
        <v>0.5</v>
      </c>
      <c r="J1830" s="30">
        <v>5000</v>
      </c>
      <c r="K1830" s="31">
        <f t="shared" si="14"/>
        <v>2500</v>
      </c>
      <c r="L1830" s="31">
        <f t="shared" si="15"/>
        <v>875</v>
      </c>
      <c r="M1830" s="32">
        <v>0.35</v>
      </c>
      <c r="O1830" s="37"/>
      <c r="P1830" s="35"/>
      <c r="Q1830" s="33"/>
      <c r="R1830" s="34"/>
    </row>
    <row r="1831" spans="1:18" ht="15.75" customHeight="1">
      <c r="A1831" s="22"/>
      <c r="B1831" s="27" t="s">
        <v>34</v>
      </c>
      <c r="C1831" s="27">
        <v>1128299</v>
      </c>
      <c r="D1831" s="28">
        <v>44341</v>
      </c>
      <c r="E1831" s="27" t="s">
        <v>35</v>
      </c>
      <c r="F1831" s="27" t="s">
        <v>82</v>
      </c>
      <c r="G1831" s="27" t="s">
        <v>83</v>
      </c>
      <c r="H1831" s="27" t="s">
        <v>25</v>
      </c>
      <c r="I1831" s="29">
        <v>0.55000000000000004</v>
      </c>
      <c r="J1831" s="30">
        <v>3500</v>
      </c>
      <c r="K1831" s="31">
        <f t="shared" si="14"/>
        <v>1925.0000000000002</v>
      </c>
      <c r="L1831" s="31">
        <f t="shared" si="15"/>
        <v>673.75</v>
      </c>
      <c r="M1831" s="32">
        <v>0.35</v>
      </c>
      <c r="O1831" s="37"/>
      <c r="P1831" s="35"/>
      <c r="Q1831" s="33"/>
      <c r="R1831" s="34"/>
    </row>
    <row r="1832" spans="1:18" ht="15.75" customHeight="1">
      <c r="A1832" s="22"/>
      <c r="B1832" s="27" t="s">
        <v>34</v>
      </c>
      <c r="C1832" s="27">
        <v>1128299</v>
      </c>
      <c r="D1832" s="28">
        <v>44341</v>
      </c>
      <c r="E1832" s="27" t="s">
        <v>35</v>
      </c>
      <c r="F1832" s="27" t="s">
        <v>82</v>
      </c>
      <c r="G1832" s="27" t="s">
        <v>83</v>
      </c>
      <c r="H1832" s="27" t="s">
        <v>26</v>
      </c>
      <c r="I1832" s="29">
        <v>0.55000000000000004</v>
      </c>
      <c r="J1832" s="30">
        <v>3500</v>
      </c>
      <c r="K1832" s="31">
        <f t="shared" si="14"/>
        <v>1925.0000000000002</v>
      </c>
      <c r="L1832" s="31">
        <f t="shared" si="15"/>
        <v>673.75</v>
      </c>
      <c r="M1832" s="32">
        <v>0.35</v>
      </c>
      <c r="O1832" s="37"/>
      <c r="P1832" s="35"/>
      <c r="Q1832" s="33"/>
      <c r="R1832" s="34"/>
    </row>
    <row r="1833" spans="1:18" ht="15.75" customHeight="1">
      <c r="A1833" s="22"/>
      <c r="B1833" s="27" t="s">
        <v>34</v>
      </c>
      <c r="C1833" s="27">
        <v>1128299</v>
      </c>
      <c r="D1833" s="28">
        <v>44341</v>
      </c>
      <c r="E1833" s="27" t="s">
        <v>35</v>
      </c>
      <c r="F1833" s="27" t="s">
        <v>82</v>
      </c>
      <c r="G1833" s="27" t="s">
        <v>83</v>
      </c>
      <c r="H1833" s="27" t="s">
        <v>27</v>
      </c>
      <c r="I1833" s="29">
        <v>0.5</v>
      </c>
      <c r="J1833" s="30">
        <v>2750</v>
      </c>
      <c r="K1833" s="31">
        <f t="shared" si="14"/>
        <v>1375</v>
      </c>
      <c r="L1833" s="31">
        <f t="shared" si="15"/>
        <v>481.24999999999994</v>
      </c>
      <c r="M1833" s="32">
        <v>0.35</v>
      </c>
      <c r="O1833" s="37"/>
      <c r="P1833" s="35"/>
      <c r="Q1833" s="33"/>
      <c r="R1833" s="34"/>
    </row>
    <row r="1834" spans="1:18" ht="15.75" customHeight="1">
      <c r="A1834" s="22"/>
      <c r="B1834" s="27" t="s">
        <v>34</v>
      </c>
      <c r="C1834" s="27">
        <v>1128299</v>
      </c>
      <c r="D1834" s="28">
        <v>44341</v>
      </c>
      <c r="E1834" s="27" t="s">
        <v>35</v>
      </c>
      <c r="F1834" s="27" t="s">
        <v>82</v>
      </c>
      <c r="G1834" s="27" t="s">
        <v>83</v>
      </c>
      <c r="H1834" s="27" t="s">
        <v>28</v>
      </c>
      <c r="I1834" s="29">
        <v>0.44999999999999996</v>
      </c>
      <c r="J1834" s="30">
        <v>1750</v>
      </c>
      <c r="K1834" s="31">
        <f t="shared" si="14"/>
        <v>787.49999999999989</v>
      </c>
      <c r="L1834" s="31">
        <f t="shared" si="15"/>
        <v>315</v>
      </c>
      <c r="M1834" s="32">
        <v>0.4</v>
      </c>
      <c r="O1834" s="37"/>
      <c r="P1834" s="35"/>
      <c r="Q1834" s="33"/>
      <c r="R1834" s="34"/>
    </row>
    <row r="1835" spans="1:18" ht="15.75" customHeight="1">
      <c r="A1835" s="22"/>
      <c r="B1835" s="27" t="s">
        <v>34</v>
      </c>
      <c r="C1835" s="27">
        <v>1128299</v>
      </c>
      <c r="D1835" s="28">
        <v>44341</v>
      </c>
      <c r="E1835" s="27" t="s">
        <v>35</v>
      </c>
      <c r="F1835" s="27" t="s">
        <v>82</v>
      </c>
      <c r="G1835" s="27" t="s">
        <v>83</v>
      </c>
      <c r="H1835" s="27" t="s">
        <v>29</v>
      </c>
      <c r="I1835" s="29">
        <v>0.6</v>
      </c>
      <c r="J1835" s="30">
        <v>5250</v>
      </c>
      <c r="K1835" s="31">
        <f t="shared" si="14"/>
        <v>3150</v>
      </c>
      <c r="L1835" s="31">
        <f t="shared" si="15"/>
        <v>945</v>
      </c>
      <c r="M1835" s="32">
        <v>0.3</v>
      </c>
      <c r="O1835" s="37"/>
      <c r="P1835" s="35"/>
      <c r="Q1835" s="33"/>
      <c r="R1835" s="34"/>
    </row>
    <row r="1836" spans="1:18" ht="15.75" customHeight="1">
      <c r="A1836" s="22"/>
      <c r="B1836" s="27" t="s">
        <v>34</v>
      </c>
      <c r="C1836" s="27">
        <v>1128299</v>
      </c>
      <c r="D1836" s="28">
        <v>44371</v>
      </c>
      <c r="E1836" s="27" t="s">
        <v>35</v>
      </c>
      <c r="F1836" s="27" t="s">
        <v>82</v>
      </c>
      <c r="G1836" s="27" t="s">
        <v>83</v>
      </c>
      <c r="H1836" s="27" t="s">
        <v>24</v>
      </c>
      <c r="I1836" s="29">
        <v>0.54999999999999993</v>
      </c>
      <c r="J1836" s="30">
        <v>7750</v>
      </c>
      <c r="K1836" s="31">
        <f t="shared" si="14"/>
        <v>4262.4999999999991</v>
      </c>
      <c r="L1836" s="31">
        <f t="shared" si="15"/>
        <v>1491.8749999999995</v>
      </c>
      <c r="M1836" s="32">
        <v>0.35</v>
      </c>
      <c r="O1836" s="37"/>
      <c r="P1836" s="35"/>
      <c r="Q1836" s="33"/>
      <c r="R1836" s="34"/>
    </row>
    <row r="1837" spans="1:18" ht="15.75" customHeight="1">
      <c r="A1837" s="22"/>
      <c r="B1837" s="27" t="s">
        <v>34</v>
      </c>
      <c r="C1837" s="27">
        <v>1128299</v>
      </c>
      <c r="D1837" s="28">
        <v>44371</v>
      </c>
      <c r="E1837" s="27" t="s">
        <v>35</v>
      </c>
      <c r="F1837" s="27" t="s">
        <v>82</v>
      </c>
      <c r="G1837" s="27" t="s">
        <v>83</v>
      </c>
      <c r="H1837" s="27" t="s">
        <v>25</v>
      </c>
      <c r="I1837" s="29">
        <v>0.64999999999999991</v>
      </c>
      <c r="J1837" s="30">
        <v>6500</v>
      </c>
      <c r="K1837" s="31">
        <f t="shared" si="14"/>
        <v>4224.9999999999991</v>
      </c>
      <c r="L1837" s="31">
        <f t="shared" si="15"/>
        <v>1478.7499999999995</v>
      </c>
      <c r="M1837" s="32">
        <v>0.35</v>
      </c>
      <c r="O1837" s="37"/>
      <c r="P1837" s="35"/>
      <c r="Q1837" s="33"/>
      <c r="R1837" s="34"/>
    </row>
    <row r="1838" spans="1:18" ht="15.75" customHeight="1">
      <c r="A1838" s="22"/>
      <c r="B1838" s="27" t="s">
        <v>34</v>
      </c>
      <c r="C1838" s="27">
        <v>1128299</v>
      </c>
      <c r="D1838" s="28">
        <v>44371</v>
      </c>
      <c r="E1838" s="27" t="s">
        <v>35</v>
      </c>
      <c r="F1838" s="27" t="s">
        <v>82</v>
      </c>
      <c r="G1838" s="27" t="s">
        <v>83</v>
      </c>
      <c r="H1838" s="27" t="s">
        <v>26</v>
      </c>
      <c r="I1838" s="29">
        <v>0.79999999999999993</v>
      </c>
      <c r="J1838" s="30">
        <v>6500</v>
      </c>
      <c r="K1838" s="31">
        <f t="shared" si="14"/>
        <v>5200</v>
      </c>
      <c r="L1838" s="31">
        <f t="shared" si="15"/>
        <v>1819.9999999999998</v>
      </c>
      <c r="M1838" s="32">
        <v>0.35</v>
      </c>
      <c r="O1838" s="37"/>
      <c r="P1838" s="35"/>
      <c r="Q1838" s="33"/>
      <c r="R1838" s="34"/>
    </row>
    <row r="1839" spans="1:18" ht="15.75" customHeight="1">
      <c r="A1839" s="22"/>
      <c r="B1839" s="27" t="s">
        <v>34</v>
      </c>
      <c r="C1839" s="27">
        <v>1128299</v>
      </c>
      <c r="D1839" s="28">
        <v>44371</v>
      </c>
      <c r="E1839" s="27" t="s">
        <v>35</v>
      </c>
      <c r="F1839" s="27" t="s">
        <v>82</v>
      </c>
      <c r="G1839" s="27" t="s">
        <v>83</v>
      </c>
      <c r="H1839" s="27" t="s">
        <v>27</v>
      </c>
      <c r="I1839" s="29">
        <v>0.79999999999999993</v>
      </c>
      <c r="J1839" s="30">
        <v>5250</v>
      </c>
      <c r="K1839" s="31">
        <f t="shared" si="14"/>
        <v>4200</v>
      </c>
      <c r="L1839" s="31">
        <f t="shared" si="15"/>
        <v>1470</v>
      </c>
      <c r="M1839" s="32">
        <v>0.35</v>
      </c>
      <c r="O1839" s="37"/>
      <c r="P1839" s="35"/>
      <c r="Q1839" s="33"/>
      <c r="R1839" s="34"/>
    </row>
    <row r="1840" spans="1:18" ht="15.75" customHeight="1">
      <c r="A1840" s="22"/>
      <c r="B1840" s="27" t="s">
        <v>34</v>
      </c>
      <c r="C1840" s="27">
        <v>1128299</v>
      </c>
      <c r="D1840" s="28">
        <v>44371</v>
      </c>
      <c r="E1840" s="27" t="s">
        <v>35</v>
      </c>
      <c r="F1840" s="27" t="s">
        <v>82</v>
      </c>
      <c r="G1840" s="27" t="s">
        <v>83</v>
      </c>
      <c r="H1840" s="27" t="s">
        <v>28</v>
      </c>
      <c r="I1840" s="29">
        <v>0.9</v>
      </c>
      <c r="J1840" s="30">
        <v>4000</v>
      </c>
      <c r="K1840" s="31">
        <f t="shared" si="14"/>
        <v>3600</v>
      </c>
      <c r="L1840" s="31">
        <f t="shared" si="15"/>
        <v>1440</v>
      </c>
      <c r="M1840" s="32">
        <v>0.4</v>
      </c>
      <c r="O1840" s="37"/>
      <c r="P1840" s="35"/>
      <c r="Q1840" s="33"/>
      <c r="R1840" s="34"/>
    </row>
    <row r="1841" spans="1:18" ht="15.75" customHeight="1">
      <c r="A1841" s="22"/>
      <c r="B1841" s="27" t="s">
        <v>34</v>
      </c>
      <c r="C1841" s="27">
        <v>1128299</v>
      </c>
      <c r="D1841" s="28">
        <v>44371</v>
      </c>
      <c r="E1841" s="27" t="s">
        <v>35</v>
      </c>
      <c r="F1841" s="27" t="s">
        <v>82</v>
      </c>
      <c r="G1841" s="27" t="s">
        <v>83</v>
      </c>
      <c r="H1841" s="27" t="s">
        <v>29</v>
      </c>
      <c r="I1841" s="29">
        <v>1.05</v>
      </c>
      <c r="J1841" s="30">
        <v>7000</v>
      </c>
      <c r="K1841" s="31">
        <f t="shared" si="14"/>
        <v>7350</v>
      </c>
      <c r="L1841" s="31">
        <f t="shared" si="15"/>
        <v>2205</v>
      </c>
      <c r="M1841" s="32">
        <v>0.3</v>
      </c>
      <c r="O1841" s="37"/>
      <c r="P1841" s="35"/>
      <c r="Q1841" s="33"/>
      <c r="R1841" s="34"/>
    </row>
    <row r="1842" spans="1:18" ht="15.75" customHeight="1">
      <c r="A1842" s="22"/>
      <c r="B1842" s="27" t="s">
        <v>34</v>
      </c>
      <c r="C1842" s="27">
        <v>1128299</v>
      </c>
      <c r="D1842" s="28">
        <v>44400</v>
      </c>
      <c r="E1842" s="27" t="s">
        <v>35</v>
      </c>
      <c r="F1842" s="27" t="s">
        <v>82</v>
      </c>
      <c r="G1842" s="27" t="s">
        <v>83</v>
      </c>
      <c r="H1842" s="27" t="s">
        <v>24</v>
      </c>
      <c r="I1842" s="29">
        <v>0.85</v>
      </c>
      <c r="J1842" s="30">
        <v>8500</v>
      </c>
      <c r="K1842" s="31">
        <f t="shared" si="14"/>
        <v>7225</v>
      </c>
      <c r="L1842" s="31">
        <f t="shared" si="15"/>
        <v>2528.75</v>
      </c>
      <c r="M1842" s="32">
        <v>0.35</v>
      </c>
      <c r="O1842" s="37"/>
      <c r="P1842" s="35"/>
      <c r="Q1842" s="33"/>
      <c r="R1842" s="34"/>
    </row>
    <row r="1843" spans="1:18" ht="15.75" customHeight="1">
      <c r="A1843" s="22"/>
      <c r="B1843" s="27" t="s">
        <v>34</v>
      </c>
      <c r="C1843" s="27">
        <v>1128299</v>
      </c>
      <c r="D1843" s="28">
        <v>44400</v>
      </c>
      <c r="E1843" s="27" t="s">
        <v>35</v>
      </c>
      <c r="F1843" s="27" t="s">
        <v>82</v>
      </c>
      <c r="G1843" s="27" t="s">
        <v>83</v>
      </c>
      <c r="H1843" s="27" t="s">
        <v>25</v>
      </c>
      <c r="I1843" s="29">
        <v>0.9</v>
      </c>
      <c r="J1843" s="30">
        <v>7000</v>
      </c>
      <c r="K1843" s="31">
        <f t="shared" si="14"/>
        <v>6300</v>
      </c>
      <c r="L1843" s="31">
        <f t="shared" si="15"/>
        <v>2205</v>
      </c>
      <c r="M1843" s="32">
        <v>0.35</v>
      </c>
      <c r="O1843" s="37"/>
      <c r="P1843" s="35"/>
      <c r="Q1843" s="33"/>
      <c r="R1843" s="34"/>
    </row>
    <row r="1844" spans="1:18" ht="15.75" customHeight="1">
      <c r="A1844" s="22"/>
      <c r="B1844" s="27" t="s">
        <v>34</v>
      </c>
      <c r="C1844" s="27">
        <v>1128299</v>
      </c>
      <c r="D1844" s="28">
        <v>44400</v>
      </c>
      <c r="E1844" s="27" t="s">
        <v>35</v>
      </c>
      <c r="F1844" s="27" t="s">
        <v>82</v>
      </c>
      <c r="G1844" s="27" t="s">
        <v>83</v>
      </c>
      <c r="H1844" s="27" t="s">
        <v>26</v>
      </c>
      <c r="I1844" s="29">
        <v>0.9</v>
      </c>
      <c r="J1844" s="30">
        <v>6500</v>
      </c>
      <c r="K1844" s="31">
        <f t="shared" si="14"/>
        <v>5850</v>
      </c>
      <c r="L1844" s="31">
        <f t="shared" si="15"/>
        <v>2047.4999999999998</v>
      </c>
      <c r="M1844" s="32">
        <v>0.35</v>
      </c>
      <c r="O1844" s="37"/>
      <c r="P1844" s="35"/>
      <c r="Q1844" s="33"/>
      <c r="R1844" s="34"/>
    </row>
    <row r="1845" spans="1:18" ht="15.75" customHeight="1">
      <c r="A1845" s="22"/>
      <c r="B1845" s="27" t="s">
        <v>34</v>
      </c>
      <c r="C1845" s="27">
        <v>1128299</v>
      </c>
      <c r="D1845" s="28">
        <v>44400</v>
      </c>
      <c r="E1845" s="27" t="s">
        <v>35</v>
      </c>
      <c r="F1845" s="27" t="s">
        <v>82</v>
      </c>
      <c r="G1845" s="27" t="s">
        <v>83</v>
      </c>
      <c r="H1845" s="27" t="s">
        <v>27</v>
      </c>
      <c r="I1845" s="29">
        <v>0.85</v>
      </c>
      <c r="J1845" s="30">
        <v>5500</v>
      </c>
      <c r="K1845" s="31">
        <f t="shared" si="14"/>
        <v>4675</v>
      </c>
      <c r="L1845" s="31">
        <f t="shared" si="15"/>
        <v>1636.25</v>
      </c>
      <c r="M1845" s="32">
        <v>0.35</v>
      </c>
      <c r="O1845" s="37"/>
      <c r="P1845" s="35"/>
      <c r="Q1845" s="33"/>
      <c r="R1845" s="34"/>
    </row>
    <row r="1846" spans="1:18" ht="15.75" customHeight="1">
      <c r="A1846" s="22"/>
      <c r="B1846" s="27" t="s">
        <v>34</v>
      </c>
      <c r="C1846" s="27">
        <v>1128299</v>
      </c>
      <c r="D1846" s="28">
        <v>44400</v>
      </c>
      <c r="E1846" s="27" t="s">
        <v>35</v>
      </c>
      <c r="F1846" s="27" t="s">
        <v>82</v>
      </c>
      <c r="G1846" s="27" t="s">
        <v>83</v>
      </c>
      <c r="H1846" s="27" t="s">
        <v>28</v>
      </c>
      <c r="I1846" s="29">
        <v>0.9</v>
      </c>
      <c r="J1846" s="30">
        <v>6000</v>
      </c>
      <c r="K1846" s="31">
        <f t="shared" si="14"/>
        <v>5400</v>
      </c>
      <c r="L1846" s="31">
        <f t="shared" si="15"/>
        <v>2160</v>
      </c>
      <c r="M1846" s="32">
        <v>0.4</v>
      </c>
      <c r="O1846" s="37"/>
      <c r="P1846" s="35"/>
      <c r="Q1846" s="33"/>
      <c r="R1846" s="34"/>
    </row>
    <row r="1847" spans="1:18" ht="15.75" customHeight="1">
      <c r="A1847" s="22"/>
      <c r="B1847" s="27" t="s">
        <v>34</v>
      </c>
      <c r="C1847" s="27">
        <v>1128299</v>
      </c>
      <c r="D1847" s="28">
        <v>44400</v>
      </c>
      <c r="E1847" s="27" t="s">
        <v>35</v>
      </c>
      <c r="F1847" s="27" t="s">
        <v>82</v>
      </c>
      <c r="G1847" s="27" t="s">
        <v>83</v>
      </c>
      <c r="H1847" s="27" t="s">
        <v>29</v>
      </c>
      <c r="I1847" s="29">
        <v>1.05</v>
      </c>
      <c r="J1847" s="30">
        <v>6000</v>
      </c>
      <c r="K1847" s="31">
        <f t="shared" si="14"/>
        <v>6300</v>
      </c>
      <c r="L1847" s="31">
        <f t="shared" si="15"/>
        <v>1890</v>
      </c>
      <c r="M1847" s="32">
        <v>0.3</v>
      </c>
      <c r="O1847" s="37"/>
      <c r="P1847" s="35"/>
      <c r="Q1847" s="33"/>
      <c r="R1847" s="34"/>
    </row>
    <row r="1848" spans="1:18" ht="15.75" customHeight="1">
      <c r="A1848" s="22"/>
      <c r="B1848" s="27" t="s">
        <v>34</v>
      </c>
      <c r="C1848" s="27">
        <v>1128299</v>
      </c>
      <c r="D1848" s="28">
        <v>44432</v>
      </c>
      <c r="E1848" s="27" t="s">
        <v>35</v>
      </c>
      <c r="F1848" s="27" t="s">
        <v>82</v>
      </c>
      <c r="G1848" s="27" t="s">
        <v>83</v>
      </c>
      <c r="H1848" s="27" t="s">
        <v>24</v>
      </c>
      <c r="I1848" s="29">
        <v>0.9</v>
      </c>
      <c r="J1848" s="30">
        <v>8000</v>
      </c>
      <c r="K1848" s="31">
        <f t="shared" si="14"/>
        <v>7200</v>
      </c>
      <c r="L1848" s="31">
        <f t="shared" si="15"/>
        <v>2520</v>
      </c>
      <c r="M1848" s="32">
        <v>0.35</v>
      </c>
      <c r="O1848" s="37"/>
      <c r="P1848" s="35"/>
      <c r="Q1848" s="33"/>
      <c r="R1848" s="34"/>
    </row>
    <row r="1849" spans="1:18" ht="15.75" customHeight="1">
      <c r="A1849" s="22"/>
      <c r="B1849" s="27" t="s">
        <v>34</v>
      </c>
      <c r="C1849" s="27">
        <v>1128299</v>
      </c>
      <c r="D1849" s="28">
        <v>44432</v>
      </c>
      <c r="E1849" s="27" t="s">
        <v>35</v>
      </c>
      <c r="F1849" s="27" t="s">
        <v>82</v>
      </c>
      <c r="G1849" s="27" t="s">
        <v>83</v>
      </c>
      <c r="H1849" s="27" t="s">
        <v>25</v>
      </c>
      <c r="I1849" s="29">
        <v>0.8</v>
      </c>
      <c r="J1849" s="30">
        <v>7750</v>
      </c>
      <c r="K1849" s="31">
        <f t="shared" si="14"/>
        <v>6200</v>
      </c>
      <c r="L1849" s="31">
        <f t="shared" si="15"/>
        <v>2170</v>
      </c>
      <c r="M1849" s="32">
        <v>0.35</v>
      </c>
      <c r="O1849" s="37"/>
      <c r="P1849" s="35"/>
      <c r="Q1849" s="33"/>
      <c r="R1849" s="34"/>
    </row>
    <row r="1850" spans="1:18" ht="15.75" customHeight="1">
      <c r="A1850" s="22"/>
      <c r="B1850" s="27" t="s">
        <v>34</v>
      </c>
      <c r="C1850" s="27">
        <v>1128299</v>
      </c>
      <c r="D1850" s="28">
        <v>44432</v>
      </c>
      <c r="E1850" s="27" t="s">
        <v>35</v>
      </c>
      <c r="F1850" s="27" t="s">
        <v>82</v>
      </c>
      <c r="G1850" s="27" t="s">
        <v>83</v>
      </c>
      <c r="H1850" s="27" t="s">
        <v>26</v>
      </c>
      <c r="I1850" s="29">
        <v>0.70000000000000007</v>
      </c>
      <c r="J1850" s="30">
        <v>6500</v>
      </c>
      <c r="K1850" s="31">
        <f t="shared" si="14"/>
        <v>4550</v>
      </c>
      <c r="L1850" s="31">
        <f t="shared" si="15"/>
        <v>1592.5</v>
      </c>
      <c r="M1850" s="32">
        <v>0.35</v>
      </c>
      <c r="O1850" s="37"/>
      <c r="P1850" s="35"/>
      <c r="Q1850" s="33"/>
      <c r="R1850" s="34"/>
    </row>
    <row r="1851" spans="1:18" ht="15.75" customHeight="1">
      <c r="A1851" s="22"/>
      <c r="B1851" s="27" t="s">
        <v>34</v>
      </c>
      <c r="C1851" s="27">
        <v>1128299</v>
      </c>
      <c r="D1851" s="28">
        <v>44432</v>
      </c>
      <c r="E1851" s="27" t="s">
        <v>35</v>
      </c>
      <c r="F1851" s="27" t="s">
        <v>82</v>
      </c>
      <c r="G1851" s="27" t="s">
        <v>83</v>
      </c>
      <c r="H1851" s="27" t="s">
        <v>27</v>
      </c>
      <c r="I1851" s="29">
        <v>0.70000000000000007</v>
      </c>
      <c r="J1851" s="30">
        <v>4250</v>
      </c>
      <c r="K1851" s="31">
        <f t="shared" si="14"/>
        <v>2975.0000000000005</v>
      </c>
      <c r="L1851" s="31">
        <f t="shared" si="15"/>
        <v>1041.25</v>
      </c>
      <c r="M1851" s="32">
        <v>0.35</v>
      </c>
      <c r="O1851" s="37"/>
      <c r="P1851" s="35"/>
      <c r="Q1851" s="33"/>
      <c r="R1851" s="34"/>
    </row>
    <row r="1852" spans="1:18" ht="15.75" customHeight="1">
      <c r="A1852" s="22"/>
      <c r="B1852" s="27" t="s">
        <v>34</v>
      </c>
      <c r="C1852" s="27">
        <v>1128299</v>
      </c>
      <c r="D1852" s="28">
        <v>44432</v>
      </c>
      <c r="E1852" s="27" t="s">
        <v>35</v>
      </c>
      <c r="F1852" s="27" t="s">
        <v>82</v>
      </c>
      <c r="G1852" s="27" t="s">
        <v>83</v>
      </c>
      <c r="H1852" s="27" t="s">
        <v>28</v>
      </c>
      <c r="I1852" s="29">
        <v>0.7</v>
      </c>
      <c r="J1852" s="30">
        <v>4250</v>
      </c>
      <c r="K1852" s="31">
        <f t="shared" si="14"/>
        <v>2975</v>
      </c>
      <c r="L1852" s="31">
        <f t="shared" si="15"/>
        <v>1190</v>
      </c>
      <c r="M1852" s="32">
        <v>0.4</v>
      </c>
      <c r="O1852" s="37"/>
      <c r="P1852" s="35"/>
      <c r="Q1852" s="33"/>
      <c r="R1852" s="34"/>
    </row>
    <row r="1853" spans="1:18" ht="15.75" customHeight="1">
      <c r="A1853" s="22"/>
      <c r="B1853" s="27" t="s">
        <v>34</v>
      </c>
      <c r="C1853" s="27">
        <v>1128299</v>
      </c>
      <c r="D1853" s="28">
        <v>44432</v>
      </c>
      <c r="E1853" s="27" t="s">
        <v>35</v>
      </c>
      <c r="F1853" s="27" t="s">
        <v>82</v>
      </c>
      <c r="G1853" s="27" t="s">
        <v>83</v>
      </c>
      <c r="H1853" s="27" t="s">
        <v>29</v>
      </c>
      <c r="I1853" s="29">
        <v>0.75</v>
      </c>
      <c r="J1853" s="30">
        <v>2500</v>
      </c>
      <c r="K1853" s="31">
        <f t="shared" si="14"/>
        <v>1875</v>
      </c>
      <c r="L1853" s="31">
        <f t="shared" si="15"/>
        <v>562.5</v>
      </c>
      <c r="M1853" s="32">
        <v>0.3</v>
      </c>
      <c r="O1853" s="37"/>
      <c r="P1853" s="35"/>
      <c r="Q1853" s="33"/>
      <c r="R1853" s="34"/>
    </row>
    <row r="1854" spans="1:18" ht="15.75" customHeight="1">
      <c r="A1854" s="22"/>
      <c r="B1854" s="27" t="s">
        <v>34</v>
      </c>
      <c r="C1854" s="27">
        <v>1128299</v>
      </c>
      <c r="D1854" s="28">
        <v>44464</v>
      </c>
      <c r="E1854" s="27" t="s">
        <v>35</v>
      </c>
      <c r="F1854" s="27" t="s">
        <v>82</v>
      </c>
      <c r="G1854" s="27" t="s">
        <v>83</v>
      </c>
      <c r="H1854" s="27" t="s">
        <v>24</v>
      </c>
      <c r="I1854" s="29">
        <v>0.50000000000000011</v>
      </c>
      <c r="J1854" s="30">
        <v>4500</v>
      </c>
      <c r="K1854" s="31">
        <f t="shared" si="14"/>
        <v>2250.0000000000005</v>
      </c>
      <c r="L1854" s="31">
        <f t="shared" si="15"/>
        <v>787.50000000000011</v>
      </c>
      <c r="M1854" s="32">
        <v>0.35</v>
      </c>
      <c r="O1854" s="37"/>
      <c r="P1854" s="35"/>
      <c r="Q1854" s="33"/>
      <c r="R1854" s="34"/>
    </row>
    <row r="1855" spans="1:18" ht="15.75" customHeight="1">
      <c r="A1855" s="22"/>
      <c r="B1855" s="27" t="s">
        <v>34</v>
      </c>
      <c r="C1855" s="27">
        <v>1128299</v>
      </c>
      <c r="D1855" s="28">
        <v>44464</v>
      </c>
      <c r="E1855" s="27" t="s">
        <v>35</v>
      </c>
      <c r="F1855" s="27" t="s">
        <v>82</v>
      </c>
      <c r="G1855" s="27" t="s">
        <v>83</v>
      </c>
      <c r="H1855" s="27" t="s">
        <v>25</v>
      </c>
      <c r="I1855" s="29">
        <v>0.55000000000000016</v>
      </c>
      <c r="J1855" s="30">
        <v>4500</v>
      </c>
      <c r="K1855" s="31">
        <f t="shared" si="14"/>
        <v>2475.0000000000009</v>
      </c>
      <c r="L1855" s="31">
        <f t="shared" si="15"/>
        <v>866.25000000000023</v>
      </c>
      <c r="M1855" s="32">
        <v>0.35</v>
      </c>
      <c r="O1855" s="37"/>
      <c r="P1855" s="35"/>
      <c r="Q1855" s="33"/>
      <c r="R1855" s="34"/>
    </row>
    <row r="1856" spans="1:18" ht="15.75" customHeight="1">
      <c r="A1856" s="22"/>
      <c r="B1856" s="27" t="s">
        <v>34</v>
      </c>
      <c r="C1856" s="27">
        <v>1128299</v>
      </c>
      <c r="D1856" s="28">
        <v>44464</v>
      </c>
      <c r="E1856" s="27" t="s">
        <v>35</v>
      </c>
      <c r="F1856" s="27" t="s">
        <v>82</v>
      </c>
      <c r="G1856" s="27" t="s">
        <v>83</v>
      </c>
      <c r="H1856" s="27" t="s">
        <v>26</v>
      </c>
      <c r="I1856" s="29">
        <v>0.50000000000000011</v>
      </c>
      <c r="J1856" s="30">
        <v>2500</v>
      </c>
      <c r="K1856" s="31">
        <f t="shared" si="14"/>
        <v>1250.0000000000002</v>
      </c>
      <c r="L1856" s="31">
        <f t="shared" si="15"/>
        <v>437.50000000000006</v>
      </c>
      <c r="M1856" s="32">
        <v>0.35</v>
      </c>
      <c r="O1856" s="37"/>
      <c r="P1856" s="35"/>
      <c r="Q1856" s="33"/>
      <c r="R1856" s="34"/>
    </row>
    <row r="1857" spans="1:18" ht="15.75" customHeight="1">
      <c r="A1857" s="22"/>
      <c r="B1857" s="27" t="s">
        <v>34</v>
      </c>
      <c r="C1857" s="27">
        <v>1128299</v>
      </c>
      <c r="D1857" s="28">
        <v>44464</v>
      </c>
      <c r="E1857" s="27" t="s">
        <v>35</v>
      </c>
      <c r="F1857" s="27" t="s">
        <v>82</v>
      </c>
      <c r="G1857" s="27" t="s">
        <v>83</v>
      </c>
      <c r="H1857" s="27" t="s">
        <v>27</v>
      </c>
      <c r="I1857" s="29">
        <v>0.50000000000000011</v>
      </c>
      <c r="J1857" s="30">
        <v>2000</v>
      </c>
      <c r="K1857" s="31">
        <f t="shared" si="14"/>
        <v>1000.0000000000002</v>
      </c>
      <c r="L1857" s="31">
        <f t="shared" si="15"/>
        <v>350.00000000000006</v>
      </c>
      <c r="M1857" s="32">
        <v>0.35</v>
      </c>
      <c r="O1857" s="37"/>
      <c r="P1857" s="35"/>
      <c r="Q1857" s="33"/>
      <c r="R1857" s="34"/>
    </row>
    <row r="1858" spans="1:18" ht="15.75" customHeight="1">
      <c r="A1858" s="22"/>
      <c r="B1858" s="27" t="s">
        <v>34</v>
      </c>
      <c r="C1858" s="27">
        <v>1128299</v>
      </c>
      <c r="D1858" s="28">
        <v>44464</v>
      </c>
      <c r="E1858" s="27" t="s">
        <v>35</v>
      </c>
      <c r="F1858" s="27" t="s">
        <v>82</v>
      </c>
      <c r="G1858" s="27" t="s">
        <v>83</v>
      </c>
      <c r="H1858" s="27" t="s">
        <v>28</v>
      </c>
      <c r="I1858" s="29">
        <v>0.60000000000000009</v>
      </c>
      <c r="J1858" s="30">
        <v>2250</v>
      </c>
      <c r="K1858" s="31">
        <f t="shared" si="14"/>
        <v>1350.0000000000002</v>
      </c>
      <c r="L1858" s="31">
        <f t="shared" si="15"/>
        <v>540.00000000000011</v>
      </c>
      <c r="M1858" s="32">
        <v>0.4</v>
      </c>
      <c r="O1858" s="37"/>
      <c r="P1858" s="35"/>
      <c r="Q1858" s="33"/>
      <c r="R1858" s="34"/>
    </row>
    <row r="1859" spans="1:18" ht="15.75" customHeight="1">
      <c r="A1859" s="22"/>
      <c r="B1859" s="27" t="s">
        <v>34</v>
      </c>
      <c r="C1859" s="27">
        <v>1128299</v>
      </c>
      <c r="D1859" s="28">
        <v>44464</v>
      </c>
      <c r="E1859" s="27" t="s">
        <v>35</v>
      </c>
      <c r="F1859" s="27" t="s">
        <v>82</v>
      </c>
      <c r="G1859" s="27" t="s">
        <v>83</v>
      </c>
      <c r="H1859" s="27" t="s">
        <v>29</v>
      </c>
      <c r="I1859" s="29">
        <v>0.44999999999999996</v>
      </c>
      <c r="J1859" s="30">
        <v>2500</v>
      </c>
      <c r="K1859" s="31">
        <f t="shared" si="14"/>
        <v>1125</v>
      </c>
      <c r="L1859" s="31">
        <f t="shared" si="15"/>
        <v>337.5</v>
      </c>
      <c r="M1859" s="32">
        <v>0.3</v>
      </c>
      <c r="O1859" s="37"/>
      <c r="P1859" s="35"/>
      <c r="Q1859" s="33"/>
      <c r="R1859" s="34"/>
    </row>
    <row r="1860" spans="1:18" ht="15.75" customHeight="1">
      <c r="A1860" s="22"/>
      <c r="B1860" s="27" t="s">
        <v>34</v>
      </c>
      <c r="C1860" s="27">
        <v>1128299</v>
      </c>
      <c r="D1860" s="28">
        <v>44493</v>
      </c>
      <c r="E1860" s="27" t="s">
        <v>35</v>
      </c>
      <c r="F1860" s="27" t="s">
        <v>82</v>
      </c>
      <c r="G1860" s="27" t="s">
        <v>83</v>
      </c>
      <c r="H1860" s="27" t="s">
        <v>24</v>
      </c>
      <c r="I1860" s="29">
        <v>0.4</v>
      </c>
      <c r="J1860" s="30">
        <v>3500</v>
      </c>
      <c r="K1860" s="31">
        <f t="shared" si="14"/>
        <v>1400</v>
      </c>
      <c r="L1860" s="31">
        <f t="shared" si="15"/>
        <v>489.99999999999994</v>
      </c>
      <c r="M1860" s="32">
        <v>0.35</v>
      </c>
      <c r="O1860" s="37"/>
      <c r="P1860" s="35"/>
      <c r="Q1860" s="33"/>
      <c r="R1860" s="34"/>
    </row>
    <row r="1861" spans="1:18" ht="15.75" customHeight="1">
      <c r="A1861" s="22"/>
      <c r="B1861" s="27" t="s">
        <v>34</v>
      </c>
      <c r="C1861" s="27">
        <v>1128299</v>
      </c>
      <c r="D1861" s="28">
        <v>44493</v>
      </c>
      <c r="E1861" s="27" t="s">
        <v>35</v>
      </c>
      <c r="F1861" s="27" t="s">
        <v>82</v>
      </c>
      <c r="G1861" s="27" t="s">
        <v>83</v>
      </c>
      <c r="H1861" s="27" t="s">
        <v>25</v>
      </c>
      <c r="I1861" s="29">
        <v>0.55000000000000016</v>
      </c>
      <c r="J1861" s="30">
        <v>5250</v>
      </c>
      <c r="K1861" s="31">
        <f t="shared" si="14"/>
        <v>2887.5000000000009</v>
      </c>
      <c r="L1861" s="31">
        <f t="shared" si="15"/>
        <v>1010.6250000000002</v>
      </c>
      <c r="M1861" s="32">
        <v>0.35</v>
      </c>
      <c r="O1861" s="37"/>
      <c r="P1861" s="35"/>
      <c r="Q1861" s="33"/>
      <c r="R1861" s="34"/>
    </row>
    <row r="1862" spans="1:18" ht="15.75" customHeight="1">
      <c r="A1862" s="22"/>
      <c r="B1862" s="27" t="s">
        <v>34</v>
      </c>
      <c r="C1862" s="27">
        <v>1128299</v>
      </c>
      <c r="D1862" s="28">
        <v>44493</v>
      </c>
      <c r="E1862" s="27" t="s">
        <v>35</v>
      </c>
      <c r="F1862" s="27" t="s">
        <v>82</v>
      </c>
      <c r="G1862" s="27" t="s">
        <v>83</v>
      </c>
      <c r="H1862" s="27" t="s">
        <v>26</v>
      </c>
      <c r="I1862" s="29">
        <v>0.50000000000000011</v>
      </c>
      <c r="J1862" s="30">
        <v>3500</v>
      </c>
      <c r="K1862" s="31">
        <f t="shared" si="14"/>
        <v>1750.0000000000005</v>
      </c>
      <c r="L1862" s="31">
        <f t="shared" si="15"/>
        <v>612.50000000000011</v>
      </c>
      <c r="M1862" s="32">
        <v>0.35</v>
      </c>
      <c r="O1862" s="37"/>
      <c r="P1862" s="35"/>
      <c r="Q1862" s="33"/>
      <c r="R1862" s="34"/>
    </row>
    <row r="1863" spans="1:18" ht="15.75" customHeight="1">
      <c r="A1863" s="22"/>
      <c r="B1863" s="27" t="s">
        <v>34</v>
      </c>
      <c r="C1863" s="27">
        <v>1128299</v>
      </c>
      <c r="D1863" s="28">
        <v>44493</v>
      </c>
      <c r="E1863" s="27" t="s">
        <v>35</v>
      </c>
      <c r="F1863" s="27" t="s">
        <v>82</v>
      </c>
      <c r="G1863" s="27" t="s">
        <v>83</v>
      </c>
      <c r="H1863" s="27" t="s">
        <v>27</v>
      </c>
      <c r="I1863" s="29">
        <v>0.45000000000000007</v>
      </c>
      <c r="J1863" s="30">
        <v>3250</v>
      </c>
      <c r="K1863" s="31">
        <f t="shared" si="14"/>
        <v>1462.5000000000002</v>
      </c>
      <c r="L1863" s="31">
        <f t="shared" si="15"/>
        <v>511.87500000000006</v>
      </c>
      <c r="M1863" s="32">
        <v>0.35</v>
      </c>
      <c r="O1863" s="37"/>
      <c r="P1863" s="35"/>
      <c r="Q1863" s="33"/>
      <c r="R1863" s="34"/>
    </row>
    <row r="1864" spans="1:18" ht="15.75" customHeight="1">
      <c r="A1864" s="22"/>
      <c r="B1864" s="27" t="s">
        <v>34</v>
      </c>
      <c r="C1864" s="27">
        <v>1128299</v>
      </c>
      <c r="D1864" s="28">
        <v>44493</v>
      </c>
      <c r="E1864" s="27" t="s">
        <v>35</v>
      </c>
      <c r="F1864" s="27" t="s">
        <v>82</v>
      </c>
      <c r="G1864" s="27" t="s">
        <v>83</v>
      </c>
      <c r="H1864" s="27" t="s">
        <v>28</v>
      </c>
      <c r="I1864" s="29">
        <v>0.55000000000000004</v>
      </c>
      <c r="J1864" s="30">
        <v>3000</v>
      </c>
      <c r="K1864" s="31">
        <f t="shared" si="14"/>
        <v>1650.0000000000002</v>
      </c>
      <c r="L1864" s="31">
        <f t="shared" si="15"/>
        <v>660.00000000000011</v>
      </c>
      <c r="M1864" s="32">
        <v>0.4</v>
      </c>
      <c r="O1864" s="37"/>
      <c r="P1864" s="35"/>
      <c r="Q1864" s="33"/>
      <c r="R1864" s="34"/>
    </row>
    <row r="1865" spans="1:18" ht="15.75" customHeight="1">
      <c r="A1865" s="22"/>
      <c r="B1865" s="27" t="s">
        <v>34</v>
      </c>
      <c r="C1865" s="27">
        <v>1128299</v>
      </c>
      <c r="D1865" s="28">
        <v>44493</v>
      </c>
      <c r="E1865" s="27" t="s">
        <v>35</v>
      </c>
      <c r="F1865" s="27" t="s">
        <v>82</v>
      </c>
      <c r="G1865" s="27" t="s">
        <v>83</v>
      </c>
      <c r="H1865" s="27" t="s">
        <v>29</v>
      </c>
      <c r="I1865" s="29">
        <v>0.60000000000000009</v>
      </c>
      <c r="J1865" s="30">
        <v>3500</v>
      </c>
      <c r="K1865" s="31">
        <f t="shared" si="14"/>
        <v>2100.0000000000005</v>
      </c>
      <c r="L1865" s="31">
        <f t="shared" si="15"/>
        <v>630.00000000000011</v>
      </c>
      <c r="M1865" s="32">
        <v>0.3</v>
      </c>
      <c r="O1865" s="37"/>
      <c r="P1865" s="35"/>
      <c r="Q1865" s="33"/>
      <c r="R1865" s="34"/>
    </row>
    <row r="1866" spans="1:18" ht="15.75" customHeight="1">
      <c r="A1866" s="22"/>
      <c r="B1866" s="27" t="s">
        <v>34</v>
      </c>
      <c r="C1866" s="27">
        <v>1128299</v>
      </c>
      <c r="D1866" s="28">
        <v>44524</v>
      </c>
      <c r="E1866" s="27" t="s">
        <v>35</v>
      </c>
      <c r="F1866" s="27" t="s">
        <v>82</v>
      </c>
      <c r="G1866" s="27" t="s">
        <v>83</v>
      </c>
      <c r="H1866" s="27" t="s">
        <v>24</v>
      </c>
      <c r="I1866" s="29">
        <v>0.45000000000000007</v>
      </c>
      <c r="J1866" s="30">
        <v>5750</v>
      </c>
      <c r="K1866" s="31">
        <f t="shared" si="14"/>
        <v>2587.5000000000005</v>
      </c>
      <c r="L1866" s="31">
        <f t="shared" si="15"/>
        <v>905.62500000000011</v>
      </c>
      <c r="M1866" s="32">
        <v>0.35</v>
      </c>
      <c r="O1866" s="37"/>
      <c r="P1866" s="35"/>
      <c r="Q1866" s="33"/>
      <c r="R1866" s="34"/>
    </row>
    <row r="1867" spans="1:18" ht="15.75" customHeight="1">
      <c r="A1867" s="22"/>
      <c r="B1867" s="27" t="s">
        <v>34</v>
      </c>
      <c r="C1867" s="27">
        <v>1128299</v>
      </c>
      <c r="D1867" s="28">
        <v>44524</v>
      </c>
      <c r="E1867" s="27" t="s">
        <v>35</v>
      </c>
      <c r="F1867" s="27" t="s">
        <v>82</v>
      </c>
      <c r="G1867" s="27" t="s">
        <v>83</v>
      </c>
      <c r="H1867" s="27" t="s">
        <v>25</v>
      </c>
      <c r="I1867" s="29">
        <v>0.50000000000000011</v>
      </c>
      <c r="J1867" s="30">
        <v>6500</v>
      </c>
      <c r="K1867" s="31">
        <f t="shared" si="14"/>
        <v>3250.0000000000009</v>
      </c>
      <c r="L1867" s="31">
        <f t="shared" si="15"/>
        <v>1137.5000000000002</v>
      </c>
      <c r="M1867" s="32">
        <v>0.35</v>
      </c>
      <c r="O1867" s="37"/>
      <c r="P1867" s="35"/>
      <c r="Q1867" s="33"/>
      <c r="R1867" s="34"/>
    </row>
    <row r="1868" spans="1:18" ht="15.75" customHeight="1">
      <c r="A1868" s="22"/>
      <c r="B1868" s="27" t="s">
        <v>34</v>
      </c>
      <c r="C1868" s="27">
        <v>1128299</v>
      </c>
      <c r="D1868" s="28">
        <v>44524</v>
      </c>
      <c r="E1868" s="27" t="s">
        <v>35</v>
      </c>
      <c r="F1868" s="27" t="s">
        <v>82</v>
      </c>
      <c r="G1868" s="27" t="s">
        <v>83</v>
      </c>
      <c r="H1868" s="27" t="s">
        <v>26</v>
      </c>
      <c r="I1868" s="29">
        <v>0.45000000000000007</v>
      </c>
      <c r="J1868" s="30">
        <v>4750</v>
      </c>
      <c r="K1868" s="31">
        <f t="shared" si="14"/>
        <v>2137.5000000000005</v>
      </c>
      <c r="L1868" s="31">
        <f t="shared" si="15"/>
        <v>748.12500000000011</v>
      </c>
      <c r="M1868" s="32">
        <v>0.35</v>
      </c>
      <c r="O1868" s="37"/>
      <c r="P1868" s="35"/>
      <c r="Q1868" s="33"/>
      <c r="R1868" s="34"/>
    </row>
    <row r="1869" spans="1:18" ht="15.75" customHeight="1">
      <c r="A1869" s="22"/>
      <c r="B1869" s="27" t="s">
        <v>34</v>
      </c>
      <c r="C1869" s="27">
        <v>1128299</v>
      </c>
      <c r="D1869" s="28">
        <v>44524</v>
      </c>
      <c r="E1869" s="27" t="s">
        <v>35</v>
      </c>
      <c r="F1869" s="27" t="s">
        <v>82</v>
      </c>
      <c r="G1869" s="27" t="s">
        <v>83</v>
      </c>
      <c r="H1869" s="27" t="s">
        <v>27</v>
      </c>
      <c r="I1869" s="29">
        <v>0.55000000000000016</v>
      </c>
      <c r="J1869" s="30">
        <v>4500</v>
      </c>
      <c r="K1869" s="31">
        <f t="shared" si="14"/>
        <v>2475.0000000000009</v>
      </c>
      <c r="L1869" s="31">
        <f t="shared" si="15"/>
        <v>866.25000000000023</v>
      </c>
      <c r="M1869" s="32">
        <v>0.35</v>
      </c>
      <c r="O1869" s="37"/>
      <c r="P1869" s="35"/>
      <c r="Q1869" s="33"/>
      <c r="R1869" s="34"/>
    </row>
    <row r="1870" spans="1:18" ht="15.75" customHeight="1">
      <c r="A1870" s="22"/>
      <c r="B1870" s="27" t="s">
        <v>34</v>
      </c>
      <c r="C1870" s="27">
        <v>1128299</v>
      </c>
      <c r="D1870" s="28">
        <v>44524</v>
      </c>
      <c r="E1870" s="27" t="s">
        <v>35</v>
      </c>
      <c r="F1870" s="27" t="s">
        <v>82</v>
      </c>
      <c r="G1870" s="27" t="s">
        <v>83</v>
      </c>
      <c r="H1870" s="27" t="s">
        <v>28</v>
      </c>
      <c r="I1870" s="29">
        <v>0.75000000000000011</v>
      </c>
      <c r="J1870" s="30">
        <v>4250</v>
      </c>
      <c r="K1870" s="31">
        <f t="shared" si="14"/>
        <v>3187.5000000000005</v>
      </c>
      <c r="L1870" s="31">
        <f t="shared" si="15"/>
        <v>1275.0000000000002</v>
      </c>
      <c r="M1870" s="32">
        <v>0.4</v>
      </c>
      <c r="O1870" s="37"/>
      <c r="P1870" s="35"/>
      <c r="Q1870" s="33"/>
      <c r="R1870" s="34"/>
    </row>
    <row r="1871" spans="1:18" ht="15.75" customHeight="1">
      <c r="A1871" s="22"/>
      <c r="B1871" s="27" t="s">
        <v>34</v>
      </c>
      <c r="C1871" s="27">
        <v>1128299</v>
      </c>
      <c r="D1871" s="28">
        <v>44524</v>
      </c>
      <c r="E1871" s="27" t="s">
        <v>35</v>
      </c>
      <c r="F1871" s="27" t="s">
        <v>82</v>
      </c>
      <c r="G1871" s="27" t="s">
        <v>83</v>
      </c>
      <c r="H1871" s="27" t="s">
        <v>29</v>
      </c>
      <c r="I1871" s="29">
        <v>0.80000000000000016</v>
      </c>
      <c r="J1871" s="30">
        <v>5500</v>
      </c>
      <c r="K1871" s="31">
        <f t="shared" si="14"/>
        <v>4400.0000000000009</v>
      </c>
      <c r="L1871" s="31">
        <f t="shared" si="15"/>
        <v>1320.0000000000002</v>
      </c>
      <c r="M1871" s="32">
        <v>0.3</v>
      </c>
      <c r="O1871" s="37"/>
      <c r="P1871" s="35"/>
      <c r="Q1871" s="33"/>
      <c r="R1871" s="34"/>
    </row>
    <row r="1872" spans="1:18" ht="15.75" customHeight="1">
      <c r="A1872" s="22"/>
      <c r="B1872" s="27" t="s">
        <v>34</v>
      </c>
      <c r="C1872" s="27">
        <v>1128299</v>
      </c>
      <c r="D1872" s="28">
        <v>44553</v>
      </c>
      <c r="E1872" s="27" t="s">
        <v>35</v>
      </c>
      <c r="F1872" s="27" t="s">
        <v>82</v>
      </c>
      <c r="G1872" s="27" t="s">
        <v>83</v>
      </c>
      <c r="H1872" s="27" t="s">
        <v>24</v>
      </c>
      <c r="I1872" s="29">
        <v>0.65000000000000013</v>
      </c>
      <c r="J1872" s="30">
        <v>7500</v>
      </c>
      <c r="K1872" s="31">
        <f t="shared" si="14"/>
        <v>4875.0000000000009</v>
      </c>
      <c r="L1872" s="31">
        <f t="shared" si="15"/>
        <v>1706.2500000000002</v>
      </c>
      <c r="M1872" s="32">
        <v>0.35</v>
      </c>
      <c r="O1872" s="37"/>
      <c r="P1872" s="35"/>
      <c r="Q1872" s="33"/>
      <c r="R1872" s="34"/>
    </row>
    <row r="1873" spans="1:18" ht="15.75" customHeight="1">
      <c r="A1873" s="22"/>
      <c r="B1873" s="27" t="s">
        <v>34</v>
      </c>
      <c r="C1873" s="27">
        <v>1128299</v>
      </c>
      <c r="D1873" s="28">
        <v>44553</v>
      </c>
      <c r="E1873" s="27" t="s">
        <v>35</v>
      </c>
      <c r="F1873" s="27" t="s">
        <v>82</v>
      </c>
      <c r="G1873" s="27" t="s">
        <v>83</v>
      </c>
      <c r="H1873" s="27" t="s">
        <v>25</v>
      </c>
      <c r="I1873" s="29">
        <v>0.75000000000000022</v>
      </c>
      <c r="J1873" s="30">
        <v>7500</v>
      </c>
      <c r="K1873" s="31">
        <f t="shared" si="14"/>
        <v>5625.0000000000018</v>
      </c>
      <c r="L1873" s="31">
        <f t="shared" si="15"/>
        <v>1968.7500000000005</v>
      </c>
      <c r="M1873" s="32">
        <v>0.35</v>
      </c>
      <c r="O1873" s="37"/>
      <c r="P1873" s="35"/>
      <c r="Q1873" s="33"/>
      <c r="R1873" s="34"/>
    </row>
    <row r="1874" spans="1:18" ht="15.75" customHeight="1">
      <c r="A1874" s="22"/>
      <c r="B1874" s="27" t="s">
        <v>34</v>
      </c>
      <c r="C1874" s="27">
        <v>1128299</v>
      </c>
      <c r="D1874" s="28">
        <v>44553</v>
      </c>
      <c r="E1874" s="27" t="s">
        <v>35</v>
      </c>
      <c r="F1874" s="27" t="s">
        <v>82</v>
      </c>
      <c r="G1874" s="27" t="s">
        <v>83</v>
      </c>
      <c r="H1874" s="27" t="s">
        <v>26</v>
      </c>
      <c r="I1874" s="29">
        <v>0.70000000000000018</v>
      </c>
      <c r="J1874" s="30">
        <v>5500</v>
      </c>
      <c r="K1874" s="31">
        <f t="shared" si="14"/>
        <v>3850.0000000000009</v>
      </c>
      <c r="L1874" s="31">
        <f t="shared" si="15"/>
        <v>1347.5000000000002</v>
      </c>
      <c r="M1874" s="32">
        <v>0.35</v>
      </c>
      <c r="O1874" s="37"/>
      <c r="P1874" s="35"/>
      <c r="Q1874" s="33"/>
      <c r="R1874" s="34"/>
    </row>
    <row r="1875" spans="1:18" ht="15.75" customHeight="1">
      <c r="A1875" s="22"/>
      <c r="B1875" s="27" t="s">
        <v>34</v>
      </c>
      <c r="C1875" s="27">
        <v>1128299</v>
      </c>
      <c r="D1875" s="28">
        <v>44553</v>
      </c>
      <c r="E1875" s="27" t="s">
        <v>35</v>
      </c>
      <c r="F1875" s="27" t="s">
        <v>82</v>
      </c>
      <c r="G1875" s="27" t="s">
        <v>83</v>
      </c>
      <c r="H1875" s="27" t="s">
        <v>27</v>
      </c>
      <c r="I1875" s="29">
        <v>0.70000000000000018</v>
      </c>
      <c r="J1875" s="30">
        <v>5500</v>
      </c>
      <c r="K1875" s="31">
        <f t="shared" si="14"/>
        <v>3850.0000000000009</v>
      </c>
      <c r="L1875" s="31">
        <f t="shared" si="15"/>
        <v>1347.5000000000002</v>
      </c>
      <c r="M1875" s="32">
        <v>0.35</v>
      </c>
      <c r="O1875" s="37"/>
      <c r="P1875" s="35"/>
      <c r="Q1875" s="33"/>
      <c r="R1875" s="34"/>
    </row>
    <row r="1876" spans="1:18" ht="15.75" customHeight="1">
      <c r="A1876" s="22"/>
      <c r="B1876" s="27" t="s">
        <v>34</v>
      </c>
      <c r="C1876" s="27">
        <v>1128299</v>
      </c>
      <c r="D1876" s="28">
        <v>44553</v>
      </c>
      <c r="E1876" s="27" t="s">
        <v>35</v>
      </c>
      <c r="F1876" s="27" t="s">
        <v>82</v>
      </c>
      <c r="G1876" s="27" t="s">
        <v>83</v>
      </c>
      <c r="H1876" s="27" t="s">
        <v>28</v>
      </c>
      <c r="I1876" s="29">
        <v>0.80000000000000016</v>
      </c>
      <c r="J1876" s="30">
        <v>4750</v>
      </c>
      <c r="K1876" s="31">
        <f t="shared" si="14"/>
        <v>3800.0000000000009</v>
      </c>
      <c r="L1876" s="31">
        <f t="shared" si="15"/>
        <v>1520.0000000000005</v>
      </c>
      <c r="M1876" s="32">
        <v>0.4</v>
      </c>
      <c r="O1876" s="37"/>
      <c r="P1876" s="35"/>
      <c r="Q1876" s="33"/>
      <c r="R1876" s="34"/>
    </row>
    <row r="1877" spans="1:18" ht="15.75" customHeight="1">
      <c r="A1877" s="22"/>
      <c r="B1877" s="27" t="s">
        <v>34</v>
      </c>
      <c r="C1877" s="27">
        <v>1128299</v>
      </c>
      <c r="D1877" s="28">
        <v>44553</v>
      </c>
      <c r="E1877" s="27" t="s">
        <v>35</v>
      </c>
      <c r="F1877" s="27" t="s">
        <v>82</v>
      </c>
      <c r="G1877" s="27" t="s">
        <v>83</v>
      </c>
      <c r="H1877" s="27" t="s">
        <v>29</v>
      </c>
      <c r="I1877" s="29">
        <v>0.8500000000000002</v>
      </c>
      <c r="J1877" s="30">
        <v>5750</v>
      </c>
      <c r="K1877" s="31">
        <f t="shared" si="14"/>
        <v>4887.5000000000009</v>
      </c>
      <c r="L1877" s="31">
        <f t="shared" si="15"/>
        <v>1466.2500000000002</v>
      </c>
      <c r="M1877" s="32">
        <v>0.3</v>
      </c>
      <c r="O1877" s="37"/>
      <c r="P1877" s="35"/>
      <c r="Q1877" s="33"/>
      <c r="R1877" s="34"/>
    </row>
    <row r="1878" spans="1:18" ht="15.75" customHeight="1">
      <c r="A1878" s="22" t="s">
        <v>46</v>
      </c>
      <c r="B1878" s="27" t="s">
        <v>34</v>
      </c>
      <c r="C1878" s="27">
        <v>1128299</v>
      </c>
      <c r="D1878" s="28">
        <v>44213</v>
      </c>
      <c r="E1878" s="27" t="s">
        <v>35</v>
      </c>
      <c r="F1878" s="27" t="s">
        <v>84</v>
      </c>
      <c r="G1878" s="27" t="s">
        <v>67</v>
      </c>
      <c r="H1878" s="27" t="s">
        <v>24</v>
      </c>
      <c r="I1878" s="29">
        <v>0.35000000000000003</v>
      </c>
      <c r="J1878" s="30">
        <v>4000</v>
      </c>
      <c r="K1878" s="31">
        <f t="shared" si="14"/>
        <v>1400.0000000000002</v>
      </c>
      <c r="L1878" s="31">
        <f t="shared" si="15"/>
        <v>560</v>
      </c>
      <c r="M1878" s="32">
        <v>0.39999999999999997</v>
      </c>
      <c r="O1878" s="37"/>
      <c r="P1878" s="35"/>
      <c r="Q1878" s="33"/>
      <c r="R1878" s="34"/>
    </row>
    <row r="1879" spans="1:18" ht="15.75" customHeight="1">
      <c r="A1879" s="22"/>
      <c r="B1879" s="27" t="s">
        <v>34</v>
      </c>
      <c r="C1879" s="27">
        <v>1128299</v>
      </c>
      <c r="D1879" s="28">
        <v>44213</v>
      </c>
      <c r="E1879" s="27" t="s">
        <v>35</v>
      </c>
      <c r="F1879" s="27" t="s">
        <v>84</v>
      </c>
      <c r="G1879" s="27" t="s">
        <v>67</v>
      </c>
      <c r="H1879" s="27" t="s">
        <v>25</v>
      </c>
      <c r="I1879" s="29">
        <v>0.45</v>
      </c>
      <c r="J1879" s="30">
        <v>4000</v>
      </c>
      <c r="K1879" s="31">
        <f t="shared" si="14"/>
        <v>1800</v>
      </c>
      <c r="L1879" s="31">
        <f t="shared" si="15"/>
        <v>719.99999999999989</v>
      </c>
      <c r="M1879" s="32">
        <v>0.39999999999999997</v>
      </c>
      <c r="O1879" s="37"/>
      <c r="P1879" s="35"/>
      <c r="Q1879" s="33"/>
      <c r="R1879" s="34"/>
    </row>
    <row r="1880" spans="1:18" ht="15.75" customHeight="1">
      <c r="A1880" s="22"/>
      <c r="B1880" s="27" t="s">
        <v>34</v>
      </c>
      <c r="C1880" s="27">
        <v>1128299</v>
      </c>
      <c r="D1880" s="28">
        <v>44213</v>
      </c>
      <c r="E1880" s="27" t="s">
        <v>35</v>
      </c>
      <c r="F1880" s="27" t="s">
        <v>84</v>
      </c>
      <c r="G1880" s="27" t="s">
        <v>67</v>
      </c>
      <c r="H1880" s="27" t="s">
        <v>26</v>
      </c>
      <c r="I1880" s="29">
        <v>0.45</v>
      </c>
      <c r="J1880" s="30">
        <v>4000</v>
      </c>
      <c r="K1880" s="31">
        <f t="shared" si="14"/>
        <v>1800</v>
      </c>
      <c r="L1880" s="31">
        <f t="shared" si="15"/>
        <v>719.99999999999989</v>
      </c>
      <c r="M1880" s="32">
        <v>0.39999999999999997</v>
      </c>
      <c r="O1880" s="37"/>
      <c r="P1880" s="35"/>
      <c r="Q1880" s="33"/>
      <c r="R1880" s="34"/>
    </row>
    <row r="1881" spans="1:18" ht="15.75" customHeight="1">
      <c r="A1881" s="22"/>
      <c r="B1881" s="27" t="s">
        <v>34</v>
      </c>
      <c r="C1881" s="27">
        <v>1128299</v>
      </c>
      <c r="D1881" s="28">
        <v>44213</v>
      </c>
      <c r="E1881" s="27" t="s">
        <v>35</v>
      </c>
      <c r="F1881" s="27" t="s">
        <v>84</v>
      </c>
      <c r="G1881" s="27" t="s">
        <v>67</v>
      </c>
      <c r="H1881" s="27" t="s">
        <v>27</v>
      </c>
      <c r="I1881" s="29">
        <v>0.45</v>
      </c>
      <c r="J1881" s="30">
        <v>2500</v>
      </c>
      <c r="K1881" s="31">
        <f t="shared" si="14"/>
        <v>1125</v>
      </c>
      <c r="L1881" s="31">
        <f t="shared" si="15"/>
        <v>449.99999999999994</v>
      </c>
      <c r="M1881" s="32">
        <v>0.39999999999999997</v>
      </c>
      <c r="O1881" s="37"/>
      <c r="P1881" s="35"/>
      <c r="Q1881" s="33"/>
      <c r="R1881" s="34"/>
    </row>
    <row r="1882" spans="1:18" ht="15.75" customHeight="1">
      <c r="A1882" s="22"/>
      <c r="B1882" s="27" t="s">
        <v>34</v>
      </c>
      <c r="C1882" s="27">
        <v>1128299</v>
      </c>
      <c r="D1882" s="28">
        <v>44213</v>
      </c>
      <c r="E1882" s="27" t="s">
        <v>35</v>
      </c>
      <c r="F1882" s="27" t="s">
        <v>84</v>
      </c>
      <c r="G1882" s="27" t="s">
        <v>67</v>
      </c>
      <c r="H1882" s="27" t="s">
        <v>28</v>
      </c>
      <c r="I1882" s="29">
        <v>0.50000000000000011</v>
      </c>
      <c r="J1882" s="30">
        <v>2000</v>
      </c>
      <c r="K1882" s="31">
        <f t="shared" si="14"/>
        <v>1000.0000000000002</v>
      </c>
      <c r="L1882" s="31">
        <f t="shared" si="15"/>
        <v>450.00000000000011</v>
      </c>
      <c r="M1882" s="32">
        <v>0.45</v>
      </c>
      <c r="O1882" s="37"/>
      <c r="P1882" s="35"/>
      <c r="Q1882" s="33"/>
      <c r="R1882" s="34"/>
    </row>
    <row r="1883" spans="1:18" ht="15.75" customHeight="1">
      <c r="A1883" s="22"/>
      <c r="B1883" s="27" t="s">
        <v>34</v>
      </c>
      <c r="C1883" s="27">
        <v>1128299</v>
      </c>
      <c r="D1883" s="28">
        <v>44213</v>
      </c>
      <c r="E1883" s="27" t="s">
        <v>35</v>
      </c>
      <c r="F1883" s="27" t="s">
        <v>84</v>
      </c>
      <c r="G1883" s="27" t="s">
        <v>67</v>
      </c>
      <c r="H1883" s="27" t="s">
        <v>29</v>
      </c>
      <c r="I1883" s="29">
        <v>0.45</v>
      </c>
      <c r="J1883" s="30">
        <v>4500</v>
      </c>
      <c r="K1883" s="31">
        <f t="shared" si="14"/>
        <v>2025</v>
      </c>
      <c r="L1883" s="31">
        <f t="shared" si="15"/>
        <v>708.75</v>
      </c>
      <c r="M1883" s="32">
        <v>0.35</v>
      </c>
      <c r="O1883" s="37"/>
      <c r="P1883" s="35"/>
      <c r="Q1883" s="33"/>
      <c r="R1883" s="34"/>
    </row>
    <row r="1884" spans="1:18" ht="15.75" customHeight="1">
      <c r="A1884" s="22"/>
      <c r="B1884" s="27" t="s">
        <v>34</v>
      </c>
      <c r="C1884" s="27">
        <v>1128299</v>
      </c>
      <c r="D1884" s="28">
        <v>44244</v>
      </c>
      <c r="E1884" s="27" t="s">
        <v>35</v>
      </c>
      <c r="F1884" s="27" t="s">
        <v>84</v>
      </c>
      <c r="G1884" s="27" t="s">
        <v>67</v>
      </c>
      <c r="H1884" s="27" t="s">
        <v>24</v>
      </c>
      <c r="I1884" s="29">
        <v>0.35000000000000003</v>
      </c>
      <c r="J1884" s="30">
        <v>5000</v>
      </c>
      <c r="K1884" s="31">
        <f t="shared" si="14"/>
        <v>1750.0000000000002</v>
      </c>
      <c r="L1884" s="31">
        <f t="shared" si="15"/>
        <v>700</v>
      </c>
      <c r="M1884" s="32">
        <v>0.39999999999999997</v>
      </c>
      <c r="O1884" s="37"/>
      <c r="P1884" s="35"/>
      <c r="Q1884" s="33"/>
      <c r="R1884" s="34"/>
    </row>
    <row r="1885" spans="1:18" ht="15.75" customHeight="1">
      <c r="A1885" s="22"/>
      <c r="B1885" s="27" t="s">
        <v>34</v>
      </c>
      <c r="C1885" s="27">
        <v>1128299</v>
      </c>
      <c r="D1885" s="28">
        <v>44244</v>
      </c>
      <c r="E1885" s="27" t="s">
        <v>35</v>
      </c>
      <c r="F1885" s="27" t="s">
        <v>84</v>
      </c>
      <c r="G1885" s="27" t="s">
        <v>67</v>
      </c>
      <c r="H1885" s="27" t="s">
        <v>25</v>
      </c>
      <c r="I1885" s="29">
        <v>0.45</v>
      </c>
      <c r="J1885" s="30">
        <v>4000</v>
      </c>
      <c r="K1885" s="31">
        <f t="shared" si="14"/>
        <v>1800</v>
      </c>
      <c r="L1885" s="31">
        <f t="shared" si="15"/>
        <v>719.99999999999989</v>
      </c>
      <c r="M1885" s="32">
        <v>0.39999999999999997</v>
      </c>
      <c r="O1885" s="37"/>
      <c r="P1885" s="35"/>
      <c r="Q1885" s="33"/>
      <c r="R1885" s="34"/>
    </row>
    <row r="1886" spans="1:18" ht="15.75" customHeight="1">
      <c r="A1886" s="22"/>
      <c r="B1886" s="27" t="s">
        <v>34</v>
      </c>
      <c r="C1886" s="27">
        <v>1128299</v>
      </c>
      <c r="D1886" s="28">
        <v>44244</v>
      </c>
      <c r="E1886" s="27" t="s">
        <v>35</v>
      </c>
      <c r="F1886" s="27" t="s">
        <v>84</v>
      </c>
      <c r="G1886" s="27" t="s">
        <v>67</v>
      </c>
      <c r="H1886" s="27" t="s">
        <v>26</v>
      </c>
      <c r="I1886" s="29">
        <v>0.45</v>
      </c>
      <c r="J1886" s="30">
        <v>4000</v>
      </c>
      <c r="K1886" s="31">
        <f t="shared" si="14"/>
        <v>1800</v>
      </c>
      <c r="L1886" s="31">
        <f t="shared" si="15"/>
        <v>719.99999999999989</v>
      </c>
      <c r="M1886" s="32">
        <v>0.39999999999999997</v>
      </c>
      <c r="O1886" s="37"/>
      <c r="P1886" s="35"/>
      <c r="Q1886" s="33"/>
      <c r="R1886" s="34"/>
    </row>
    <row r="1887" spans="1:18" ht="15.75" customHeight="1">
      <c r="A1887" s="22"/>
      <c r="B1887" s="27" t="s">
        <v>34</v>
      </c>
      <c r="C1887" s="27">
        <v>1128299</v>
      </c>
      <c r="D1887" s="28">
        <v>44244</v>
      </c>
      <c r="E1887" s="27" t="s">
        <v>35</v>
      </c>
      <c r="F1887" s="27" t="s">
        <v>84</v>
      </c>
      <c r="G1887" s="27" t="s">
        <v>67</v>
      </c>
      <c r="H1887" s="27" t="s">
        <v>27</v>
      </c>
      <c r="I1887" s="29">
        <v>0.45</v>
      </c>
      <c r="J1887" s="30">
        <v>2500</v>
      </c>
      <c r="K1887" s="31">
        <f t="shared" si="14"/>
        <v>1125</v>
      </c>
      <c r="L1887" s="31">
        <f t="shared" si="15"/>
        <v>449.99999999999994</v>
      </c>
      <c r="M1887" s="32">
        <v>0.39999999999999997</v>
      </c>
      <c r="O1887" s="37"/>
      <c r="P1887" s="35"/>
      <c r="Q1887" s="33"/>
      <c r="R1887" s="34"/>
    </row>
    <row r="1888" spans="1:18" ht="15.75" customHeight="1">
      <c r="A1888" s="22"/>
      <c r="B1888" s="27" t="s">
        <v>34</v>
      </c>
      <c r="C1888" s="27">
        <v>1128299</v>
      </c>
      <c r="D1888" s="28">
        <v>44244</v>
      </c>
      <c r="E1888" s="27" t="s">
        <v>35</v>
      </c>
      <c r="F1888" s="27" t="s">
        <v>84</v>
      </c>
      <c r="G1888" s="27" t="s">
        <v>67</v>
      </c>
      <c r="H1888" s="27" t="s">
        <v>28</v>
      </c>
      <c r="I1888" s="29">
        <v>0.50000000000000011</v>
      </c>
      <c r="J1888" s="30">
        <v>1750</v>
      </c>
      <c r="K1888" s="31">
        <f t="shared" si="14"/>
        <v>875.00000000000023</v>
      </c>
      <c r="L1888" s="31">
        <f t="shared" si="15"/>
        <v>393.75000000000011</v>
      </c>
      <c r="M1888" s="32">
        <v>0.45</v>
      </c>
      <c r="O1888" s="37"/>
      <c r="P1888" s="35"/>
      <c r="Q1888" s="33"/>
      <c r="R1888" s="34"/>
    </row>
    <row r="1889" spans="1:18" ht="15.75" customHeight="1">
      <c r="A1889" s="22"/>
      <c r="B1889" s="27" t="s">
        <v>34</v>
      </c>
      <c r="C1889" s="27">
        <v>1128299</v>
      </c>
      <c r="D1889" s="28">
        <v>44244</v>
      </c>
      <c r="E1889" s="27" t="s">
        <v>35</v>
      </c>
      <c r="F1889" s="27" t="s">
        <v>84</v>
      </c>
      <c r="G1889" s="27" t="s">
        <v>67</v>
      </c>
      <c r="H1889" s="27" t="s">
        <v>29</v>
      </c>
      <c r="I1889" s="29">
        <v>0.45</v>
      </c>
      <c r="J1889" s="30">
        <v>3750</v>
      </c>
      <c r="K1889" s="31">
        <f t="shared" si="14"/>
        <v>1687.5</v>
      </c>
      <c r="L1889" s="31">
        <f t="shared" si="15"/>
        <v>590.625</v>
      </c>
      <c r="M1889" s="32">
        <v>0.35</v>
      </c>
      <c r="O1889" s="37"/>
      <c r="P1889" s="35"/>
      <c r="Q1889" s="33"/>
      <c r="R1889" s="34"/>
    </row>
    <row r="1890" spans="1:18" ht="15.75" customHeight="1">
      <c r="A1890" s="22"/>
      <c r="B1890" s="27" t="s">
        <v>34</v>
      </c>
      <c r="C1890" s="27">
        <v>1128299</v>
      </c>
      <c r="D1890" s="28">
        <v>44271</v>
      </c>
      <c r="E1890" s="27" t="s">
        <v>35</v>
      </c>
      <c r="F1890" s="27" t="s">
        <v>84</v>
      </c>
      <c r="G1890" s="27" t="s">
        <v>67</v>
      </c>
      <c r="H1890" s="27" t="s">
        <v>24</v>
      </c>
      <c r="I1890" s="29">
        <v>0.45</v>
      </c>
      <c r="J1890" s="30">
        <v>5250</v>
      </c>
      <c r="K1890" s="31">
        <f t="shared" si="14"/>
        <v>2362.5</v>
      </c>
      <c r="L1890" s="31">
        <f t="shared" si="15"/>
        <v>944.99999999999989</v>
      </c>
      <c r="M1890" s="32">
        <v>0.39999999999999997</v>
      </c>
      <c r="O1890" s="37"/>
      <c r="P1890" s="35"/>
      <c r="Q1890" s="33"/>
      <c r="R1890" s="34"/>
    </row>
    <row r="1891" spans="1:18" ht="15.75" customHeight="1">
      <c r="A1891" s="22"/>
      <c r="B1891" s="27" t="s">
        <v>34</v>
      </c>
      <c r="C1891" s="27">
        <v>1128299</v>
      </c>
      <c r="D1891" s="28">
        <v>44271</v>
      </c>
      <c r="E1891" s="27" t="s">
        <v>35</v>
      </c>
      <c r="F1891" s="27" t="s">
        <v>84</v>
      </c>
      <c r="G1891" s="27" t="s">
        <v>67</v>
      </c>
      <c r="H1891" s="27" t="s">
        <v>25</v>
      </c>
      <c r="I1891" s="29">
        <v>0.55000000000000004</v>
      </c>
      <c r="J1891" s="30">
        <v>3750</v>
      </c>
      <c r="K1891" s="31">
        <f t="shared" si="14"/>
        <v>2062.5</v>
      </c>
      <c r="L1891" s="31">
        <f t="shared" si="15"/>
        <v>824.99999999999989</v>
      </c>
      <c r="M1891" s="32">
        <v>0.39999999999999997</v>
      </c>
      <c r="O1891" s="37"/>
      <c r="P1891" s="35"/>
      <c r="Q1891" s="33"/>
      <c r="R1891" s="34"/>
    </row>
    <row r="1892" spans="1:18" ht="15.75" customHeight="1">
      <c r="A1892" s="22"/>
      <c r="B1892" s="27" t="s">
        <v>34</v>
      </c>
      <c r="C1892" s="27">
        <v>1128299</v>
      </c>
      <c r="D1892" s="28">
        <v>44271</v>
      </c>
      <c r="E1892" s="27" t="s">
        <v>35</v>
      </c>
      <c r="F1892" s="27" t="s">
        <v>84</v>
      </c>
      <c r="G1892" s="27" t="s">
        <v>67</v>
      </c>
      <c r="H1892" s="27" t="s">
        <v>26</v>
      </c>
      <c r="I1892" s="29">
        <v>0.6</v>
      </c>
      <c r="J1892" s="30">
        <v>4000</v>
      </c>
      <c r="K1892" s="31">
        <f t="shared" si="14"/>
        <v>2400</v>
      </c>
      <c r="L1892" s="31">
        <f t="shared" si="15"/>
        <v>959.99999999999989</v>
      </c>
      <c r="M1892" s="32">
        <v>0.39999999999999997</v>
      </c>
      <c r="O1892" s="37"/>
      <c r="P1892" s="35"/>
      <c r="Q1892" s="33"/>
      <c r="R1892" s="34"/>
    </row>
    <row r="1893" spans="1:18" ht="15.75" customHeight="1">
      <c r="A1893" s="22"/>
      <c r="B1893" s="27" t="s">
        <v>34</v>
      </c>
      <c r="C1893" s="27">
        <v>1128299</v>
      </c>
      <c r="D1893" s="28">
        <v>44271</v>
      </c>
      <c r="E1893" s="27" t="s">
        <v>35</v>
      </c>
      <c r="F1893" s="27" t="s">
        <v>84</v>
      </c>
      <c r="G1893" s="27" t="s">
        <v>67</v>
      </c>
      <c r="H1893" s="27" t="s">
        <v>27</v>
      </c>
      <c r="I1893" s="29">
        <v>0.55000000000000004</v>
      </c>
      <c r="J1893" s="30">
        <v>3000</v>
      </c>
      <c r="K1893" s="31">
        <f t="shared" si="14"/>
        <v>1650.0000000000002</v>
      </c>
      <c r="L1893" s="31">
        <f t="shared" si="15"/>
        <v>660</v>
      </c>
      <c r="M1893" s="32">
        <v>0.39999999999999997</v>
      </c>
      <c r="O1893" s="37"/>
      <c r="P1893" s="35"/>
      <c r="Q1893" s="33"/>
      <c r="R1893" s="34"/>
    </row>
    <row r="1894" spans="1:18" ht="15.75" customHeight="1">
      <c r="A1894" s="22"/>
      <c r="B1894" s="27" t="s">
        <v>34</v>
      </c>
      <c r="C1894" s="27">
        <v>1128299</v>
      </c>
      <c r="D1894" s="28">
        <v>44271</v>
      </c>
      <c r="E1894" s="27" t="s">
        <v>35</v>
      </c>
      <c r="F1894" s="27" t="s">
        <v>84</v>
      </c>
      <c r="G1894" s="27" t="s">
        <v>67</v>
      </c>
      <c r="H1894" s="27" t="s">
        <v>28</v>
      </c>
      <c r="I1894" s="29">
        <v>0.60000000000000009</v>
      </c>
      <c r="J1894" s="30">
        <v>1500</v>
      </c>
      <c r="K1894" s="31">
        <f t="shared" si="14"/>
        <v>900.00000000000011</v>
      </c>
      <c r="L1894" s="31">
        <f t="shared" si="15"/>
        <v>405.00000000000006</v>
      </c>
      <c r="M1894" s="32">
        <v>0.45</v>
      </c>
      <c r="O1894" s="37"/>
      <c r="P1894" s="35"/>
      <c r="Q1894" s="33"/>
      <c r="R1894" s="34"/>
    </row>
    <row r="1895" spans="1:18" ht="15.75" customHeight="1">
      <c r="A1895" s="22"/>
      <c r="B1895" s="27" t="s">
        <v>34</v>
      </c>
      <c r="C1895" s="27">
        <v>1128299</v>
      </c>
      <c r="D1895" s="28">
        <v>44271</v>
      </c>
      <c r="E1895" s="27" t="s">
        <v>35</v>
      </c>
      <c r="F1895" s="27" t="s">
        <v>84</v>
      </c>
      <c r="G1895" s="27" t="s">
        <v>67</v>
      </c>
      <c r="H1895" s="27" t="s">
        <v>29</v>
      </c>
      <c r="I1895" s="29">
        <v>0.45</v>
      </c>
      <c r="J1895" s="30">
        <v>3500</v>
      </c>
      <c r="K1895" s="31">
        <f t="shared" si="14"/>
        <v>1575</v>
      </c>
      <c r="L1895" s="31">
        <f t="shared" si="15"/>
        <v>551.25</v>
      </c>
      <c r="M1895" s="32">
        <v>0.35</v>
      </c>
      <c r="O1895" s="37"/>
      <c r="P1895" s="35"/>
      <c r="Q1895" s="33"/>
      <c r="R1895" s="34"/>
    </row>
    <row r="1896" spans="1:18" ht="15.75" customHeight="1">
      <c r="A1896" s="22"/>
      <c r="B1896" s="27" t="s">
        <v>34</v>
      </c>
      <c r="C1896" s="27">
        <v>1128299</v>
      </c>
      <c r="D1896" s="28">
        <v>44303</v>
      </c>
      <c r="E1896" s="27" t="s">
        <v>35</v>
      </c>
      <c r="F1896" s="27" t="s">
        <v>84</v>
      </c>
      <c r="G1896" s="27" t="s">
        <v>67</v>
      </c>
      <c r="H1896" s="27" t="s">
        <v>24</v>
      </c>
      <c r="I1896" s="29">
        <v>0.5</v>
      </c>
      <c r="J1896" s="30">
        <v>5250</v>
      </c>
      <c r="K1896" s="31">
        <f t="shared" si="14"/>
        <v>2625</v>
      </c>
      <c r="L1896" s="31">
        <f t="shared" si="15"/>
        <v>1050</v>
      </c>
      <c r="M1896" s="32">
        <v>0.39999999999999997</v>
      </c>
      <c r="O1896" s="37"/>
      <c r="P1896" s="35"/>
      <c r="Q1896" s="33"/>
      <c r="R1896" s="34"/>
    </row>
    <row r="1897" spans="1:18" ht="15.75" customHeight="1">
      <c r="A1897" s="22"/>
      <c r="B1897" s="27" t="s">
        <v>34</v>
      </c>
      <c r="C1897" s="27">
        <v>1128299</v>
      </c>
      <c r="D1897" s="28">
        <v>44303</v>
      </c>
      <c r="E1897" s="27" t="s">
        <v>35</v>
      </c>
      <c r="F1897" s="27" t="s">
        <v>84</v>
      </c>
      <c r="G1897" s="27" t="s">
        <v>67</v>
      </c>
      <c r="H1897" s="27" t="s">
        <v>25</v>
      </c>
      <c r="I1897" s="29">
        <v>0.55000000000000004</v>
      </c>
      <c r="J1897" s="30">
        <v>3250</v>
      </c>
      <c r="K1897" s="31">
        <f t="shared" si="14"/>
        <v>1787.5000000000002</v>
      </c>
      <c r="L1897" s="31">
        <f t="shared" si="15"/>
        <v>715</v>
      </c>
      <c r="M1897" s="32">
        <v>0.39999999999999997</v>
      </c>
      <c r="O1897" s="37"/>
      <c r="P1897" s="35"/>
      <c r="Q1897" s="33"/>
      <c r="R1897" s="34"/>
    </row>
    <row r="1898" spans="1:18" ht="15.75" customHeight="1">
      <c r="A1898" s="22"/>
      <c r="B1898" s="27" t="s">
        <v>34</v>
      </c>
      <c r="C1898" s="27">
        <v>1128299</v>
      </c>
      <c r="D1898" s="28">
        <v>44303</v>
      </c>
      <c r="E1898" s="27" t="s">
        <v>35</v>
      </c>
      <c r="F1898" s="27" t="s">
        <v>84</v>
      </c>
      <c r="G1898" s="27" t="s">
        <v>67</v>
      </c>
      <c r="H1898" s="27" t="s">
        <v>26</v>
      </c>
      <c r="I1898" s="29">
        <v>0.55000000000000004</v>
      </c>
      <c r="J1898" s="30">
        <v>3750</v>
      </c>
      <c r="K1898" s="31">
        <f t="shared" si="14"/>
        <v>2062.5</v>
      </c>
      <c r="L1898" s="31">
        <f t="shared" si="15"/>
        <v>824.99999999999989</v>
      </c>
      <c r="M1898" s="32">
        <v>0.39999999999999997</v>
      </c>
      <c r="O1898" s="37"/>
      <c r="P1898" s="35"/>
      <c r="Q1898" s="33"/>
      <c r="R1898" s="34"/>
    </row>
    <row r="1899" spans="1:18" ht="15.75" customHeight="1">
      <c r="A1899" s="22"/>
      <c r="B1899" s="27" t="s">
        <v>34</v>
      </c>
      <c r="C1899" s="27">
        <v>1128299</v>
      </c>
      <c r="D1899" s="28">
        <v>44303</v>
      </c>
      <c r="E1899" s="27" t="s">
        <v>35</v>
      </c>
      <c r="F1899" s="27" t="s">
        <v>84</v>
      </c>
      <c r="G1899" s="27" t="s">
        <v>67</v>
      </c>
      <c r="H1899" s="27" t="s">
        <v>27</v>
      </c>
      <c r="I1899" s="29">
        <v>0.40000000000000008</v>
      </c>
      <c r="J1899" s="30">
        <v>2750</v>
      </c>
      <c r="K1899" s="31">
        <f t="shared" si="14"/>
        <v>1100.0000000000002</v>
      </c>
      <c r="L1899" s="31">
        <f t="shared" si="15"/>
        <v>440.00000000000006</v>
      </c>
      <c r="M1899" s="32">
        <v>0.39999999999999997</v>
      </c>
      <c r="O1899" s="37"/>
      <c r="P1899" s="35"/>
      <c r="Q1899" s="33"/>
      <c r="R1899" s="34"/>
    </row>
    <row r="1900" spans="1:18" ht="15.75" customHeight="1">
      <c r="A1900" s="22"/>
      <c r="B1900" s="27" t="s">
        <v>34</v>
      </c>
      <c r="C1900" s="27">
        <v>1128299</v>
      </c>
      <c r="D1900" s="28">
        <v>44303</v>
      </c>
      <c r="E1900" s="27" t="s">
        <v>35</v>
      </c>
      <c r="F1900" s="27" t="s">
        <v>84</v>
      </c>
      <c r="G1900" s="27" t="s">
        <v>67</v>
      </c>
      <c r="H1900" s="27" t="s">
        <v>28</v>
      </c>
      <c r="I1900" s="29">
        <v>0.45000000000000012</v>
      </c>
      <c r="J1900" s="30">
        <v>1750</v>
      </c>
      <c r="K1900" s="31">
        <f t="shared" si="14"/>
        <v>787.50000000000023</v>
      </c>
      <c r="L1900" s="31">
        <f t="shared" si="15"/>
        <v>354.37500000000011</v>
      </c>
      <c r="M1900" s="32">
        <v>0.45</v>
      </c>
      <c r="O1900" s="37"/>
      <c r="P1900" s="35"/>
      <c r="Q1900" s="33"/>
      <c r="R1900" s="34"/>
    </row>
    <row r="1901" spans="1:18" ht="15.75" customHeight="1">
      <c r="A1901" s="22"/>
      <c r="B1901" s="27" t="s">
        <v>34</v>
      </c>
      <c r="C1901" s="27">
        <v>1128299</v>
      </c>
      <c r="D1901" s="28">
        <v>44303</v>
      </c>
      <c r="E1901" s="27" t="s">
        <v>35</v>
      </c>
      <c r="F1901" s="27" t="s">
        <v>84</v>
      </c>
      <c r="G1901" s="27" t="s">
        <v>67</v>
      </c>
      <c r="H1901" s="27" t="s">
        <v>29</v>
      </c>
      <c r="I1901" s="29">
        <v>0.60000000000000009</v>
      </c>
      <c r="J1901" s="30">
        <v>3500</v>
      </c>
      <c r="K1901" s="31">
        <f t="shared" si="14"/>
        <v>2100.0000000000005</v>
      </c>
      <c r="L1901" s="31">
        <f t="shared" si="15"/>
        <v>735.00000000000011</v>
      </c>
      <c r="M1901" s="32">
        <v>0.35</v>
      </c>
      <c r="O1901" s="37"/>
      <c r="P1901" s="35"/>
      <c r="Q1901" s="33"/>
      <c r="R1901" s="34"/>
    </row>
    <row r="1902" spans="1:18" ht="15.75" customHeight="1">
      <c r="A1902" s="22"/>
      <c r="B1902" s="27" t="s">
        <v>34</v>
      </c>
      <c r="C1902" s="27">
        <v>1128299</v>
      </c>
      <c r="D1902" s="28">
        <v>44334</v>
      </c>
      <c r="E1902" s="27" t="s">
        <v>35</v>
      </c>
      <c r="F1902" s="27" t="s">
        <v>84</v>
      </c>
      <c r="G1902" s="27" t="s">
        <v>67</v>
      </c>
      <c r="H1902" s="27" t="s">
        <v>24</v>
      </c>
      <c r="I1902" s="29">
        <v>0.45</v>
      </c>
      <c r="J1902" s="30">
        <v>5500</v>
      </c>
      <c r="K1902" s="31">
        <f t="shared" si="14"/>
        <v>2475</v>
      </c>
      <c r="L1902" s="31">
        <f t="shared" si="15"/>
        <v>989.99999999999989</v>
      </c>
      <c r="M1902" s="32">
        <v>0.39999999999999997</v>
      </c>
      <c r="O1902" s="37"/>
      <c r="P1902" s="35"/>
      <c r="Q1902" s="33"/>
      <c r="R1902" s="34"/>
    </row>
    <row r="1903" spans="1:18" ht="15.75" customHeight="1">
      <c r="A1903" s="22"/>
      <c r="B1903" s="27" t="s">
        <v>34</v>
      </c>
      <c r="C1903" s="27">
        <v>1128299</v>
      </c>
      <c r="D1903" s="28">
        <v>44334</v>
      </c>
      <c r="E1903" s="27" t="s">
        <v>35</v>
      </c>
      <c r="F1903" s="27" t="s">
        <v>84</v>
      </c>
      <c r="G1903" s="27" t="s">
        <v>67</v>
      </c>
      <c r="H1903" s="27" t="s">
        <v>25</v>
      </c>
      <c r="I1903" s="29">
        <v>0.5</v>
      </c>
      <c r="J1903" s="30">
        <v>4000</v>
      </c>
      <c r="K1903" s="31">
        <f t="shared" si="14"/>
        <v>2000</v>
      </c>
      <c r="L1903" s="31">
        <f t="shared" si="15"/>
        <v>799.99999999999989</v>
      </c>
      <c r="M1903" s="32">
        <v>0.39999999999999997</v>
      </c>
      <c r="O1903" s="37"/>
      <c r="P1903" s="35"/>
      <c r="Q1903" s="33"/>
      <c r="R1903" s="34"/>
    </row>
    <row r="1904" spans="1:18" ht="15.75" customHeight="1">
      <c r="A1904" s="22"/>
      <c r="B1904" s="27" t="s">
        <v>34</v>
      </c>
      <c r="C1904" s="27">
        <v>1128299</v>
      </c>
      <c r="D1904" s="28">
        <v>44334</v>
      </c>
      <c r="E1904" s="27" t="s">
        <v>35</v>
      </c>
      <c r="F1904" s="27" t="s">
        <v>84</v>
      </c>
      <c r="G1904" s="27" t="s">
        <v>67</v>
      </c>
      <c r="H1904" s="27" t="s">
        <v>26</v>
      </c>
      <c r="I1904" s="29">
        <v>0.5</v>
      </c>
      <c r="J1904" s="30">
        <v>4000</v>
      </c>
      <c r="K1904" s="31">
        <f t="shared" si="14"/>
        <v>2000</v>
      </c>
      <c r="L1904" s="31">
        <f t="shared" si="15"/>
        <v>799.99999999999989</v>
      </c>
      <c r="M1904" s="32">
        <v>0.39999999999999997</v>
      </c>
      <c r="O1904" s="37"/>
      <c r="P1904" s="35"/>
      <c r="Q1904" s="33"/>
      <c r="R1904" s="34"/>
    </row>
    <row r="1905" spans="1:18" ht="15.75" customHeight="1">
      <c r="A1905" s="22"/>
      <c r="B1905" s="27" t="s">
        <v>34</v>
      </c>
      <c r="C1905" s="27">
        <v>1128299</v>
      </c>
      <c r="D1905" s="28">
        <v>44334</v>
      </c>
      <c r="E1905" s="27" t="s">
        <v>35</v>
      </c>
      <c r="F1905" s="27" t="s">
        <v>84</v>
      </c>
      <c r="G1905" s="27" t="s">
        <v>67</v>
      </c>
      <c r="H1905" s="27" t="s">
        <v>27</v>
      </c>
      <c r="I1905" s="29">
        <v>0.45</v>
      </c>
      <c r="J1905" s="30">
        <v>3250</v>
      </c>
      <c r="K1905" s="31">
        <f t="shared" si="14"/>
        <v>1462.5</v>
      </c>
      <c r="L1905" s="31">
        <f t="shared" si="15"/>
        <v>585</v>
      </c>
      <c r="M1905" s="32">
        <v>0.39999999999999997</v>
      </c>
      <c r="O1905" s="37"/>
      <c r="P1905" s="35"/>
      <c r="Q1905" s="33"/>
      <c r="R1905" s="34"/>
    </row>
    <row r="1906" spans="1:18" ht="15.75" customHeight="1">
      <c r="A1906" s="22"/>
      <c r="B1906" s="27" t="s">
        <v>34</v>
      </c>
      <c r="C1906" s="27">
        <v>1128299</v>
      </c>
      <c r="D1906" s="28">
        <v>44334</v>
      </c>
      <c r="E1906" s="27" t="s">
        <v>35</v>
      </c>
      <c r="F1906" s="27" t="s">
        <v>84</v>
      </c>
      <c r="G1906" s="27" t="s">
        <v>67</v>
      </c>
      <c r="H1906" s="27" t="s">
        <v>28</v>
      </c>
      <c r="I1906" s="29">
        <v>0.39999999999999997</v>
      </c>
      <c r="J1906" s="30">
        <v>2250</v>
      </c>
      <c r="K1906" s="31">
        <f t="shared" si="14"/>
        <v>899.99999999999989</v>
      </c>
      <c r="L1906" s="31">
        <f t="shared" si="15"/>
        <v>404.99999999999994</v>
      </c>
      <c r="M1906" s="32">
        <v>0.45</v>
      </c>
      <c r="O1906" s="37"/>
      <c r="P1906" s="35"/>
      <c r="Q1906" s="33"/>
      <c r="R1906" s="34"/>
    </row>
    <row r="1907" spans="1:18" ht="15.75" customHeight="1">
      <c r="A1907" s="22"/>
      <c r="B1907" s="27" t="s">
        <v>34</v>
      </c>
      <c r="C1907" s="27">
        <v>1128299</v>
      </c>
      <c r="D1907" s="28">
        <v>44334</v>
      </c>
      <c r="E1907" s="27" t="s">
        <v>35</v>
      </c>
      <c r="F1907" s="27" t="s">
        <v>84</v>
      </c>
      <c r="G1907" s="27" t="s">
        <v>67</v>
      </c>
      <c r="H1907" s="27" t="s">
        <v>29</v>
      </c>
      <c r="I1907" s="29">
        <v>0.65</v>
      </c>
      <c r="J1907" s="30">
        <v>5750</v>
      </c>
      <c r="K1907" s="31">
        <f t="shared" si="14"/>
        <v>3737.5</v>
      </c>
      <c r="L1907" s="31">
        <f t="shared" si="15"/>
        <v>1308.125</v>
      </c>
      <c r="M1907" s="32">
        <v>0.35</v>
      </c>
      <c r="O1907" s="37"/>
      <c r="P1907" s="35"/>
      <c r="Q1907" s="33"/>
      <c r="R1907" s="34"/>
    </row>
    <row r="1908" spans="1:18" ht="15.75" customHeight="1">
      <c r="A1908" s="22"/>
      <c r="B1908" s="27" t="s">
        <v>34</v>
      </c>
      <c r="C1908" s="27">
        <v>1128299</v>
      </c>
      <c r="D1908" s="28">
        <v>44364</v>
      </c>
      <c r="E1908" s="27" t="s">
        <v>35</v>
      </c>
      <c r="F1908" s="27" t="s">
        <v>84</v>
      </c>
      <c r="G1908" s="27" t="s">
        <v>67</v>
      </c>
      <c r="H1908" s="27" t="s">
        <v>24</v>
      </c>
      <c r="I1908" s="29">
        <v>0.6</v>
      </c>
      <c r="J1908" s="30">
        <v>8250</v>
      </c>
      <c r="K1908" s="31">
        <f t="shared" si="14"/>
        <v>4950</v>
      </c>
      <c r="L1908" s="31">
        <f t="shared" si="15"/>
        <v>1979.9999999999998</v>
      </c>
      <c r="M1908" s="32">
        <v>0.39999999999999997</v>
      </c>
      <c r="O1908" s="37"/>
      <c r="P1908" s="35"/>
      <c r="Q1908" s="33"/>
      <c r="R1908" s="34"/>
    </row>
    <row r="1909" spans="1:18" ht="15.75" customHeight="1">
      <c r="A1909" s="22"/>
      <c r="B1909" s="27" t="s">
        <v>34</v>
      </c>
      <c r="C1909" s="27">
        <v>1128299</v>
      </c>
      <c r="D1909" s="28">
        <v>44364</v>
      </c>
      <c r="E1909" s="27" t="s">
        <v>35</v>
      </c>
      <c r="F1909" s="27" t="s">
        <v>84</v>
      </c>
      <c r="G1909" s="27" t="s">
        <v>67</v>
      </c>
      <c r="H1909" s="27" t="s">
        <v>25</v>
      </c>
      <c r="I1909" s="29">
        <v>0.7</v>
      </c>
      <c r="J1909" s="30">
        <v>7000</v>
      </c>
      <c r="K1909" s="31">
        <f t="shared" si="14"/>
        <v>4900</v>
      </c>
      <c r="L1909" s="31">
        <f t="shared" si="15"/>
        <v>1959.9999999999998</v>
      </c>
      <c r="M1909" s="32">
        <v>0.39999999999999997</v>
      </c>
      <c r="O1909" s="37"/>
      <c r="P1909" s="35"/>
      <c r="Q1909" s="33"/>
      <c r="R1909" s="34"/>
    </row>
    <row r="1910" spans="1:18" ht="15.75" customHeight="1">
      <c r="A1910" s="22"/>
      <c r="B1910" s="27" t="s">
        <v>34</v>
      </c>
      <c r="C1910" s="27">
        <v>1128299</v>
      </c>
      <c r="D1910" s="28">
        <v>44364</v>
      </c>
      <c r="E1910" s="27" t="s">
        <v>35</v>
      </c>
      <c r="F1910" s="27" t="s">
        <v>84</v>
      </c>
      <c r="G1910" s="27" t="s">
        <v>67</v>
      </c>
      <c r="H1910" s="27" t="s">
        <v>26</v>
      </c>
      <c r="I1910" s="29">
        <v>0.85</v>
      </c>
      <c r="J1910" s="30">
        <v>7000</v>
      </c>
      <c r="K1910" s="31">
        <f t="shared" si="14"/>
        <v>5950</v>
      </c>
      <c r="L1910" s="31">
        <f t="shared" si="15"/>
        <v>2380</v>
      </c>
      <c r="M1910" s="32">
        <v>0.39999999999999997</v>
      </c>
      <c r="O1910" s="37"/>
      <c r="P1910" s="35"/>
      <c r="Q1910" s="33"/>
      <c r="R1910" s="34"/>
    </row>
    <row r="1911" spans="1:18" ht="15.75" customHeight="1">
      <c r="A1911" s="22"/>
      <c r="B1911" s="27" t="s">
        <v>34</v>
      </c>
      <c r="C1911" s="27">
        <v>1128299</v>
      </c>
      <c r="D1911" s="28">
        <v>44364</v>
      </c>
      <c r="E1911" s="27" t="s">
        <v>35</v>
      </c>
      <c r="F1911" s="27" t="s">
        <v>84</v>
      </c>
      <c r="G1911" s="27" t="s">
        <v>67</v>
      </c>
      <c r="H1911" s="27" t="s">
        <v>27</v>
      </c>
      <c r="I1911" s="29">
        <v>0.85</v>
      </c>
      <c r="J1911" s="30">
        <v>5750</v>
      </c>
      <c r="K1911" s="31">
        <f t="shared" si="14"/>
        <v>4887.5</v>
      </c>
      <c r="L1911" s="31">
        <f t="shared" si="15"/>
        <v>1954.9999999999998</v>
      </c>
      <c r="M1911" s="32">
        <v>0.39999999999999997</v>
      </c>
      <c r="O1911" s="37"/>
      <c r="P1911" s="35"/>
      <c r="Q1911" s="33"/>
      <c r="R1911" s="34"/>
    </row>
    <row r="1912" spans="1:18" ht="15.75" customHeight="1">
      <c r="A1912" s="22"/>
      <c r="B1912" s="27" t="s">
        <v>34</v>
      </c>
      <c r="C1912" s="27">
        <v>1128299</v>
      </c>
      <c r="D1912" s="28">
        <v>44364</v>
      </c>
      <c r="E1912" s="27" t="s">
        <v>35</v>
      </c>
      <c r="F1912" s="27" t="s">
        <v>84</v>
      </c>
      <c r="G1912" s="27" t="s">
        <v>67</v>
      </c>
      <c r="H1912" s="27" t="s">
        <v>28</v>
      </c>
      <c r="I1912" s="29">
        <v>0.95000000000000007</v>
      </c>
      <c r="J1912" s="30">
        <v>4500</v>
      </c>
      <c r="K1912" s="31">
        <f t="shared" si="14"/>
        <v>4275</v>
      </c>
      <c r="L1912" s="31">
        <f t="shared" si="15"/>
        <v>1923.75</v>
      </c>
      <c r="M1912" s="32">
        <v>0.45</v>
      </c>
      <c r="O1912" s="37"/>
      <c r="P1912" s="35"/>
      <c r="Q1912" s="33"/>
      <c r="R1912" s="34"/>
    </row>
    <row r="1913" spans="1:18" ht="15.75" customHeight="1">
      <c r="A1913" s="22"/>
      <c r="B1913" s="27" t="s">
        <v>34</v>
      </c>
      <c r="C1913" s="27">
        <v>1128299</v>
      </c>
      <c r="D1913" s="28">
        <v>44364</v>
      </c>
      <c r="E1913" s="27" t="s">
        <v>35</v>
      </c>
      <c r="F1913" s="27" t="s">
        <v>84</v>
      </c>
      <c r="G1913" s="27" t="s">
        <v>67</v>
      </c>
      <c r="H1913" s="27" t="s">
        <v>29</v>
      </c>
      <c r="I1913" s="29">
        <v>1.1000000000000001</v>
      </c>
      <c r="J1913" s="30">
        <v>7500</v>
      </c>
      <c r="K1913" s="31">
        <f t="shared" si="14"/>
        <v>8250</v>
      </c>
      <c r="L1913" s="31">
        <f t="shared" si="15"/>
        <v>2887.5</v>
      </c>
      <c r="M1913" s="32">
        <v>0.35</v>
      </c>
      <c r="O1913" s="37"/>
      <c r="P1913" s="35"/>
      <c r="Q1913" s="33"/>
      <c r="R1913" s="34"/>
    </row>
    <row r="1914" spans="1:18" ht="15.75" customHeight="1">
      <c r="A1914" s="22"/>
      <c r="B1914" s="27" t="s">
        <v>34</v>
      </c>
      <c r="C1914" s="27">
        <v>1128299</v>
      </c>
      <c r="D1914" s="28">
        <v>44393</v>
      </c>
      <c r="E1914" s="27" t="s">
        <v>35</v>
      </c>
      <c r="F1914" s="27" t="s">
        <v>84</v>
      </c>
      <c r="G1914" s="27" t="s">
        <v>67</v>
      </c>
      <c r="H1914" s="27" t="s">
        <v>24</v>
      </c>
      <c r="I1914" s="29">
        <v>0.9</v>
      </c>
      <c r="J1914" s="30">
        <v>9000</v>
      </c>
      <c r="K1914" s="31">
        <f t="shared" si="14"/>
        <v>8100</v>
      </c>
      <c r="L1914" s="31">
        <f t="shared" si="15"/>
        <v>3239.9999999999995</v>
      </c>
      <c r="M1914" s="32">
        <v>0.39999999999999997</v>
      </c>
      <c r="O1914" s="37"/>
      <c r="P1914" s="35"/>
      <c r="Q1914" s="33"/>
      <c r="R1914" s="34"/>
    </row>
    <row r="1915" spans="1:18" ht="15.75" customHeight="1">
      <c r="A1915" s="22"/>
      <c r="B1915" s="27" t="s">
        <v>34</v>
      </c>
      <c r="C1915" s="27">
        <v>1128299</v>
      </c>
      <c r="D1915" s="28">
        <v>44393</v>
      </c>
      <c r="E1915" s="27" t="s">
        <v>35</v>
      </c>
      <c r="F1915" s="27" t="s">
        <v>84</v>
      </c>
      <c r="G1915" s="27" t="s">
        <v>67</v>
      </c>
      <c r="H1915" s="27" t="s">
        <v>25</v>
      </c>
      <c r="I1915" s="29">
        <v>0.95000000000000007</v>
      </c>
      <c r="J1915" s="30">
        <v>7500</v>
      </c>
      <c r="K1915" s="31">
        <f t="shared" si="14"/>
        <v>7125.0000000000009</v>
      </c>
      <c r="L1915" s="31">
        <f t="shared" si="15"/>
        <v>2850</v>
      </c>
      <c r="M1915" s="32">
        <v>0.39999999999999997</v>
      </c>
      <c r="O1915" s="37"/>
      <c r="P1915" s="35"/>
      <c r="Q1915" s="33"/>
      <c r="R1915" s="34"/>
    </row>
    <row r="1916" spans="1:18" ht="15.75" customHeight="1">
      <c r="A1916" s="22"/>
      <c r="B1916" s="27" t="s">
        <v>34</v>
      </c>
      <c r="C1916" s="27">
        <v>1128299</v>
      </c>
      <c r="D1916" s="28">
        <v>44393</v>
      </c>
      <c r="E1916" s="27" t="s">
        <v>35</v>
      </c>
      <c r="F1916" s="27" t="s">
        <v>84</v>
      </c>
      <c r="G1916" s="27" t="s">
        <v>67</v>
      </c>
      <c r="H1916" s="27" t="s">
        <v>26</v>
      </c>
      <c r="I1916" s="29">
        <v>0.95000000000000007</v>
      </c>
      <c r="J1916" s="30">
        <v>7000</v>
      </c>
      <c r="K1916" s="31">
        <f t="shared" si="14"/>
        <v>6650.0000000000009</v>
      </c>
      <c r="L1916" s="31">
        <f t="shared" si="15"/>
        <v>2660</v>
      </c>
      <c r="M1916" s="32">
        <v>0.39999999999999997</v>
      </c>
      <c r="O1916" s="37"/>
      <c r="P1916" s="35"/>
      <c r="Q1916" s="33"/>
      <c r="R1916" s="34"/>
    </row>
    <row r="1917" spans="1:18" ht="15.75" customHeight="1">
      <c r="A1917" s="22"/>
      <c r="B1917" s="27" t="s">
        <v>34</v>
      </c>
      <c r="C1917" s="27">
        <v>1128299</v>
      </c>
      <c r="D1917" s="28">
        <v>44393</v>
      </c>
      <c r="E1917" s="27" t="s">
        <v>35</v>
      </c>
      <c r="F1917" s="27" t="s">
        <v>84</v>
      </c>
      <c r="G1917" s="27" t="s">
        <v>67</v>
      </c>
      <c r="H1917" s="27" t="s">
        <v>27</v>
      </c>
      <c r="I1917" s="29">
        <v>0.9</v>
      </c>
      <c r="J1917" s="30">
        <v>6000</v>
      </c>
      <c r="K1917" s="31">
        <f t="shared" si="14"/>
        <v>5400</v>
      </c>
      <c r="L1917" s="31">
        <f t="shared" si="15"/>
        <v>2160</v>
      </c>
      <c r="M1917" s="32">
        <v>0.39999999999999997</v>
      </c>
      <c r="O1917" s="37"/>
      <c r="P1917" s="35"/>
      <c r="Q1917" s="33"/>
      <c r="R1917" s="34"/>
    </row>
    <row r="1918" spans="1:18" ht="15.75" customHeight="1">
      <c r="A1918" s="22"/>
      <c r="B1918" s="27" t="s">
        <v>34</v>
      </c>
      <c r="C1918" s="27">
        <v>1128299</v>
      </c>
      <c r="D1918" s="28">
        <v>44393</v>
      </c>
      <c r="E1918" s="27" t="s">
        <v>35</v>
      </c>
      <c r="F1918" s="27" t="s">
        <v>84</v>
      </c>
      <c r="G1918" s="27" t="s">
        <v>67</v>
      </c>
      <c r="H1918" s="27" t="s">
        <v>28</v>
      </c>
      <c r="I1918" s="29">
        <v>0.95000000000000007</v>
      </c>
      <c r="J1918" s="30">
        <v>6500</v>
      </c>
      <c r="K1918" s="31">
        <f t="shared" si="14"/>
        <v>6175</v>
      </c>
      <c r="L1918" s="31">
        <f t="shared" si="15"/>
        <v>2778.75</v>
      </c>
      <c r="M1918" s="32">
        <v>0.45</v>
      </c>
      <c r="O1918" s="37"/>
      <c r="P1918" s="35"/>
      <c r="Q1918" s="33"/>
      <c r="R1918" s="34"/>
    </row>
    <row r="1919" spans="1:18" ht="15.75" customHeight="1">
      <c r="A1919" s="22"/>
      <c r="B1919" s="27" t="s">
        <v>34</v>
      </c>
      <c r="C1919" s="27">
        <v>1128299</v>
      </c>
      <c r="D1919" s="28">
        <v>44393</v>
      </c>
      <c r="E1919" s="27" t="s">
        <v>35</v>
      </c>
      <c r="F1919" s="27" t="s">
        <v>84</v>
      </c>
      <c r="G1919" s="27" t="s">
        <v>67</v>
      </c>
      <c r="H1919" s="27" t="s">
        <v>29</v>
      </c>
      <c r="I1919" s="29">
        <v>1.1000000000000001</v>
      </c>
      <c r="J1919" s="30">
        <v>6500</v>
      </c>
      <c r="K1919" s="31">
        <f t="shared" si="14"/>
        <v>7150.0000000000009</v>
      </c>
      <c r="L1919" s="31">
        <f t="shared" si="15"/>
        <v>2502.5</v>
      </c>
      <c r="M1919" s="32">
        <v>0.35</v>
      </c>
      <c r="O1919" s="37"/>
      <c r="P1919" s="35"/>
      <c r="Q1919" s="33"/>
      <c r="R1919" s="34"/>
    </row>
    <row r="1920" spans="1:18" ht="15.75" customHeight="1">
      <c r="A1920" s="22"/>
      <c r="B1920" s="27" t="s">
        <v>34</v>
      </c>
      <c r="C1920" s="27">
        <v>1128299</v>
      </c>
      <c r="D1920" s="28">
        <v>44425</v>
      </c>
      <c r="E1920" s="27" t="s">
        <v>35</v>
      </c>
      <c r="F1920" s="27" t="s">
        <v>84</v>
      </c>
      <c r="G1920" s="27" t="s">
        <v>67</v>
      </c>
      <c r="H1920" s="27" t="s">
        <v>24</v>
      </c>
      <c r="I1920" s="29">
        <v>0.95000000000000007</v>
      </c>
      <c r="J1920" s="30">
        <v>8500</v>
      </c>
      <c r="K1920" s="31">
        <f t="shared" si="14"/>
        <v>8075.0000000000009</v>
      </c>
      <c r="L1920" s="31">
        <f t="shared" si="15"/>
        <v>3230</v>
      </c>
      <c r="M1920" s="32">
        <v>0.39999999999999997</v>
      </c>
      <c r="O1920" s="37"/>
      <c r="P1920" s="35"/>
      <c r="Q1920" s="33"/>
      <c r="R1920" s="34"/>
    </row>
    <row r="1921" spans="1:18" ht="15.75" customHeight="1">
      <c r="A1921" s="22"/>
      <c r="B1921" s="27" t="s">
        <v>34</v>
      </c>
      <c r="C1921" s="27">
        <v>1128299</v>
      </c>
      <c r="D1921" s="28">
        <v>44425</v>
      </c>
      <c r="E1921" s="27" t="s">
        <v>35</v>
      </c>
      <c r="F1921" s="27" t="s">
        <v>84</v>
      </c>
      <c r="G1921" s="27" t="s">
        <v>67</v>
      </c>
      <c r="H1921" s="27" t="s">
        <v>25</v>
      </c>
      <c r="I1921" s="29">
        <v>0.85000000000000009</v>
      </c>
      <c r="J1921" s="30">
        <v>8250</v>
      </c>
      <c r="K1921" s="31">
        <f t="shared" si="14"/>
        <v>7012.5000000000009</v>
      </c>
      <c r="L1921" s="31">
        <f t="shared" si="15"/>
        <v>2805</v>
      </c>
      <c r="M1921" s="32">
        <v>0.39999999999999997</v>
      </c>
      <c r="O1921" s="37"/>
      <c r="P1921" s="35"/>
      <c r="Q1921" s="33"/>
      <c r="R1921" s="34"/>
    </row>
    <row r="1922" spans="1:18" ht="15.75" customHeight="1">
      <c r="A1922" s="22"/>
      <c r="B1922" s="27" t="s">
        <v>34</v>
      </c>
      <c r="C1922" s="27">
        <v>1128299</v>
      </c>
      <c r="D1922" s="28">
        <v>44425</v>
      </c>
      <c r="E1922" s="27" t="s">
        <v>35</v>
      </c>
      <c r="F1922" s="27" t="s">
        <v>84</v>
      </c>
      <c r="G1922" s="27" t="s">
        <v>67</v>
      </c>
      <c r="H1922" s="27" t="s">
        <v>26</v>
      </c>
      <c r="I1922" s="29">
        <v>0.75000000000000011</v>
      </c>
      <c r="J1922" s="30">
        <v>7000</v>
      </c>
      <c r="K1922" s="31">
        <f t="shared" si="14"/>
        <v>5250.0000000000009</v>
      </c>
      <c r="L1922" s="31">
        <f t="shared" si="15"/>
        <v>2100</v>
      </c>
      <c r="M1922" s="32">
        <v>0.39999999999999997</v>
      </c>
      <c r="O1922" s="37"/>
      <c r="P1922" s="35"/>
      <c r="Q1922" s="33"/>
      <c r="R1922" s="34"/>
    </row>
    <row r="1923" spans="1:18" ht="15.75" customHeight="1">
      <c r="A1923" s="22"/>
      <c r="B1923" s="27" t="s">
        <v>34</v>
      </c>
      <c r="C1923" s="27">
        <v>1128299</v>
      </c>
      <c r="D1923" s="28">
        <v>44425</v>
      </c>
      <c r="E1923" s="27" t="s">
        <v>35</v>
      </c>
      <c r="F1923" s="27" t="s">
        <v>84</v>
      </c>
      <c r="G1923" s="27" t="s">
        <v>67</v>
      </c>
      <c r="H1923" s="27" t="s">
        <v>27</v>
      </c>
      <c r="I1923" s="29">
        <v>0.75000000000000011</v>
      </c>
      <c r="J1923" s="30">
        <v>4750</v>
      </c>
      <c r="K1923" s="31">
        <f t="shared" si="14"/>
        <v>3562.5000000000005</v>
      </c>
      <c r="L1923" s="31">
        <f t="shared" si="15"/>
        <v>1425</v>
      </c>
      <c r="M1923" s="32">
        <v>0.39999999999999997</v>
      </c>
      <c r="O1923" s="37"/>
      <c r="P1923" s="35"/>
      <c r="Q1923" s="33"/>
      <c r="R1923" s="34"/>
    </row>
    <row r="1924" spans="1:18" ht="15.75" customHeight="1">
      <c r="A1924" s="22"/>
      <c r="B1924" s="27" t="s">
        <v>34</v>
      </c>
      <c r="C1924" s="27">
        <v>1128299</v>
      </c>
      <c r="D1924" s="28">
        <v>44425</v>
      </c>
      <c r="E1924" s="27" t="s">
        <v>35</v>
      </c>
      <c r="F1924" s="27" t="s">
        <v>84</v>
      </c>
      <c r="G1924" s="27" t="s">
        <v>67</v>
      </c>
      <c r="H1924" s="27" t="s">
        <v>28</v>
      </c>
      <c r="I1924" s="29">
        <v>0.64999999999999991</v>
      </c>
      <c r="J1924" s="30">
        <v>4750</v>
      </c>
      <c r="K1924" s="31">
        <f t="shared" si="14"/>
        <v>3087.4999999999995</v>
      </c>
      <c r="L1924" s="31">
        <f t="shared" si="15"/>
        <v>1389.3749999999998</v>
      </c>
      <c r="M1924" s="32">
        <v>0.45</v>
      </c>
      <c r="O1924" s="37"/>
      <c r="P1924" s="35"/>
      <c r="Q1924" s="33"/>
      <c r="R1924" s="34"/>
    </row>
    <row r="1925" spans="1:18" ht="15.75" customHeight="1">
      <c r="A1925" s="22"/>
      <c r="B1925" s="27" t="s">
        <v>34</v>
      </c>
      <c r="C1925" s="27">
        <v>1128299</v>
      </c>
      <c r="D1925" s="28">
        <v>44425</v>
      </c>
      <c r="E1925" s="27" t="s">
        <v>35</v>
      </c>
      <c r="F1925" s="27" t="s">
        <v>84</v>
      </c>
      <c r="G1925" s="27" t="s">
        <v>67</v>
      </c>
      <c r="H1925" s="27" t="s">
        <v>29</v>
      </c>
      <c r="I1925" s="29">
        <v>0.7</v>
      </c>
      <c r="J1925" s="30">
        <v>3000</v>
      </c>
      <c r="K1925" s="31">
        <f t="shared" si="14"/>
        <v>2100</v>
      </c>
      <c r="L1925" s="31">
        <f t="shared" si="15"/>
        <v>735</v>
      </c>
      <c r="M1925" s="32">
        <v>0.35</v>
      </c>
      <c r="O1925" s="37"/>
      <c r="P1925" s="35"/>
      <c r="Q1925" s="33"/>
      <c r="R1925" s="34"/>
    </row>
    <row r="1926" spans="1:18" ht="15.75" customHeight="1">
      <c r="A1926" s="22"/>
      <c r="B1926" s="27" t="s">
        <v>34</v>
      </c>
      <c r="C1926" s="27">
        <v>1128299</v>
      </c>
      <c r="D1926" s="28">
        <v>44457</v>
      </c>
      <c r="E1926" s="27" t="s">
        <v>35</v>
      </c>
      <c r="F1926" s="27" t="s">
        <v>84</v>
      </c>
      <c r="G1926" s="27" t="s">
        <v>67</v>
      </c>
      <c r="H1926" s="27" t="s">
        <v>24</v>
      </c>
      <c r="I1926" s="29">
        <v>0.45000000000000012</v>
      </c>
      <c r="J1926" s="30">
        <v>5000</v>
      </c>
      <c r="K1926" s="31">
        <f t="shared" si="14"/>
        <v>2250.0000000000005</v>
      </c>
      <c r="L1926" s="31">
        <f t="shared" si="15"/>
        <v>900.00000000000011</v>
      </c>
      <c r="M1926" s="32">
        <v>0.39999999999999997</v>
      </c>
      <c r="O1926" s="37"/>
      <c r="P1926" s="35"/>
      <c r="Q1926" s="33"/>
      <c r="R1926" s="34"/>
    </row>
    <row r="1927" spans="1:18" ht="15.75" customHeight="1">
      <c r="A1927" s="22"/>
      <c r="B1927" s="27" t="s">
        <v>34</v>
      </c>
      <c r="C1927" s="27">
        <v>1128299</v>
      </c>
      <c r="D1927" s="28">
        <v>44457</v>
      </c>
      <c r="E1927" s="27" t="s">
        <v>35</v>
      </c>
      <c r="F1927" s="27" t="s">
        <v>84</v>
      </c>
      <c r="G1927" s="27" t="s">
        <v>67</v>
      </c>
      <c r="H1927" s="27" t="s">
        <v>25</v>
      </c>
      <c r="I1927" s="29">
        <v>0.50000000000000011</v>
      </c>
      <c r="J1927" s="30">
        <v>5000</v>
      </c>
      <c r="K1927" s="31">
        <f t="shared" si="14"/>
        <v>2500.0000000000005</v>
      </c>
      <c r="L1927" s="31">
        <f t="shared" si="15"/>
        <v>1000.0000000000001</v>
      </c>
      <c r="M1927" s="32">
        <v>0.39999999999999997</v>
      </c>
      <c r="O1927" s="37"/>
      <c r="P1927" s="35"/>
      <c r="Q1927" s="33"/>
      <c r="R1927" s="34"/>
    </row>
    <row r="1928" spans="1:18" ht="15.75" customHeight="1">
      <c r="A1928" s="22"/>
      <c r="B1928" s="27" t="s">
        <v>34</v>
      </c>
      <c r="C1928" s="27">
        <v>1128299</v>
      </c>
      <c r="D1928" s="28">
        <v>44457</v>
      </c>
      <c r="E1928" s="27" t="s">
        <v>35</v>
      </c>
      <c r="F1928" s="27" t="s">
        <v>84</v>
      </c>
      <c r="G1928" s="27" t="s">
        <v>67</v>
      </c>
      <c r="H1928" s="27" t="s">
        <v>26</v>
      </c>
      <c r="I1928" s="29">
        <v>0.45000000000000012</v>
      </c>
      <c r="J1928" s="30">
        <v>3000</v>
      </c>
      <c r="K1928" s="31">
        <f t="shared" si="14"/>
        <v>1350.0000000000005</v>
      </c>
      <c r="L1928" s="31">
        <f t="shared" si="15"/>
        <v>540.00000000000011</v>
      </c>
      <c r="M1928" s="32">
        <v>0.39999999999999997</v>
      </c>
      <c r="O1928" s="37"/>
      <c r="P1928" s="35"/>
      <c r="Q1928" s="33"/>
      <c r="R1928" s="34"/>
    </row>
    <row r="1929" spans="1:18" ht="15.75" customHeight="1">
      <c r="A1929" s="22"/>
      <c r="B1929" s="27" t="s">
        <v>34</v>
      </c>
      <c r="C1929" s="27">
        <v>1128299</v>
      </c>
      <c r="D1929" s="28">
        <v>44457</v>
      </c>
      <c r="E1929" s="27" t="s">
        <v>35</v>
      </c>
      <c r="F1929" s="27" t="s">
        <v>84</v>
      </c>
      <c r="G1929" s="27" t="s">
        <v>67</v>
      </c>
      <c r="H1929" s="27" t="s">
        <v>27</v>
      </c>
      <c r="I1929" s="29">
        <v>0.45000000000000012</v>
      </c>
      <c r="J1929" s="30">
        <v>2500</v>
      </c>
      <c r="K1929" s="31">
        <f t="shared" si="14"/>
        <v>1125.0000000000002</v>
      </c>
      <c r="L1929" s="31">
        <f t="shared" si="15"/>
        <v>450.00000000000006</v>
      </c>
      <c r="M1929" s="32">
        <v>0.39999999999999997</v>
      </c>
      <c r="O1929" s="37"/>
      <c r="P1929" s="35"/>
      <c r="Q1929" s="33"/>
      <c r="R1929" s="34"/>
    </row>
    <row r="1930" spans="1:18" ht="15.75" customHeight="1">
      <c r="A1930" s="22"/>
      <c r="B1930" s="27" t="s">
        <v>34</v>
      </c>
      <c r="C1930" s="27">
        <v>1128299</v>
      </c>
      <c r="D1930" s="28">
        <v>44457</v>
      </c>
      <c r="E1930" s="27" t="s">
        <v>35</v>
      </c>
      <c r="F1930" s="27" t="s">
        <v>84</v>
      </c>
      <c r="G1930" s="27" t="s">
        <v>67</v>
      </c>
      <c r="H1930" s="27" t="s">
        <v>28</v>
      </c>
      <c r="I1930" s="29">
        <v>0.55000000000000004</v>
      </c>
      <c r="J1930" s="30">
        <v>2750</v>
      </c>
      <c r="K1930" s="31">
        <f t="shared" si="14"/>
        <v>1512.5000000000002</v>
      </c>
      <c r="L1930" s="31">
        <f t="shared" si="15"/>
        <v>680.62500000000011</v>
      </c>
      <c r="M1930" s="32">
        <v>0.45</v>
      </c>
      <c r="O1930" s="37"/>
      <c r="P1930" s="35"/>
      <c r="Q1930" s="33"/>
      <c r="R1930" s="34"/>
    </row>
    <row r="1931" spans="1:18" ht="15.75" customHeight="1">
      <c r="A1931" s="22"/>
      <c r="B1931" s="27" t="s">
        <v>34</v>
      </c>
      <c r="C1931" s="27">
        <v>1128299</v>
      </c>
      <c r="D1931" s="28">
        <v>44457</v>
      </c>
      <c r="E1931" s="27" t="s">
        <v>35</v>
      </c>
      <c r="F1931" s="27" t="s">
        <v>84</v>
      </c>
      <c r="G1931" s="27" t="s">
        <v>67</v>
      </c>
      <c r="H1931" s="27" t="s">
        <v>29</v>
      </c>
      <c r="I1931" s="29">
        <v>0.39999999999999997</v>
      </c>
      <c r="J1931" s="30">
        <v>3000</v>
      </c>
      <c r="K1931" s="31">
        <f t="shared" si="14"/>
        <v>1200</v>
      </c>
      <c r="L1931" s="31">
        <f t="shared" si="15"/>
        <v>420</v>
      </c>
      <c r="M1931" s="32">
        <v>0.35</v>
      </c>
      <c r="O1931" s="37"/>
      <c r="P1931" s="35"/>
      <c r="Q1931" s="33"/>
      <c r="R1931" s="34"/>
    </row>
    <row r="1932" spans="1:18" ht="15.75" customHeight="1">
      <c r="A1932" s="22"/>
      <c r="B1932" s="27" t="s">
        <v>34</v>
      </c>
      <c r="C1932" s="27">
        <v>1128299</v>
      </c>
      <c r="D1932" s="28">
        <v>44486</v>
      </c>
      <c r="E1932" s="27" t="s">
        <v>35</v>
      </c>
      <c r="F1932" s="27" t="s">
        <v>84</v>
      </c>
      <c r="G1932" s="27" t="s">
        <v>67</v>
      </c>
      <c r="H1932" s="27" t="s">
        <v>24</v>
      </c>
      <c r="I1932" s="29">
        <v>0.35000000000000003</v>
      </c>
      <c r="J1932" s="30">
        <v>4000</v>
      </c>
      <c r="K1932" s="31">
        <f t="shared" si="14"/>
        <v>1400.0000000000002</v>
      </c>
      <c r="L1932" s="31">
        <f t="shared" si="15"/>
        <v>560</v>
      </c>
      <c r="M1932" s="32">
        <v>0.39999999999999997</v>
      </c>
      <c r="O1932" s="37"/>
      <c r="P1932" s="35"/>
      <c r="Q1932" s="33"/>
      <c r="R1932" s="34"/>
    </row>
    <row r="1933" spans="1:18" ht="15.75" customHeight="1">
      <c r="A1933" s="22"/>
      <c r="B1933" s="27" t="s">
        <v>34</v>
      </c>
      <c r="C1933" s="27">
        <v>1128299</v>
      </c>
      <c r="D1933" s="28">
        <v>44486</v>
      </c>
      <c r="E1933" s="27" t="s">
        <v>35</v>
      </c>
      <c r="F1933" s="27" t="s">
        <v>84</v>
      </c>
      <c r="G1933" s="27" t="s">
        <v>67</v>
      </c>
      <c r="H1933" s="27" t="s">
        <v>25</v>
      </c>
      <c r="I1933" s="29">
        <v>0.50000000000000011</v>
      </c>
      <c r="J1933" s="30">
        <v>5750</v>
      </c>
      <c r="K1933" s="31">
        <f t="shared" si="14"/>
        <v>2875.0000000000005</v>
      </c>
      <c r="L1933" s="31">
        <f t="shared" si="15"/>
        <v>1150</v>
      </c>
      <c r="M1933" s="32">
        <v>0.39999999999999997</v>
      </c>
      <c r="O1933" s="37"/>
      <c r="P1933" s="35"/>
      <c r="Q1933" s="33"/>
      <c r="R1933" s="34"/>
    </row>
    <row r="1934" spans="1:18" ht="15.75" customHeight="1">
      <c r="A1934" s="22"/>
      <c r="B1934" s="27" t="s">
        <v>34</v>
      </c>
      <c r="C1934" s="27">
        <v>1128299</v>
      </c>
      <c r="D1934" s="28">
        <v>44486</v>
      </c>
      <c r="E1934" s="27" t="s">
        <v>35</v>
      </c>
      <c r="F1934" s="27" t="s">
        <v>84</v>
      </c>
      <c r="G1934" s="27" t="s">
        <v>67</v>
      </c>
      <c r="H1934" s="27" t="s">
        <v>26</v>
      </c>
      <c r="I1934" s="29">
        <v>0.45000000000000012</v>
      </c>
      <c r="J1934" s="30">
        <v>4000</v>
      </c>
      <c r="K1934" s="31">
        <f t="shared" si="14"/>
        <v>1800.0000000000005</v>
      </c>
      <c r="L1934" s="31">
        <f t="shared" si="15"/>
        <v>720.00000000000011</v>
      </c>
      <c r="M1934" s="32">
        <v>0.39999999999999997</v>
      </c>
      <c r="O1934" s="37"/>
      <c r="P1934" s="35"/>
      <c r="Q1934" s="33"/>
      <c r="R1934" s="34"/>
    </row>
    <row r="1935" spans="1:18" ht="15.75" customHeight="1">
      <c r="A1935" s="22"/>
      <c r="B1935" s="27" t="s">
        <v>34</v>
      </c>
      <c r="C1935" s="27">
        <v>1128299</v>
      </c>
      <c r="D1935" s="28">
        <v>44486</v>
      </c>
      <c r="E1935" s="27" t="s">
        <v>35</v>
      </c>
      <c r="F1935" s="27" t="s">
        <v>84</v>
      </c>
      <c r="G1935" s="27" t="s">
        <v>67</v>
      </c>
      <c r="H1935" s="27" t="s">
        <v>27</v>
      </c>
      <c r="I1935" s="29">
        <v>0.40000000000000008</v>
      </c>
      <c r="J1935" s="30">
        <v>3750</v>
      </c>
      <c r="K1935" s="31">
        <f t="shared" si="14"/>
        <v>1500.0000000000002</v>
      </c>
      <c r="L1935" s="31">
        <f t="shared" si="15"/>
        <v>600</v>
      </c>
      <c r="M1935" s="32">
        <v>0.39999999999999997</v>
      </c>
      <c r="O1935" s="37"/>
      <c r="P1935" s="35"/>
      <c r="Q1935" s="33"/>
      <c r="R1935" s="34"/>
    </row>
    <row r="1936" spans="1:18" ht="15.75" customHeight="1">
      <c r="A1936" s="22"/>
      <c r="B1936" s="27" t="s">
        <v>34</v>
      </c>
      <c r="C1936" s="27">
        <v>1128299</v>
      </c>
      <c r="D1936" s="28">
        <v>44486</v>
      </c>
      <c r="E1936" s="27" t="s">
        <v>35</v>
      </c>
      <c r="F1936" s="27" t="s">
        <v>84</v>
      </c>
      <c r="G1936" s="27" t="s">
        <v>67</v>
      </c>
      <c r="H1936" s="27" t="s">
        <v>28</v>
      </c>
      <c r="I1936" s="29">
        <v>0.5</v>
      </c>
      <c r="J1936" s="30">
        <v>3500</v>
      </c>
      <c r="K1936" s="31">
        <f t="shared" si="14"/>
        <v>1750</v>
      </c>
      <c r="L1936" s="31">
        <f t="shared" si="15"/>
        <v>787.5</v>
      </c>
      <c r="M1936" s="32">
        <v>0.45</v>
      </c>
      <c r="O1936" s="37"/>
      <c r="P1936" s="35"/>
      <c r="Q1936" s="33"/>
      <c r="R1936" s="34"/>
    </row>
    <row r="1937" spans="1:18" ht="15.75" customHeight="1">
      <c r="A1937" s="22"/>
      <c r="B1937" s="27" t="s">
        <v>34</v>
      </c>
      <c r="C1937" s="27">
        <v>1128299</v>
      </c>
      <c r="D1937" s="28">
        <v>44486</v>
      </c>
      <c r="E1937" s="27" t="s">
        <v>35</v>
      </c>
      <c r="F1937" s="27" t="s">
        <v>84</v>
      </c>
      <c r="G1937" s="27" t="s">
        <v>67</v>
      </c>
      <c r="H1937" s="27" t="s">
        <v>29</v>
      </c>
      <c r="I1937" s="29">
        <v>0.55000000000000004</v>
      </c>
      <c r="J1937" s="30">
        <v>4000</v>
      </c>
      <c r="K1937" s="31">
        <f t="shared" si="14"/>
        <v>2200</v>
      </c>
      <c r="L1937" s="31">
        <f t="shared" si="15"/>
        <v>770</v>
      </c>
      <c r="M1937" s="32">
        <v>0.35</v>
      </c>
      <c r="O1937" s="37"/>
      <c r="P1937" s="35"/>
      <c r="Q1937" s="33"/>
      <c r="R1937" s="34"/>
    </row>
    <row r="1938" spans="1:18" ht="15.75" customHeight="1">
      <c r="A1938" s="22"/>
      <c r="B1938" s="27" t="s">
        <v>34</v>
      </c>
      <c r="C1938" s="27">
        <v>1128299</v>
      </c>
      <c r="D1938" s="28">
        <v>44517</v>
      </c>
      <c r="E1938" s="27" t="s">
        <v>35</v>
      </c>
      <c r="F1938" s="27" t="s">
        <v>84</v>
      </c>
      <c r="G1938" s="27" t="s">
        <v>67</v>
      </c>
      <c r="H1938" s="27" t="s">
        <v>24</v>
      </c>
      <c r="I1938" s="29">
        <v>0.40000000000000008</v>
      </c>
      <c r="J1938" s="30">
        <v>6250</v>
      </c>
      <c r="K1938" s="31">
        <f t="shared" si="14"/>
        <v>2500.0000000000005</v>
      </c>
      <c r="L1938" s="31">
        <f t="shared" si="15"/>
        <v>1000.0000000000001</v>
      </c>
      <c r="M1938" s="32">
        <v>0.39999999999999997</v>
      </c>
      <c r="O1938" s="37"/>
      <c r="P1938" s="35"/>
      <c r="Q1938" s="33"/>
      <c r="R1938" s="34"/>
    </row>
    <row r="1939" spans="1:18" ht="15.75" customHeight="1">
      <c r="A1939" s="22"/>
      <c r="B1939" s="27" t="s">
        <v>34</v>
      </c>
      <c r="C1939" s="27">
        <v>1128299</v>
      </c>
      <c r="D1939" s="28">
        <v>44517</v>
      </c>
      <c r="E1939" s="27" t="s">
        <v>35</v>
      </c>
      <c r="F1939" s="27" t="s">
        <v>84</v>
      </c>
      <c r="G1939" s="27" t="s">
        <v>67</v>
      </c>
      <c r="H1939" s="27" t="s">
        <v>25</v>
      </c>
      <c r="I1939" s="29">
        <v>0.45000000000000012</v>
      </c>
      <c r="J1939" s="30">
        <v>7000</v>
      </c>
      <c r="K1939" s="31">
        <f t="shared" si="14"/>
        <v>3150.0000000000009</v>
      </c>
      <c r="L1939" s="31">
        <f t="shared" si="15"/>
        <v>1260.0000000000002</v>
      </c>
      <c r="M1939" s="32">
        <v>0.39999999999999997</v>
      </c>
      <c r="O1939" s="37"/>
      <c r="P1939" s="35"/>
      <c r="Q1939" s="33"/>
      <c r="R1939" s="34"/>
    </row>
    <row r="1940" spans="1:18" ht="15.75" customHeight="1">
      <c r="A1940" s="22"/>
      <c r="B1940" s="27" t="s">
        <v>34</v>
      </c>
      <c r="C1940" s="27">
        <v>1128299</v>
      </c>
      <c r="D1940" s="28">
        <v>44517</v>
      </c>
      <c r="E1940" s="27" t="s">
        <v>35</v>
      </c>
      <c r="F1940" s="27" t="s">
        <v>84</v>
      </c>
      <c r="G1940" s="27" t="s">
        <v>67</v>
      </c>
      <c r="H1940" s="27" t="s">
        <v>26</v>
      </c>
      <c r="I1940" s="29">
        <v>0.40000000000000008</v>
      </c>
      <c r="J1940" s="30">
        <v>5250</v>
      </c>
      <c r="K1940" s="31">
        <f t="shared" si="14"/>
        <v>2100.0000000000005</v>
      </c>
      <c r="L1940" s="31">
        <f t="shared" si="15"/>
        <v>840.00000000000011</v>
      </c>
      <c r="M1940" s="32">
        <v>0.39999999999999997</v>
      </c>
      <c r="O1940" s="37"/>
      <c r="P1940" s="35"/>
      <c r="Q1940" s="33"/>
      <c r="R1940" s="34"/>
    </row>
    <row r="1941" spans="1:18" ht="15.75" customHeight="1">
      <c r="A1941" s="22"/>
      <c r="B1941" s="27" t="s">
        <v>34</v>
      </c>
      <c r="C1941" s="27">
        <v>1128299</v>
      </c>
      <c r="D1941" s="28">
        <v>44517</v>
      </c>
      <c r="E1941" s="27" t="s">
        <v>35</v>
      </c>
      <c r="F1941" s="27" t="s">
        <v>84</v>
      </c>
      <c r="G1941" s="27" t="s">
        <v>67</v>
      </c>
      <c r="H1941" s="27" t="s">
        <v>27</v>
      </c>
      <c r="I1941" s="29">
        <v>0.50000000000000011</v>
      </c>
      <c r="J1941" s="30">
        <v>5000</v>
      </c>
      <c r="K1941" s="31">
        <f t="shared" si="14"/>
        <v>2500.0000000000005</v>
      </c>
      <c r="L1941" s="31">
        <f t="shared" si="15"/>
        <v>1000.0000000000001</v>
      </c>
      <c r="M1941" s="32">
        <v>0.39999999999999997</v>
      </c>
      <c r="O1941" s="37"/>
      <c r="P1941" s="35"/>
      <c r="Q1941" s="33"/>
      <c r="R1941" s="34"/>
    </row>
    <row r="1942" spans="1:18" ht="15.75" customHeight="1">
      <c r="A1942" s="22"/>
      <c r="B1942" s="27" t="s">
        <v>34</v>
      </c>
      <c r="C1942" s="27">
        <v>1128299</v>
      </c>
      <c r="D1942" s="28">
        <v>44517</v>
      </c>
      <c r="E1942" s="27" t="s">
        <v>35</v>
      </c>
      <c r="F1942" s="27" t="s">
        <v>84</v>
      </c>
      <c r="G1942" s="27" t="s">
        <v>67</v>
      </c>
      <c r="H1942" s="27" t="s">
        <v>28</v>
      </c>
      <c r="I1942" s="29">
        <v>0.70000000000000007</v>
      </c>
      <c r="J1942" s="30">
        <v>4750</v>
      </c>
      <c r="K1942" s="31">
        <f t="shared" si="14"/>
        <v>3325.0000000000005</v>
      </c>
      <c r="L1942" s="31">
        <f t="shared" si="15"/>
        <v>1496.2500000000002</v>
      </c>
      <c r="M1942" s="32">
        <v>0.45</v>
      </c>
      <c r="O1942" s="37"/>
      <c r="P1942" s="35"/>
      <c r="Q1942" s="33"/>
      <c r="R1942" s="34"/>
    </row>
    <row r="1943" spans="1:18" ht="15.75" customHeight="1">
      <c r="A1943" s="22"/>
      <c r="B1943" s="27" t="s">
        <v>34</v>
      </c>
      <c r="C1943" s="27">
        <v>1128299</v>
      </c>
      <c r="D1943" s="28">
        <v>44517</v>
      </c>
      <c r="E1943" s="27" t="s">
        <v>35</v>
      </c>
      <c r="F1943" s="27" t="s">
        <v>84</v>
      </c>
      <c r="G1943" s="27" t="s">
        <v>67</v>
      </c>
      <c r="H1943" s="27" t="s">
        <v>29</v>
      </c>
      <c r="I1943" s="29">
        <v>0.8500000000000002</v>
      </c>
      <c r="J1943" s="30">
        <v>6000</v>
      </c>
      <c r="K1943" s="31">
        <f t="shared" si="14"/>
        <v>5100.0000000000009</v>
      </c>
      <c r="L1943" s="31">
        <f t="shared" si="15"/>
        <v>1785.0000000000002</v>
      </c>
      <c r="M1943" s="32">
        <v>0.35</v>
      </c>
      <c r="O1943" s="37"/>
      <c r="P1943" s="35"/>
      <c r="Q1943" s="33"/>
      <c r="R1943" s="34"/>
    </row>
    <row r="1944" spans="1:18" ht="15.75" customHeight="1">
      <c r="A1944" s="22"/>
      <c r="B1944" s="27" t="s">
        <v>34</v>
      </c>
      <c r="C1944" s="27">
        <v>1128299</v>
      </c>
      <c r="D1944" s="28">
        <v>44546</v>
      </c>
      <c r="E1944" s="27" t="s">
        <v>35</v>
      </c>
      <c r="F1944" s="27" t="s">
        <v>84</v>
      </c>
      <c r="G1944" s="27" t="s">
        <v>67</v>
      </c>
      <c r="H1944" s="27" t="s">
        <v>24</v>
      </c>
      <c r="I1944" s="29">
        <v>0.70000000000000018</v>
      </c>
      <c r="J1944" s="30">
        <v>8000</v>
      </c>
      <c r="K1944" s="31">
        <f t="shared" si="14"/>
        <v>5600.0000000000018</v>
      </c>
      <c r="L1944" s="31">
        <f t="shared" si="15"/>
        <v>2240.0000000000005</v>
      </c>
      <c r="M1944" s="32">
        <v>0.39999999999999997</v>
      </c>
      <c r="O1944" s="37"/>
      <c r="P1944" s="35"/>
      <c r="Q1944" s="33"/>
      <c r="R1944" s="34"/>
    </row>
    <row r="1945" spans="1:18" ht="15.75" customHeight="1">
      <c r="A1945" s="22"/>
      <c r="B1945" s="27" t="s">
        <v>34</v>
      </c>
      <c r="C1945" s="27">
        <v>1128299</v>
      </c>
      <c r="D1945" s="28">
        <v>44546</v>
      </c>
      <c r="E1945" s="27" t="s">
        <v>35</v>
      </c>
      <c r="F1945" s="27" t="s">
        <v>84</v>
      </c>
      <c r="G1945" s="27" t="s">
        <v>67</v>
      </c>
      <c r="H1945" s="27" t="s">
        <v>25</v>
      </c>
      <c r="I1945" s="29">
        <v>0.80000000000000027</v>
      </c>
      <c r="J1945" s="30">
        <v>8000</v>
      </c>
      <c r="K1945" s="31">
        <f t="shared" si="14"/>
        <v>6400.0000000000018</v>
      </c>
      <c r="L1945" s="31">
        <f t="shared" si="15"/>
        <v>2560.0000000000005</v>
      </c>
      <c r="M1945" s="32">
        <v>0.39999999999999997</v>
      </c>
      <c r="O1945" s="37"/>
      <c r="P1945" s="35"/>
      <c r="Q1945" s="33"/>
      <c r="R1945" s="34"/>
    </row>
    <row r="1946" spans="1:18" ht="15.75" customHeight="1">
      <c r="A1946" s="22"/>
      <c r="B1946" s="27" t="s">
        <v>34</v>
      </c>
      <c r="C1946" s="27">
        <v>1128299</v>
      </c>
      <c r="D1946" s="28">
        <v>44546</v>
      </c>
      <c r="E1946" s="27" t="s">
        <v>35</v>
      </c>
      <c r="F1946" s="27" t="s">
        <v>84</v>
      </c>
      <c r="G1946" s="27" t="s">
        <v>67</v>
      </c>
      <c r="H1946" s="27" t="s">
        <v>26</v>
      </c>
      <c r="I1946" s="29">
        <v>0.75000000000000022</v>
      </c>
      <c r="J1946" s="30">
        <v>6000</v>
      </c>
      <c r="K1946" s="31">
        <f t="shared" si="14"/>
        <v>4500.0000000000009</v>
      </c>
      <c r="L1946" s="31">
        <f t="shared" si="15"/>
        <v>1800.0000000000002</v>
      </c>
      <c r="M1946" s="32">
        <v>0.39999999999999997</v>
      </c>
      <c r="O1946" s="37"/>
      <c r="P1946" s="35"/>
      <c r="Q1946" s="33"/>
      <c r="R1946" s="34"/>
    </row>
    <row r="1947" spans="1:18" ht="15.75" customHeight="1">
      <c r="A1947" s="22"/>
      <c r="B1947" s="27" t="s">
        <v>34</v>
      </c>
      <c r="C1947" s="27">
        <v>1128299</v>
      </c>
      <c r="D1947" s="28">
        <v>44546</v>
      </c>
      <c r="E1947" s="27" t="s">
        <v>35</v>
      </c>
      <c r="F1947" s="27" t="s">
        <v>84</v>
      </c>
      <c r="G1947" s="27" t="s">
        <v>67</v>
      </c>
      <c r="H1947" s="27" t="s">
        <v>27</v>
      </c>
      <c r="I1947" s="29">
        <v>0.75000000000000022</v>
      </c>
      <c r="J1947" s="30">
        <v>6000</v>
      </c>
      <c r="K1947" s="31">
        <f t="shared" si="14"/>
        <v>4500.0000000000009</v>
      </c>
      <c r="L1947" s="31">
        <f t="shared" si="15"/>
        <v>1800.0000000000002</v>
      </c>
      <c r="M1947" s="32">
        <v>0.39999999999999997</v>
      </c>
      <c r="O1947" s="37"/>
      <c r="P1947" s="35"/>
      <c r="Q1947" s="33"/>
      <c r="R1947" s="34"/>
    </row>
    <row r="1948" spans="1:18" ht="15.75" customHeight="1">
      <c r="A1948" s="22"/>
      <c r="B1948" s="27" t="s">
        <v>34</v>
      </c>
      <c r="C1948" s="27">
        <v>1128299</v>
      </c>
      <c r="D1948" s="28">
        <v>44546</v>
      </c>
      <c r="E1948" s="27" t="s">
        <v>35</v>
      </c>
      <c r="F1948" s="27" t="s">
        <v>84</v>
      </c>
      <c r="G1948" s="27" t="s">
        <v>67</v>
      </c>
      <c r="H1948" s="27" t="s">
        <v>28</v>
      </c>
      <c r="I1948" s="29">
        <v>0.8500000000000002</v>
      </c>
      <c r="J1948" s="30">
        <v>5250</v>
      </c>
      <c r="K1948" s="31">
        <f t="shared" si="14"/>
        <v>4462.5000000000009</v>
      </c>
      <c r="L1948" s="31">
        <f t="shared" si="15"/>
        <v>2008.1250000000005</v>
      </c>
      <c r="M1948" s="32">
        <v>0.45</v>
      </c>
      <c r="O1948" s="37"/>
      <c r="P1948" s="35"/>
      <c r="Q1948" s="33"/>
      <c r="R1948" s="34"/>
    </row>
    <row r="1949" spans="1:18" ht="15.75" customHeight="1">
      <c r="A1949" s="22"/>
      <c r="B1949" s="27" t="s">
        <v>34</v>
      </c>
      <c r="C1949" s="27">
        <v>1128299</v>
      </c>
      <c r="D1949" s="28">
        <v>44546</v>
      </c>
      <c r="E1949" s="27" t="s">
        <v>35</v>
      </c>
      <c r="F1949" s="27" t="s">
        <v>84</v>
      </c>
      <c r="G1949" s="27" t="s">
        <v>67</v>
      </c>
      <c r="H1949" s="27" t="s">
        <v>29</v>
      </c>
      <c r="I1949" s="29">
        <v>0.90000000000000024</v>
      </c>
      <c r="J1949" s="30">
        <v>6250</v>
      </c>
      <c r="K1949" s="31">
        <f t="shared" si="14"/>
        <v>5625.0000000000018</v>
      </c>
      <c r="L1949" s="31">
        <f t="shared" si="15"/>
        <v>1968.7500000000005</v>
      </c>
      <c r="M1949" s="32">
        <v>0.35</v>
      </c>
      <c r="O1949" s="37"/>
      <c r="P1949" s="35"/>
      <c r="Q1949" s="33"/>
      <c r="R1949" s="34"/>
    </row>
    <row r="1950" spans="1:18" ht="15.75" customHeight="1">
      <c r="A1950" s="22" t="s">
        <v>46</v>
      </c>
      <c r="B1950" s="27" t="s">
        <v>30</v>
      </c>
      <c r="C1950" s="27">
        <v>1197831</v>
      </c>
      <c r="D1950" s="28">
        <v>44201</v>
      </c>
      <c r="E1950" s="27" t="s">
        <v>31</v>
      </c>
      <c r="F1950" s="27" t="s">
        <v>85</v>
      </c>
      <c r="G1950" s="27" t="s">
        <v>86</v>
      </c>
      <c r="H1950" s="27" t="s">
        <v>24</v>
      </c>
      <c r="I1950" s="29">
        <v>0.2</v>
      </c>
      <c r="J1950" s="30">
        <v>6750</v>
      </c>
      <c r="K1950" s="31">
        <f t="shared" si="14"/>
        <v>1350</v>
      </c>
      <c r="L1950" s="31">
        <f t="shared" si="15"/>
        <v>405</v>
      </c>
      <c r="M1950" s="32">
        <v>0.3</v>
      </c>
      <c r="O1950" s="37"/>
      <c r="P1950" s="35"/>
      <c r="Q1950" s="33"/>
      <c r="R1950" s="34"/>
    </row>
    <row r="1951" spans="1:18" ht="15.75" customHeight="1">
      <c r="A1951" s="22"/>
      <c r="B1951" s="27" t="s">
        <v>30</v>
      </c>
      <c r="C1951" s="27">
        <v>1197831</v>
      </c>
      <c r="D1951" s="28">
        <v>44201</v>
      </c>
      <c r="E1951" s="27" t="s">
        <v>31</v>
      </c>
      <c r="F1951" s="27" t="s">
        <v>85</v>
      </c>
      <c r="G1951" s="27" t="s">
        <v>86</v>
      </c>
      <c r="H1951" s="27" t="s">
        <v>25</v>
      </c>
      <c r="I1951" s="29">
        <v>0.3</v>
      </c>
      <c r="J1951" s="30">
        <v>6750</v>
      </c>
      <c r="K1951" s="31">
        <f t="shared" si="14"/>
        <v>2025</v>
      </c>
      <c r="L1951" s="31">
        <f t="shared" si="15"/>
        <v>607.5</v>
      </c>
      <c r="M1951" s="32">
        <v>0.3</v>
      </c>
      <c r="O1951" s="37"/>
      <c r="P1951" s="35"/>
      <c r="Q1951" s="33"/>
      <c r="R1951" s="34"/>
    </row>
    <row r="1952" spans="1:18" ht="15.75" customHeight="1">
      <c r="A1952" s="22"/>
      <c r="B1952" s="27" t="s">
        <v>30</v>
      </c>
      <c r="C1952" s="27">
        <v>1197831</v>
      </c>
      <c r="D1952" s="28">
        <v>44201</v>
      </c>
      <c r="E1952" s="27" t="s">
        <v>31</v>
      </c>
      <c r="F1952" s="27" t="s">
        <v>85</v>
      </c>
      <c r="G1952" s="27" t="s">
        <v>86</v>
      </c>
      <c r="H1952" s="27" t="s">
        <v>26</v>
      </c>
      <c r="I1952" s="29">
        <v>0.3</v>
      </c>
      <c r="J1952" s="30">
        <v>4750</v>
      </c>
      <c r="K1952" s="31">
        <f t="shared" si="14"/>
        <v>1425</v>
      </c>
      <c r="L1952" s="31">
        <f t="shared" si="15"/>
        <v>427.5</v>
      </c>
      <c r="M1952" s="32">
        <v>0.3</v>
      </c>
      <c r="O1952" s="37"/>
      <c r="P1952" s="35"/>
      <c r="Q1952" s="33"/>
      <c r="R1952" s="34"/>
    </row>
    <row r="1953" spans="1:18" ht="15.75" customHeight="1">
      <c r="A1953" s="22"/>
      <c r="B1953" s="27" t="s">
        <v>30</v>
      </c>
      <c r="C1953" s="27">
        <v>1197831</v>
      </c>
      <c r="D1953" s="28">
        <v>44201</v>
      </c>
      <c r="E1953" s="27" t="s">
        <v>31</v>
      </c>
      <c r="F1953" s="27" t="s">
        <v>85</v>
      </c>
      <c r="G1953" s="27" t="s">
        <v>86</v>
      </c>
      <c r="H1953" s="27" t="s">
        <v>27</v>
      </c>
      <c r="I1953" s="29">
        <v>0.35</v>
      </c>
      <c r="J1953" s="30">
        <v>4750</v>
      </c>
      <c r="K1953" s="31">
        <f t="shared" si="14"/>
        <v>1662.5</v>
      </c>
      <c r="L1953" s="31">
        <f t="shared" si="15"/>
        <v>665</v>
      </c>
      <c r="M1953" s="32">
        <v>0.4</v>
      </c>
      <c r="O1953" s="37"/>
      <c r="P1953" s="35"/>
      <c r="Q1953" s="33"/>
      <c r="R1953" s="34"/>
    </row>
    <row r="1954" spans="1:18" ht="15.75" customHeight="1">
      <c r="A1954" s="22"/>
      <c r="B1954" s="27" t="s">
        <v>30</v>
      </c>
      <c r="C1954" s="27">
        <v>1197831</v>
      </c>
      <c r="D1954" s="28">
        <v>44201</v>
      </c>
      <c r="E1954" s="27" t="s">
        <v>31</v>
      </c>
      <c r="F1954" s="27" t="s">
        <v>85</v>
      </c>
      <c r="G1954" s="27" t="s">
        <v>86</v>
      </c>
      <c r="H1954" s="27" t="s">
        <v>28</v>
      </c>
      <c r="I1954" s="29">
        <v>0.4</v>
      </c>
      <c r="J1954" s="30">
        <v>3250</v>
      </c>
      <c r="K1954" s="31">
        <f t="shared" si="14"/>
        <v>1300</v>
      </c>
      <c r="L1954" s="31">
        <f t="shared" si="15"/>
        <v>325</v>
      </c>
      <c r="M1954" s="32">
        <v>0.25</v>
      </c>
      <c r="O1954" s="37"/>
      <c r="P1954" s="35"/>
      <c r="Q1954" s="33"/>
      <c r="R1954" s="34"/>
    </row>
    <row r="1955" spans="1:18" ht="15.75" customHeight="1">
      <c r="A1955" s="22"/>
      <c r="B1955" s="27" t="s">
        <v>30</v>
      </c>
      <c r="C1955" s="27">
        <v>1197831</v>
      </c>
      <c r="D1955" s="28">
        <v>44201</v>
      </c>
      <c r="E1955" s="27" t="s">
        <v>31</v>
      </c>
      <c r="F1955" s="27" t="s">
        <v>85</v>
      </c>
      <c r="G1955" s="27" t="s">
        <v>86</v>
      </c>
      <c r="H1955" s="27" t="s">
        <v>29</v>
      </c>
      <c r="I1955" s="29">
        <v>0.35</v>
      </c>
      <c r="J1955" s="30">
        <v>4750</v>
      </c>
      <c r="K1955" s="31">
        <f t="shared" si="14"/>
        <v>1662.5</v>
      </c>
      <c r="L1955" s="31">
        <f t="shared" si="15"/>
        <v>748.125</v>
      </c>
      <c r="M1955" s="32">
        <v>0.45</v>
      </c>
      <c r="O1955" s="37"/>
      <c r="P1955" s="35"/>
      <c r="Q1955" s="33"/>
      <c r="R1955" s="34"/>
    </row>
    <row r="1956" spans="1:18" ht="15.75" customHeight="1">
      <c r="A1956" s="22"/>
      <c r="B1956" s="27" t="s">
        <v>30</v>
      </c>
      <c r="C1956" s="27">
        <v>1197831</v>
      </c>
      <c r="D1956" s="28">
        <v>44231</v>
      </c>
      <c r="E1956" s="27" t="s">
        <v>31</v>
      </c>
      <c r="F1956" s="27" t="s">
        <v>85</v>
      </c>
      <c r="G1956" s="27" t="s">
        <v>86</v>
      </c>
      <c r="H1956" s="27" t="s">
        <v>24</v>
      </c>
      <c r="I1956" s="29">
        <v>0.25</v>
      </c>
      <c r="J1956" s="30">
        <v>6250</v>
      </c>
      <c r="K1956" s="31">
        <f t="shared" si="14"/>
        <v>1562.5</v>
      </c>
      <c r="L1956" s="31">
        <f t="shared" si="15"/>
        <v>468.75</v>
      </c>
      <c r="M1956" s="32">
        <v>0.3</v>
      </c>
      <c r="O1956" s="37"/>
      <c r="P1956" s="35"/>
      <c r="Q1956" s="33"/>
      <c r="R1956" s="34"/>
    </row>
    <row r="1957" spans="1:18" ht="15.75" customHeight="1">
      <c r="A1957" s="22"/>
      <c r="B1957" s="27" t="s">
        <v>30</v>
      </c>
      <c r="C1957" s="27">
        <v>1197831</v>
      </c>
      <c r="D1957" s="28">
        <v>44231</v>
      </c>
      <c r="E1957" s="27" t="s">
        <v>31</v>
      </c>
      <c r="F1957" s="27" t="s">
        <v>85</v>
      </c>
      <c r="G1957" s="27" t="s">
        <v>86</v>
      </c>
      <c r="H1957" s="27" t="s">
        <v>25</v>
      </c>
      <c r="I1957" s="29">
        <v>0.35</v>
      </c>
      <c r="J1957" s="30">
        <v>6000</v>
      </c>
      <c r="K1957" s="31">
        <f t="shared" si="14"/>
        <v>2100</v>
      </c>
      <c r="L1957" s="31">
        <f t="shared" si="15"/>
        <v>630</v>
      </c>
      <c r="M1957" s="32">
        <v>0.3</v>
      </c>
      <c r="O1957" s="37"/>
      <c r="P1957" s="35"/>
      <c r="Q1957" s="33"/>
      <c r="R1957" s="34"/>
    </row>
    <row r="1958" spans="1:18" ht="15.75" customHeight="1">
      <c r="A1958" s="22"/>
      <c r="B1958" s="27" t="s">
        <v>30</v>
      </c>
      <c r="C1958" s="27">
        <v>1197831</v>
      </c>
      <c r="D1958" s="28">
        <v>44231</v>
      </c>
      <c r="E1958" s="27" t="s">
        <v>31</v>
      </c>
      <c r="F1958" s="27" t="s">
        <v>85</v>
      </c>
      <c r="G1958" s="27" t="s">
        <v>86</v>
      </c>
      <c r="H1958" s="27" t="s">
        <v>26</v>
      </c>
      <c r="I1958" s="29">
        <v>0.35</v>
      </c>
      <c r="J1958" s="30">
        <v>4250</v>
      </c>
      <c r="K1958" s="31">
        <f t="shared" si="14"/>
        <v>1487.5</v>
      </c>
      <c r="L1958" s="31">
        <f t="shared" si="15"/>
        <v>446.25</v>
      </c>
      <c r="M1958" s="32">
        <v>0.3</v>
      </c>
      <c r="O1958" s="37"/>
      <c r="P1958" s="35"/>
      <c r="Q1958" s="33"/>
      <c r="R1958" s="34"/>
    </row>
    <row r="1959" spans="1:18" ht="15.75" customHeight="1">
      <c r="A1959" s="22"/>
      <c r="B1959" s="27" t="s">
        <v>30</v>
      </c>
      <c r="C1959" s="27">
        <v>1197831</v>
      </c>
      <c r="D1959" s="28">
        <v>44231</v>
      </c>
      <c r="E1959" s="27" t="s">
        <v>31</v>
      </c>
      <c r="F1959" s="27" t="s">
        <v>85</v>
      </c>
      <c r="G1959" s="27" t="s">
        <v>86</v>
      </c>
      <c r="H1959" s="27" t="s">
        <v>27</v>
      </c>
      <c r="I1959" s="29">
        <v>0.35</v>
      </c>
      <c r="J1959" s="30">
        <v>3750</v>
      </c>
      <c r="K1959" s="31">
        <f t="shared" si="14"/>
        <v>1312.5</v>
      </c>
      <c r="L1959" s="31">
        <f t="shared" si="15"/>
        <v>525</v>
      </c>
      <c r="M1959" s="32">
        <v>0.4</v>
      </c>
      <c r="O1959" s="37"/>
      <c r="P1959" s="35"/>
      <c r="Q1959" s="33"/>
      <c r="R1959" s="34"/>
    </row>
    <row r="1960" spans="1:18" ht="15.75" customHeight="1">
      <c r="A1960" s="22"/>
      <c r="B1960" s="27" t="s">
        <v>30</v>
      </c>
      <c r="C1960" s="27">
        <v>1197831</v>
      </c>
      <c r="D1960" s="28">
        <v>44231</v>
      </c>
      <c r="E1960" s="27" t="s">
        <v>31</v>
      </c>
      <c r="F1960" s="27" t="s">
        <v>85</v>
      </c>
      <c r="G1960" s="27" t="s">
        <v>86</v>
      </c>
      <c r="H1960" s="27" t="s">
        <v>28</v>
      </c>
      <c r="I1960" s="29">
        <v>0.4</v>
      </c>
      <c r="J1960" s="30">
        <v>2500</v>
      </c>
      <c r="K1960" s="31">
        <f t="shared" si="14"/>
        <v>1000</v>
      </c>
      <c r="L1960" s="31">
        <f t="shared" si="15"/>
        <v>250</v>
      </c>
      <c r="M1960" s="32">
        <v>0.25</v>
      </c>
      <c r="O1960" s="37"/>
      <c r="P1960" s="35"/>
      <c r="Q1960" s="33"/>
      <c r="R1960" s="34"/>
    </row>
    <row r="1961" spans="1:18" ht="15.75" customHeight="1">
      <c r="A1961" s="22"/>
      <c r="B1961" s="27" t="s">
        <v>30</v>
      </c>
      <c r="C1961" s="27">
        <v>1197831</v>
      </c>
      <c r="D1961" s="28">
        <v>44231</v>
      </c>
      <c r="E1961" s="27" t="s">
        <v>31</v>
      </c>
      <c r="F1961" s="27" t="s">
        <v>85</v>
      </c>
      <c r="G1961" s="27" t="s">
        <v>86</v>
      </c>
      <c r="H1961" s="27" t="s">
        <v>29</v>
      </c>
      <c r="I1961" s="29">
        <v>0.35</v>
      </c>
      <c r="J1961" s="30">
        <v>4500</v>
      </c>
      <c r="K1961" s="31">
        <f t="shared" si="14"/>
        <v>1575</v>
      </c>
      <c r="L1961" s="31">
        <f t="shared" si="15"/>
        <v>708.75</v>
      </c>
      <c r="M1961" s="32">
        <v>0.45</v>
      </c>
      <c r="O1961" s="37"/>
      <c r="P1961" s="35"/>
      <c r="Q1961" s="33"/>
      <c r="R1961" s="34"/>
    </row>
    <row r="1962" spans="1:18" ht="15.75" customHeight="1">
      <c r="A1962" s="22"/>
      <c r="B1962" s="27" t="s">
        <v>30</v>
      </c>
      <c r="C1962" s="27">
        <v>1197831</v>
      </c>
      <c r="D1962" s="28">
        <v>44261</v>
      </c>
      <c r="E1962" s="27" t="s">
        <v>31</v>
      </c>
      <c r="F1962" s="27" t="s">
        <v>85</v>
      </c>
      <c r="G1962" s="27" t="s">
        <v>86</v>
      </c>
      <c r="H1962" s="27" t="s">
        <v>24</v>
      </c>
      <c r="I1962" s="29">
        <v>0.3</v>
      </c>
      <c r="J1962" s="30">
        <v>6250</v>
      </c>
      <c r="K1962" s="31">
        <f t="shared" si="14"/>
        <v>1875</v>
      </c>
      <c r="L1962" s="31">
        <f t="shared" si="15"/>
        <v>656.25</v>
      </c>
      <c r="M1962" s="32">
        <v>0.35</v>
      </c>
      <c r="O1962" s="37"/>
      <c r="P1962" s="35"/>
      <c r="Q1962" s="33"/>
      <c r="R1962" s="34"/>
    </row>
    <row r="1963" spans="1:18" ht="15.75" customHeight="1">
      <c r="A1963" s="22"/>
      <c r="B1963" s="27" t="s">
        <v>30</v>
      </c>
      <c r="C1963" s="27">
        <v>1197831</v>
      </c>
      <c r="D1963" s="28">
        <v>44261</v>
      </c>
      <c r="E1963" s="27" t="s">
        <v>31</v>
      </c>
      <c r="F1963" s="27" t="s">
        <v>85</v>
      </c>
      <c r="G1963" s="27" t="s">
        <v>86</v>
      </c>
      <c r="H1963" s="27" t="s">
        <v>25</v>
      </c>
      <c r="I1963" s="29">
        <v>0.4</v>
      </c>
      <c r="J1963" s="30">
        <v>6250</v>
      </c>
      <c r="K1963" s="31">
        <f t="shared" si="14"/>
        <v>2500</v>
      </c>
      <c r="L1963" s="31">
        <f t="shared" si="15"/>
        <v>875</v>
      </c>
      <c r="M1963" s="32">
        <v>0.35</v>
      </c>
      <c r="O1963" s="37"/>
      <c r="P1963" s="35"/>
      <c r="Q1963" s="33"/>
      <c r="R1963" s="34"/>
    </row>
    <row r="1964" spans="1:18" ht="15.75" customHeight="1">
      <c r="A1964" s="22"/>
      <c r="B1964" s="27" t="s">
        <v>30</v>
      </c>
      <c r="C1964" s="27">
        <v>1197831</v>
      </c>
      <c r="D1964" s="28">
        <v>44261</v>
      </c>
      <c r="E1964" s="27" t="s">
        <v>31</v>
      </c>
      <c r="F1964" s="27" t="s">
        <v>85</v>
      </c>
      <c r="G1964" s="27" t="s">
        <v>86</v>
      </c>
      <c r="H1964" s="27" t="s">
        <v>26</v>
      </c>
      <c r="I1964" s="29">
        <v>0.3</v>
      </c>
      <c r="J1964" s="30">
        <v>4500</v>
      </c>
      <c r="K1964" s="31">
        <f t="shared" si="14"/>
        <v>1350</v>
      </c>
      <c r="L1964" s="31">
        <f t="shared" si="15"/>
        <v>472.49999999999994</v>
      </c>
      <c r="M1964" s="32">
        <v>0.35</v>
      </c>
      <c r="O1964" s="37"/>
      <c r="P1964" s="35"/>
      <c r="Q1964" s="33"/>
      <c r="R1964" s="34"/>
    </row>
    <row r="1965" spans="1:18" ht="15.75" customHeight="1">
      <c r="A1965" s="22"/>
      <c r="B1965" s="27" t="s">
        <v>30</v>
      </c>
      <c r="C1965" s="27">
        <v>1197831</v>
      </c>
      <c r="D1965" s="28">
        <v>44261</v>
      </c>
      <c r="E1965" s="27" t="s">
        <v>31</v>
      </c>
      <c r="F1965" s="27" t="s">
        <v>85</v>
      </c>
      <c r="G1965" s="27" t="s">
        <v>86</v>
      </c>
      <c r="H1965" s="27" t="s">
        <v>27</v>
      </c>
      <c r="I1965" s="29">
        <v>0.35000000000000003</v>
      </c>
      <c r="J1965" s="30">
        <v>3500</v>
      </c>
      <c r="K1965" s="31">
        <f t="shared" si="14"/>
        <v>1225.0000000000002</v>
      </c>
      <c r="L1965" s="31">
        <f t="shared" si="15"/>
        <v>551.25000000000011</v>
      </c>
      <c r="M1965" s="32">
        <v>0.45</v>
      </c>
      <c r="O1965" s="37"/>
      <c r="P1965" s="35"/>
      <c r="Q1965" s="33"/>
      <c r="R1965" s="34"/>
    </row>
    <row r="1966" spans="1:18" ht="15.75" customHeight="1">
      <c r="A1966" s="22"/>
      <c r="B1966" s="27" t="s">
        <v>30</v>
      </c>
      <c r="C1966" s="27">
        <v>1197831</v>
      </c>
      <c r="D1966" s="28">
        <v>44261</v>
      </c>
      <c r="E1966" s="27" t="s">
        <v>31</v>
      </c>
      <c r="F1966" s="27" t="s">
        <v>85</v>
      </c>
      <c r="G1966" s="27" t="s">
        <v>86</v>
      </c>
      <c r="H1966" s="27" t="s">
        <v>28</v>
      </c>
      <c r="I1966" s="29">
        <v>0.4</v>
      </c>
      <c r="J1966" s="30">
        <v>2500</v>
      </c>
      <c r="K1966" s="31">
        <f t="shared" si="14"/>
        <v>1000</v>
      </c>
      <c r="L1966" s="31">
        <f t="shared" si="15"/>
        <v>300</v>
      </c>
      <c r="M1966" s="32">
        <v>0.3</v>
      </c>
      <c r="O1966" s="37"/>
      <c r="P1966" s="35"/>
      <c r="Q1966" s="33"/>
      <c r="R1966" s="34"/>
    </row>
    <row r="1967" spans="1:18" ht="15.75" customHeight="1">
      <c r="A1967" s="22"/>
      <c r="B1967" s="27" t="s">
        <v>30</v>
      </c>
      <c r="C1967" s="27">
        <v>1197831</v>
      </c>
      <c r="D1967" s="28">
        <v>44261</v>
      </c>
      <c r="E1967" s="27" t="s">
        <v>31</v>
      </c>
      <c r="F1967" s="27" t="s">
        <v>85</v>
      </c>
      <c r="G1967" s="27" t="s">
        <v>86</v>
      </c>
      <c r="H1967" s="27" t="s">
        <v>29</v>
      </c>
      <c r="I1967" s="29">
        <v>0.35000000000000003</v>
      </c>
      <c r="J1967" s="30">
        <v>4000</v>
      </c>
      <c r="K1967" s="31">
        <f t="shared" si="14"/>
        <v>1400.0000000000002</v>
      </c>
      <c r="L1967" s="31">
        <f t="shared" si="15"/>
        <v>700.00000000000011</v>
      </c>
      <c r="M1967" s="32">
        <v>0.5</v>
      </c>
      <c r="O1967" s="37"/>
      <c r="P1967" s="35"/>
      <c r="Q1967" s="33"/>
      <c r="R1967" s="34"/>
    </row>
    <row r="1968" spans="1:18" ht="15.75" customHeight="1">
      <c r="A1968" s="22"/>
      <c r="B1968" s="27" t="s">
        <v>30</v>
      </c>
      <c r="C1968" s="27">
        <v>1197831</v>
      </c>
      <c r="D1968" s="28">
        <v>44291</v>
      </c>
      <c r="E1968" s="27" t="s">
        <v>31</v>
      </c>
      <c r="F1968" s="27" t="s">
        <v>85</v>
      </c>
      <c r="G1968" s="27" t="s">
        <v>86</v>
      </c>
      <c r="H1968" s="27" t="s">
        <v>24</v>
      </c>
      <c r="I1968" s="29">
        <v>0.19999999999999998</v>
      </c>
      <c r="J1968" s="30">
        <v>6500</v>
      </c>
      <c r="K1968" s="31">
        <f t="shared" si="14"/>
        <v>1300</v>
      </c>
      <c r="L1968" s="31">
        <f t="shared" si="15"/>
        <v>454.99999999999994</v>
      </c>
      <c r="M1968" s="32">
        <v>0.35</v>
      </c>
      <c r="O1968" s="37"/>
      <c r="P1968" s="35"/>
      <c r="Q1968" s="33"/>
      <c r="R1968" s="34"/>
    </row>
    <row r="1969" spans="1:18" ht="15.75" customHeight="1">
      <c r="A1969" s="22"/>
      <c r="B1969" s="27" t="s">
        <v>30</v>
      </c>
      <c r="C1969" s="27">
        <v>1197831</v>
      </c>
      <c r="D1969" s="28">
        <v>44291</v>
      </c>
      <c r="E1969" s="27" t="s">
        <v>31</v>
      </c>
      <c r="F1969" s="27" t="s">
        <v>85</v>
      </c>
      <c r="G1969" s="27" t="s">
        <v>86</v>
      </c>
      <c r="H1969" s="27" t="s">
        <v>25</v>
      </c>
      <c r="I1969" s="29">
        <v>0.30000000000000004</v>
      </c>
      <c r="J1969" s="30">
        <v>6500</v>
      </c>
      <c r="K1969" s="31">
        <f t="shared" si="14"/>
        <v>1950.0000000000002</v>
      </c>
      <c r="L1969" s="31">
        <f t="shared" si="15"/>
        <v>682.5</v>
      </c>
      <c r="M1969" s="32">
        <v>0.35</v>
      </c>
      <c r="O1969" s="37"/>
      <c r="P1969" s="35"/>
      <c r="Q1969" s="33"/>
      <c r="R1969" s="34"/>
    </row>
    <row r="1970" spans="1:18" ht="15.75" customHeight="1">
      <c r="A1970" s="22"/>
      <c r="B1970" s="27" t="s">
        <v>30</v>
      </c>
      <c r="C1970" s="27">
        <v>1197831</v>
      </c>
      <c r="D1970" s="28">
        <v>44291</v>
      </c>
      <c r="E1970" s="27" t="s">
        <v>31</v>
      </c>
      <c r="F1970" s="27" t="s">
        <v>85</v>
      </c>
      <c r="G1970" s="27" t="s">
        <v>86</v>
      </c>
      <c r="H1970" s="27" t="s">
        <v>26</v>
      </c>
      <c r="I1970" s="29">
        <v>0.24999999999999997</v>
      </c>
      <c r="J1970" s="30">
        <v>4750</v>
      </c>
      <c r="K1970" s="31">
        <f t="shared" si="14"/>
        <v>1187.4999999999998</v>
      </c>
      <c r="L1970" s="31">
        <f t="shared" si="15"/>
        <v>415.62499999999989</v>
      </c>
      <c r="M1970" s="32">
        <v>0.35</v>
      </c>
      <c r="O1970" s="37"/>
      <c r="P1970" s="35"/>
      <c r="Q1970" s="33"/>
      <c r="R1970" s="34"/>
    </row>
    <row r="1971" spans="1:18" ht="15.75" customHeight="1">
      <c r="A1971" s="22"/>
      <c r="B1971" s="27" t="s">
        <v>30</v>
      </c>
      <c r="C1971" s="27">
        <v>1197831</v>
      </c>
      <c r="D1971" s="28">
        <v>44291</v>
      </c>
      <c r="E1971" s="27" t="s">
        <v>31</v>
      </c>
      <c r="F1971" s="27" t="s">
        <v>85</v>
      </c>
      <c r="G1971" s="27" t="s">
        <v>86</v>
      </c>
      <c r="H1971" s="27" t="s">
        <v>27</v>
      </c>
      <c r="I1971" s="29">
        <v>0.30000000000000004</v>
      </c>
      <c r="J1971" s="30">
        <v>3750</v>
      </c>
      <c r="K1971" s="31">
        <f t="shared" si="14"/>
        <v>1125.0000000000002</v>
      </c>
      <c r="L1971" s="31">
        <f t="shared" si="15"/>
        <v>506.25000000000011</v>
      </c>
      <c r="M1971" s="32">
        <v>0.45</v>
      </c>
      <c r="O1971" s="37"/>
      <c r="P1971" s="35"/>
      <c r="Q1971" s="33"/>
      <c r="R1971" s="34"/>
    </row>
    <row r="1972" spans="1:18" ht="15.75" customHeight="1">
      <c r="A1972" s="22"/>
      <c r="B1972" s="27" t="s">
        <v>30</v>
      </c>
      <c r="C1972" s="27">
        <v>1197831</v>
      </c>
      <c r="D1972" s="28">
        <v>44291</v>
      </c>
      <c r="E1972" s="27" t="s">
        <v>31</v>
      </c>
      <c r="F1972" s="27" t="s">
        <v>85</v>
      </c>
      <c r="G1972" s="27" t="s">
        <v>86</v>
      </c>
      <c r="H1972" s="27" t="s">
        <v>28</v>
      </c>
      <c r="I1972" s="29">
        <v>0.35</v>
      </c>
      <c r="J1972" s="30">
        <v>2750</v>
      </c>
      <c r="K1972" s="31">
        <f t="shared" si="14"/>
        <v>962.49999999999989</v>
      </c>
      <c r="L1972" s="31">
        <f t="shared" si="15"/>
        <v>288.74999999999994</v>
      </c>
      <c r="M1972" s="32">
        <v>0.3</v>
      </c>
      <c r="O1972" s="37"/>
      <c r="P1972" s="35"/>
      <c r="Q1972" s="33"/>
      <c r="R1972" s="34"/>
    </row>
    <row r="1973" spans="1:18" ht="15.75" customHeight="1">
      <c r="A1973" s="22"/>
      <c r="B1973" s="27" t="s">
        <v>30</v>
      </c>
      <c r="C1973" s="27">
        <v>1197831</v>
      </c>
      <c r="D1973" s="28">
        <v>44291</v>
      </c>
      <c r="E1973" s="27" t="s">
        <v>31</v>
      </c>
      <c r="F1973" s="27" t="s">
        <v>85</v>
      </c>
      <c r="G1973" s="27" t="s">
        <v>86</v>
      </c>
      <c r="H1973" s="27" t="s">
        <v>29</v>
      </c>
      <c r="I1973" s="29">
        <v>0.30000000000000004</v>
      </c>
      <c r="J1973" s="30">
        <v>5500</v>
      </c>
      <c r="K1973" s="31">
        <f t="shared" si="14"/>
        <v>1650.0000000000002</v>
      </c>
      <c r="L1973" s="31">
        <f t="shared" si="15"/>
        <v>825.00000000000011</v>
      </c>
      <c r="M1973" s="32">
        <v>0.5</v>
      </c>
      <c r="O1973" s="37"/>
      <c r="P1973" s="35"/>
      <c r="Q1973" s="33"/>
      <c r="R1973" s="34"/>
    </row>
    <row r="1974" spans="1:18" ht="15.75" customHeight="1">
      <c r="A1974" s="22"/>
      <c r="B1974" s="27" t="s">
        <v>30</v>
      </c>
      <c r="C1974" s="27">
        <v>1197831</v>
      </c>
      <c r="D1974" s="28">
        <v>44321</v>
      </c>
      <c r="E1974" s="27" t="s">
        <v>31</v>
      </c>
      <c r="F1974" s="27" t="s">
        <v>85</v>
      </c>
      <c r="G1974" s="27" t="s">
        <v>86</v>
      </c>
      <c r="H1974" s="27" t="s">
        <v>24</v>
      </c>
      <c r="I1974" s="29">
        <v>0.19999999999999998</v>
      </c>
      <c r="J1974" s="30">
        <v>7000</v>
      </c>
      <c r="K1974" s="31">
        <f t="shared" si="14"/>
        <v>1399.9999999999998</v>
      </c>
      <c r="L1974" s="31">
        <f t="shared" si="15"/>
        <v>489.99999999999989</v>
      </c>
      <c r="M1974" s="32">
        <v>0.35</v>
      </c>
      <c r="O1974" s="37"/>
      <c r="P1974" s="35"/>
      <c r="Q1974" s="33"/>
      <c r="R1974" s="34"/>
    </row>
    <row r="1975" spans="1:18" ht="15.75" customHeight="1">
      <c r="A1975" s="22"/>
      <c r="B1975" s="27" t="s">
        <v>30</v>
      </c>
      <c r="C1975" s="27">
        <v>1197831</v>
      </c>
      <c r="D1975" s="28">
        <v>44321</v>
      </c>
      <c r="E1975" s="27" t="s">
        <v>31</v>
      </c>
      <c r="F1975" s="27" t="s">
        <v>85</v>
      </c>
      <c r="G1975" s="27" t="s">
        <v>86</v>
      </c>
      <c r="H1975" s="27" t="s">
        <v>25</v>
      </c>
      <c r="I1975" s="29">
        <v>0.30000000000000004</v>
      </c>
      <c r="J1975" s="30">
        <v>7250</v>
      </c>
      <c r="K1975" s="31">
        <f t="shared" si="14"/>
        <v>2175.0000000000005</v>
      </c>
      <c r="L1975" s="31">
        <f t="shared" si="15"/>
        <v>761.25000000000011</v>
      </c>
      <c r="M1975" s="32">
        <v>0.35</v>
      </c>
      <c r="O1975" s="37"/>
      <c r="P1975" s="35"/>
      <c r="Q1975" s="33"/>
      <c r="R1975" s="34"/>
    </row>
    <row r="1976" spans="1:18" ht="15.75" customHeight="1">
      <c r="A1976" s="22"/>
      <c r="B1976" s="27" t="s">
        <v>30</v>
      </c>
      <c r="C1976" s="27">
        <v>1197831</v>
      </c>
      <c r="D1976" s="28">
        <v>44321</v>
      </c>
      <c r="E1976" s="27" t="s">
        <v>31</v>
      </c>
      <c r="F1976" s="27" t="s">
        <v>85</v>
      </c>
      <c r="G1976" s="27" t="s">
        <v>86</v>
      </c>
      <c r="H1976" s="27" t="s">
        <v>26</v>
      </c>
      <c r="I1976" s="29">
        <v>0.24999999999999997</v>
      </c>
      <c r="J1976" s="30">
        <v>5750</v>
      </c>
      <c r="K1976" s="31">
        <f t="shared" si="14"/>
        <v>1437.4999999999998</v>
      </c>
      <c r="L1976" s="31">
        <f t="shared" si="15"/>
        <v>503.12499999999989</v>
      </c>
      <c r="M1976" s="32">
        <v>0.35</v>
      </c>
      <c r="O1976" s="37"/>
      <c r="P1976" s="35"/>
      <c r="Q1976" s="33"/>
      <c r="R1976" s="34"/>
    </row>
    <row r="1977" spans="1:18" ht="15.75" customHeight="1">
      <c r="A1977" s="22"/>
      <c r="B1977" s="27" t="s">
        <v>30</v>
      </c>
      <c r="C1977" s="27">
        <v>1197831</v>
      </c>
      <c r="D1977" s="28">
        <v>44321</v>
      </c>
      <c r="E1977" s="27" t="s">
        <v>31</v>
      </c>
      <c r="F1977" s="27" t="s">
        <v>85</v>
      </c>
      <c r="G1977" s="27" t="s">
        <v>86</v>
      </c>
      <c r="H1977" s="27" t="s">
        <v>27</v>
      </c>
      <c r="I1977" s="29">
        <v>0.35000000000000003</v>
      </c>
      <c r="J1977" s="30">
        <v>5000</v>
      </c>
      <c r="K1977" s="31">
        <f t="shared" si="14"/>
        <v>1750.0000000000002</v>
      </c>
      <c r="L1977" s="31">
        <f t="shared" si="15"/>
        <v>787.50000000000011</v>
      </c>
      <c r="M1977" s="32">
        <v>0.45</v>
      </c>
      <c r="O1977" s="37"/>
      <c r="P1977" s="35"/>
      <c r="Q1977" s="33"/>
      <c r="R1977" s="34"/>
    </row>
    <row r="1978" spans="1:18" ht="15.75" customHeight="1">
      <c r="A1978" s="22"/>
      <c r="B1978" s="27" t="s">
        <v>30</v>
      </c>
      <c r="C1978" s="27">
        <v>1197831</v>
      </c>
      <c r="D1978" s="28">
        <v>44321</v>
      </c>
      <c r="E1978" s="27" t="s">
        <v>31</v>
      </c>
      <c r="F1978" s="27" t="s">
        <v>85</v>
      </c>
      <c r="G1978" s="27" t="s">
        <v>86</v>
      </c>
      <c r="H1978" s="27" t="s">
        <v>28</v>
      </c>
      <c r="I1978" s="29">
        <v>0.5</v>
      </c>
      <c r="J1978" s="30">
        <v>4000</v>
      </c>
      <c r="K1978" s="31">
        <f t="shared" si="14"/>
        <v>2000</v>
      </c>
      <c r="L1978" s="31">
        <f t="shared" si="15"/>
        <v>600</v>
      </c>
      <c r="M1978" s="32">
        <v>0.3</v>
      </c>
      <c r="O1978" s="37"/>
      <c r="P1978" s="35"/>
      <c r="Q1978" s="33"/>
      <c r="R1978" s="34"/>
    </row>
    <row r="1979" spans="1:18" ht="15.75" customHeight="1">
      <c r="A1979" s="22"/>
      <c r="B1979" s="27" t="s">
        <v>30</v>
      </c>
      <c r="C1979" s="27">
        <v>1197831</v>
      </c>
      <c r="D1979" s="28">
        <v>44321</v>
      </c>
      <c r="E1979" s="27" t="s">
        <v>31</v>
      </c>
      <c r="F1979" s="27" t="s">
        <v>85</v>
      </c>
      <c r="G1979" s="27" t="s">
        <v>86</v>
      </c>
      <c r="H1979" s="27" t="s">
        <v>29</v>
      </c>
      <c r="I1979" s="29">
        <v>0.45</v>
      </c>
      <c r="J1979" s="30">
        <v>7500</v>
      </c>
      <c r="K1979" s="31">
        <f t="shared" si="14"/>
        <v>3375</v>
      </c>
      <c r="L1979" s="31">
        <f t="shared" si="15"/>
        <v>1687.5</v>
      </c>
      <c r="M1979" s="32">
        <v>0.5</v>
      </c>
      <c r="O1979" s="37"/>
      <c r="P1979" s="35"/>
      <c r="Q1979" s="33"/>
      <c r="R1979" s="34"/>
    </row>
    <row r="1980" spans="1:18" ht="15.75" customHeight="1">
      <c r="A1980" s="22"/>
      <c r="B1980" s="27" t="s">
        <v>30</v>
      </c>
      <c r="C1980" s="27">
        <v>1197831</v>
      </c>
      <c r="D1980" s="28">
        <v>44351</v>
      </c>
      <c r="E1980" s="27" t="s">
        <v>31</v>
      </c>
      <c r="F1980" s="27" t="s">
        <v>85</v>
      </c>
      <c r="G1980" s="27" t="s">
        <v>86</v>
      </c>
      <c r="H1980" s="27" t="s">
        <v>24</v>
      </c>
      <c r="I1980" s="29">
        <v>0.45</v>
      </c>
      <c r="J1980" s="30">
        <v>7500</v>
      </c>
      <c r="K1980" s="31">
        <f t="shared" si="14"/>
        <v>3375</v>
      </c>
      <c r="L1980" s="31">
        <f t="shared" si="15"/>
        <v>1181.25</v>
      </c>
      <c r="M1980" s="32">
        <v>0.35</v>
      </c>
      <c r="O1980" s="37"/>
      <c r="P1980" s="35"/>
      <c r="Q1980" s="33"/>
      <c r="R1980" s="34"/>
    </row>
    <row r="1981" spans="1:18" ht="15.75" customHeight="1">
      <c r="A1981" s="22"/>
      <c r="B1981" s="27" t="s">
        <v>30</v>
      </c>
      <c r="C1981" s="27">
        <v>1197831</v>
      </c>
      <c r="D1981" s="28">
        <v>44351</v>
      </c>
      <c r="E1981" s="27" t="s">
        <v>31</v>
      </c>
      <c r="F1981" s="27" t="s">
        <v>85</v>
      </c>
      <c r="G1981" s="27" t="s">
        <v>86</v>
      </c>
      <c r="H1981" s="27" t="s">
        <v>25</v>
      </c>
      <c r="I1981" s="29">
        <v>0.5</v>
      </c>
      <c r="J1981" s="30">
        <v>7500</v>
      </c>
      <c r="K1981" s="31">
        <f t="shared" si="14"/>
        <v>3750</v>
      </c>
      <c r="L1981" s="31">
        <f t="shared" si="15"/>
        <v>1312.5</v>
      </c>
      <c r="M1981" s="32">
        <v>0.35</v>
      </c>
      <c r="O1981" s="37"/>
      <c r="P1981" s="35"/>
      <c r="Q1981" s="33"/>
      <c r="R1981" s="34"/>
    </row>
    <row r="1982" spans="1:18" ht="15.75" customHeight="1">
      <c r="A1982" s="22"/>
      <c r="B1982" s="27" t="s">
        <v>30</v>
      </c>
      <c r="C1982" s="27">
        <v>1197831</v>
      </c>
      <c r="D1982" s="28">
        <v>44351</v>
      </c>
      <c r="E1982" s="27" t="s">
        <v>31</v>
      </c>
      <c r="F1982" s="27" t="s">
        <v>85</v>
      </c>
      <c r="G1982" s="27" t="s">
        <v>86</v>
      </c>
      <c r="H1982" s="27" t="s">
        <v>26</v>
      </c>
      <c r="I1982" s="29">
        <v>0.5</v>
      </c>
      <c r="J1982" s="30">
        <v>6000</v>
      </c>
      <c r="K1982" s="31">
        <f t="shared" si="14"/>
        <v>3000</v>
      </c>
      <c r="L1982" s="31">
        <f t="shared" si="15"/>
        <v>1050</v>
      </c>
      <c r="M1982" s="32">
        <v>0.35</v>
      </c>
      <c r="O1982" s="37"/>
      <c r="P1982" s="35"/>
      <c r="Q1982" s="33"/>
      <c r="R1982" s="34"/>
    </row>
    <row r="1983" spans="1:18" ht="15.75" customHeight="1">
      <c r="A1983" s="22"/>
      <c r="B1983" s="27" t="s">
        <v>30</v>
      </c>
      <c r="C1983" s="27">
        <v>1197831</v>
      </c>
      <c r="D1983" s="28">
        <v>44351</v>
      </c>
      <c r="E1983" s="27" t="s">
        <v>31</v>
      </c>
      <c r="F1983" s="27" t="s">
        <v>85</v>
      </c>
      <c r="G1983" s="27" t="s">
        <v>86</v>
      </c>
      <c r="H1983" s="27" t="s">
        <v>27</v>
      </c>
      <c r="I1983" s="29">
        <v>0.5</v>
      </c>
      <c r="J1983" s="30">
        <v>5500</v>
      </c>
      <c r="K1983" s="31">
        <f t="shared" si="14"/>
        <v>2750</v>
      </c>
      <c r="L1983" s="31">
        <f t="shared" si="15"/>
        <v>1237.5</v>
      </c>
      <c r="M1983" s="32">
        <v>0.45</v>
      </c>
      <c r="O1983" s="37"/>
      <c r="P1983" s="35"/>
      <c r="Q1983" s="33"/>
      <c r="R1983" s="34"/>
    </row>
    <row r="1984" spans="1:18" ht="15.75" customHeight="1">
      <c r="A1984" s="22"/>
      <c r="B1984" s="27" t="s">
        <v>30</v>
      </c>
      <c r="C1984" s="27">
        <v>1197831</v>
      </c>
      <c r="D1984" s="28">
        <v>44351</v>
      </c>
      <c r="E1984" s="27" t="s">
        <v>31</v>
      </c>
      <c r="F1984" s="27" t="s">
        <v>85</v>
      </c>
      <c r="G1984" s="27" t="s">
        <v>86</v>
      </c>
      <c r="H1984" s="27" t="s">
        <v>28</v>
      </c>
      <c r="I1984" s="29">
        <v>0.55000000000000004</v>
      </c>
      <c r="J1984" s="30">
        <v>4500</v>
      </c>
      <c r="K1984" s="31">
        <f t="shared" si="14"/>
        <v>2475</v>
      </c>
      <c r="L1984" s="31">
        <f t="shared" si="15"/>
        <v>742.5</v>
      </c>
      <c r="M1984" s="32">
        <v>0.3</v>
      </c>
      <c r="O1984" s="37"/>
      <c r="P1984" s="35"/>
      <c r="Q1984" s="33"/>
      <c r="R1984" s="34"/>
    </row>
    <row r="1985" spans="1:18" ht="15.75" customHeight="1">
      <c r="A1985" s="22"/>
      <c r="B1985" s="27" t="s">
        <v>30</v>
      </c>
      <c r="C1985" s="27">
        <v>1197831</v>
      </c>
      <c r="D1985" s="28">
        <v>44351</v>
      </c>
      <c r="E1985" s="27" t="s">
        <v>31</v>
      </c>
      <c r="F1985" s="27" t="s">
        <v>85</v>
      </c>
      <c r="G1985" s="27" t="s">
        <v>86</v>
      </c>
      <c r="H1985" s="27" t="s">
        <v>29</v>
      </c>
      <c r="I1985" s="29">
        <v>0.60000000000000009</v>
      </c>
      <c r="J1985" s="30">
        <v>8250</v>
      </c>
      <c r="K1985" s="31">
        <f t="shared" si="14"/>
        <v>4950.0000000000009</v>
      </c>
      <c r="L1985" s="31">
        <f t="shared" si="15"/>
        <v>2475.0000000000005</v>
      </c>
      <c r="M1985" s="32">
        <v>0.5</v>
      </c>
      <c r="O1985" s="37"/>
      <c r="P1985" s="35"/>
      <c r="Q1985" s="33"/>
      <c r="R1985" s="34"/>
    </row>
    <row r="1986" spans="1:18" ht="15.75" customHeight="1">
      <c r="A1986" s="22"/>
      <c r="B1986" s="27" t="s">
        <v>30</v>
      </c>
      <c r="C1986" s="27">
        <v>1197831</v>
      </c>
      <c r="D1986" s="28">
        <v>44383</v>
      </c>
      <c r="E1986" s="27" t="s">
        <v>31</v>
      </c>
      <c r="F1986" s="27" t="s">
        <v>85</v>
      </c>
      <c r="G1986" s="27" t="s">
        <v>86</v>
      </c>
      <c r="H1986" s="27" t="s">
        <v>24</v>
      </c>
      <c r="I1986" s="29">
        <v>0.5</v>
      </c>
      <c r="J1986" s="30">
        <v>7750</v>
      </c>
      <c r="K1986" s="31">
        <f t="shared" si="14"/>
        <v>3875</v>
      </c>
      <c r="L1986" s="31">
        <f t="shared" si="15"/>
        <v>1549.9999999999998</v>
      </c>
      <c r="M1986" s="32">
        <v>0.39999999999999997</v>
      </c>
      <c r="O1986" s="37"/>
      <c r="P1986" s="35"/>
      <c r="Q1986" s="33"/>
      <c r="R1986" s="34"/>
    </row>
    <row r="1987" spans="1:18" ht="15.75" customHeight="1">
      <c r="A1987" s="22"/>
      <c r="B1987" s="27" t="s">
        <v>30</v>
      </c>
      <c r="C1987" s="27">
        <v>1197831</v>
      </c>
      <c r="D1987" s="28">
        <v>44383</v>
      </c>
      <c r="E1987" s="27" t="s">
        <v>31</v>
      </c>
      <c r="F1987" s="27" t="s">
        <v>85</v>
      </c>
      <c r="G1987" s="27" t="s">
        <v>86</v>
      </c>
      <c r="H1987" s="27" t="s">
        <v>25</v>
      </c>
      <c r="I1987" s="29">
        <v>0.55000000000000004</v>
      </c>
      <c r="J1987" s="30">
        <v>7750</v>
      </c>
      <c r="K1987" s="31">
        <f t="shared" si="14"/>
        <v>4262.5</v>
      </c>
      <c r="L1987" s="31">
        <f t="shared" si="15"/>
        <v>1704.9999999999998</v>
      </c>
      <c r="M1987" s="32">
        <v>0.39999999999999997</v>
      </c>
      <c r="O1987" s="37"/>
      <c r="P1987" s="35"/>
      <c r="Q1987" s="33"/>
      <c r="R1987" s="34"/>
    </row>
    <row r="1988" spans="1:18" ht="15.75" customHeight="1">
      <c r="A1988" s="22"/>
      <c r="B1988" s="27" t="s">
        <v>30</v>
      </c>
      <c r="C1988" s="27">
        <v>1197831</v>
      </c>
      <c r="D1988" s="28">
        <v>44383</v>
      </c>
      <c r="E1988" s="27" t="s">
        <v>31</v>
      </c>
      <c r="F1988" s="27" t="s">
        <v>85</v>
      </c>
      <c r="G1988" s="27" t="s">
        <v>86</v>
      </c>
      <c r="H1988" s="27" t="s">
        <v>26</v>
      </c>
      <c r="I1988" s="29">
        <v>0.5</v>
      </c>
      <c r="J1988" s="30">
        <v>9250</v>
      </c>
      <c r="K1988" s="31">
        <f t="shared" si="14"/>
        <v>4625</v>
      </c>
      <c r="L1988" s="31">
        <f t="shared" si="15"/>
        <v>1849.9999999999998</v>
      </c>
      <c r="M1988" s="32">
        <v>0.39999999999999997</v>
      </c>
      <c r="O1988" s="37"/>
      <c r="P1988" s="35"/>
      <c r="Q1988" s="33"/>
      <c r="R1988" s="34"/>
    </row>
    <row r="1989" spans="1:18" ht="15.75" customHeight="1">
      <c r="A1989" s="22"/>
      <c r="B1989" s="27" t="s">
        <v>30</v>
      </c>
      <c r="C1989" s="27">
        <v>1197831</v>
      </c>
      <c r="D1989" s="28">
        <v>44383</v>
      </c>
      <c r="E1989" s="27" t="s">
        <v>31</v>
      </c>
      <c r="F1989" s="27" t="s">
        <v>85</v>
      </c>
      <c r="G1989" s="27" t="s">
        <v>86</v>
      </c>
      <c r="H1989" s="27" t="s">
        <v>27</v>
      </c>
      <c r="I1989" s="29">
        <v>0.5</v>
      </c>
      <c r="J1989" s="30">
        <v>5250</v>
      </c>
      <c r="K1989" s="31">
        <f t="shared" si="14"/>
        <v>2625</v>
      </c>
      <c r="L1989" s="31">
        <f t="shared" si="15"/>
        <v>1312.5</v>
      </c>
      <c r="M1989" s="32">
        <v>0.5</v>
      </c>
      <c r="O1989" s="37"/>
      <c r="P1989" s="35"/>
      <c r="Q1989" s="33"/>
      <c r="R1989" s="34"/>
    </row>
    <row r="1990" spans="1:18" ht="15.75" customHeight="1">
      <c r="A1990" s="22"/>
      <c r="B1990" s="27" t="s">
        <v>30</v>
      </c>
      <c r="C1990" s="27">
        <v>1197831</v>
      </c>
      <c r="D1990" s="28">
        <v>44383</v>
      </c>
      <c r="E1990" s="27" t="s">
        <v>31</v>
      </c>
      <c r="F1990" s="27" t="s">
        <v>85</v>
      </c>
      <c r="G1990" s="27" t="s">
        <v>86</v>
      </c>
      <c r="H1990" s="27" t="s">
        <v>28</v>
      </c>
      <c r="I1990" s="29">
        <v>0.55000000000000004</v>
      </c>
      <c r="J1990" s="30">
        <v>5250</v>
      </c>
      <c r="K1990" s="31">
        <f t="shared" si="14"/>
        <v>2887.5000000000005</v>
      </c>
      <c r="L1990" s="31">
        <f t="shared" si="15"/>
        <v>1010.6250000000001</v>
      </c>
      <c r="M1990" s="32">
        <v>0.35</v>
      </c>
      <c r="O1990" s="37"/>
      <c r="P1990" s="35"/>
      <c r="Q1990" s="33"/>
      <c r="R1990" s="34"/>
    </row>
    <row r="1991" spans="1:18" ht="15.75" customHeight="1">
      <c r="A1991" s="22"/>
      <c r="B1991" s="27" t="s">
        <v>30</v>
      </c>
      <c r="C1991" s="27">
        <v>1197831</v>
      </c>
      <c r="D1991" s="28">
        <v>44383</v>
      </c>
      <c r="E1991" s="27" t="s">
        <v>31</v>
      </c>
      <c r="F1991" s="27" t="s">
        <v>85</v>
      </c>
      <c r="G1991" s="27" t="s">
        <v>86</v>
      </c>
      <c r="H1991" s="27" t="s">
        <v>29</v>
      </c>
      <c r="I1991" s="29">
        <v>0.65</v>
      </c>
      <c r="J1991" s="30">
        <v>8000</v>
      </c>
      <c r="K1991" s="31">
        <f t="shared" si="14"/>
        <v>5200</v>
      </c>
      <c r="L1991" s="31">
        <f t="shared" si="15"/>
        <v>2860.0000000000005</v>
      </c>
      <c r="M1991" s="32">
        <v>0.55000000000000004</v>
      </c>
      <c r="O1991" s="37"/>
      <c r="P1991" s="35"/>
      <c r="Q1991" s="33"/>
      <c r="R1991" s="34"/>
    </row>
    <row r="1992" spans="1:18" ht="15.75" customHeight="1">
      <c r="A1992" s="22"/>
      <c r="B1992" s="27" t="s">
        <v>30</v>
      </c>
      <c r="C1992" s="27">
        <v>1197831</v>
      </c>
      <c r="D1992" s="28">
        <v>44416</v>
      </c>
      <c r="E1992" s="27" t="s">
        <v>31</v>
      </c>
      <c r="F1992" s="27" t="s">
        <v>85</v>
      </c>
      <c r="G1992" s="27" t="s">
        <v>86</v>
      </c>
      <c r="H1992" s="27" t="s">
        <v>24</v>
      </c>
      <c r="I1992" s="29">
        <v>0.5</v>
      </c>
      <c r="J1992" s="30">
        <v>7500</v>
      </c>
      <c r="K1992" s="31">
        <f t="shared" si="14"/>
        <v>3750</v>
      </c>
      <c r="L1992" s="31">
        <f t="shared" si="15"/>
        <v>1499.9999999999998</v>
      </c>
      <c r="M1992" s="32">
        <v>0.39999999999999997</v>
      </c>
      <c r="O1992" s="37"/>
      <c r="P1992" s="35"/>
      <c r="Q1992" s="33"/>
      <c r="R1992" s="34"/>
    </row>
    <row r="1993" spans="1:18" ht="15.75" customHeight="1">
      <c r="A1993" s="22"/>
      <c r="B1993" s="27" t="s">
        <v>30</v>
      </c>
      <c r="C1993" s="27">
        <v>1197831</v>
      </c>
      <c r="D1993" s="28">
        <v>44416</v>
      </c>
      <c r="E1993" s="27" t="s">
        <v>31</v>
      </c>
      <c r="F1993" s="27" t="s">
        <v>85</v>
      </c>
      <c r="G1993" s="27" t="s">
        <v>86</v>
      </c>
      <c r="H1993" s="27" t="s">
        <v>25</v>
      </c>
      <c r="I1993" s="29">
        <v>0.55000000000000004</v>
      </c>
      <c r="J1993" s="30">
        <v>7500</v>
      </c>
      <c r="K1993" s="31">
        <f t="shared" si="14"/>
        <v>4125</v>
      </c>
      <c r="L1993" s="31">
        <f t="shared" si="15"/>
        <v>1649.9999999999998</v>
      </c>
      <c r="M1993" s="32">
        <v>0.39999999999999997</v>
      </c>
      <c r="O1993" s="37"/>
      <c r="P1993" s="35"/>
      <c r="Q1993" s="33"/>
      <c r="R1993" s="34"/>
    </row>
    <row r="1994" spans="1:18" ht="15.75" customHeight="1">
      <c r="A1994" s="22"/>
      <c r="B1994" s="27" t="s">
        <v>30</v>
      </c>
      <c r="C1994" s="27">
        <v>1197831</v>
      </c>
      <c r="D1994" s="28">
        <v>44416</v>
      </c>
      <c r="E1994" s="27" t="s">
        <v>31</v>
      </c>
      <c r="F1994" s="27" t="s">
        <v>85</v>
      </c>
      <c r="G1994" s="27" t="s">
        <v>86</v>
      </c>
      <c r="H1994" s="27" t="s">
        <v>26</v>
      </c>
      <c r="I1994" s="29">
        <v>0.5</v>
      </c>
      <c r="J1994" s="30">
        <v>9250</v>
      </c>
      <c r="K1994" s="31">
        <f t="shared" si="14"/>
        <v>4625</v>
      </c>
      <c r="L1994" s="31">
        <f t="shared" si="15"/>
        <v>1849.9999999999998</v>
      </c>
      <c r="M1994" s="32">
        <v>0.39999999999999997</v>
      </c>
      <c r="O1994" s="37"/>
      <c r="P1994" s="35"/>
      <c r="Q1994" s="33"/>
      <c r="R1994" s="34"/>
    </row>
    <row r="1995" spans="1:18" ht="15.75" customHeight="1">
      <c r="A1995" s="22"/>
      <c r="B1995" s="27" t="s">
        <v>30</v>
      </c>
      <c r="C1995" s="27">
        <v>1197831</v>
      </c>
      <c r="D1995" s="28">
        <v>44416</v>
      </c>
      <c r="E1995" s="27" t="s">
        <v>31</v>
      </c>
      <c r="F1995" s="27" t="s">
        <v>85</v>
      </c>
      <c r="G1995" s="27" t="s">
        <v>86</v>
      </c>
      <c r="H1995" s="27" t="s">
        <v>27</v>
      </c>
      <c r="I1995" s="29">
        <v>0.5</v>
      </c>
      <c r="J1995" s="30">
        <v>4750</v>
      </c>
      <c r="K1995" s="31">
        <f t="shared" si="14"/>
        <v>2375</v>
      </c>
      <c r="L1995" s="31">
        <f t="shared" si="15"/>
        <v>1187.5</v>
      </c>
      <c r="M1995" s="32">
        <v>0.5</v>
      </c>
      <c r="O1995" s="37"/>
      <c r="P1995" s="35"/>
      <c r="Q1995" s="33"/>
      <c r="R1995" s="34"/>
    </row>
    <row r="1996" spans="1:18" ht="15.75" customHeight="1">
      <c r="A1996" s="22"/>
      <c r="B1996" s="27" t="s">
        <v>30</v>
      </c>
      <c r="C1996" s="27">
        <v>1197831</v>
      </c>
      <c r="D1996" s="28">
        <v>44416</v>
      </c>
      <c r="E1996" s="27" t="s">
        <v>31</v>
      </c>
      <c r="F1996" s="27" t="s">
        <v>85</v>
      </c>
      <c r="G1996" s="27" t="s">
        <v>86</v>
      </c>
      <c r="H1996" s="27" t="s">
        <v>28</v>
      </c>
      <c r="I1996" s="29">
        <v>0.55000000000000004</v>
      </c>
      <c r="J1996" s="30">
        <v>4750</v>
      </c>
      <c r="K1996" s="31">
        <f t="shared" si="14"/>
        <v>2612.5</v>
      </c>
      <c r="L1996" s="31">
        <f t="shared" si="15"/>
        <v>914.37499999999989</v>
      </c>
      <c r="M1996" s="32">
        <v>0.35</v>
      </c>
      <c r="O1996" s="37"/>
      <c r="P1996" s="35"/>
      <c r="Q1996" s="33"/>
      <c r="R1996" s="34"/>
    </row>
    <row r="1997" spans="1:18" ht="15.75" customHeight="1">
      <c r="A1997" s="22"/>
      <c r="B1997" s="27" t="s">
        <v>30</v>
      </c>
      <c r="C1997" s="27">
        <v>1197831</v>
      </c>
      <c r="D1997" s="28">
        <v>44416</v>
      </c>
      <c r="E1997" s="27" t="s">
        <v>31</v>
      </c>
      <c r="F1997" s="27" t="s">
        <v>85</v>
      </c>
      <c r="G1997" s="27" t="s">
        <v>86</v>
      </c>
      <c r="H1997" s="27" t="s">
        <v>29</v>
      </c>
      <c r="I1997" s="29">
        <v>0.6</v>
      </c>
      <c r="J1997" s="30">
        <v>7250</v>
      </c>
      <c r="K1997" s="31">
        <f t="shared" si="14"/>
        <v>4350</v>
      </c>
      <c r="L1997" s="31">
        <f t="shared" si="15"/>
        <v>2392.5</v>
      </c>
      <c r="M1997" s="32">
        <v>0.55000000000000004</v>
      </c>
      <c r="O1997" s="37"/>
      <c r="P1997" s="35"/>
      <c r="Q1997" s="33"/>
      <c r="R1997" s="34"/>
    </row>
    <row r="1998" spans="1:18" ht="15.75" customHeight="1">
      <c r="A1998" s="22"/>
      <c r="B1998" s="27" t="s">
        <v>30</v>
      </c>
      <c r="C1998" s="27">
        <v>1197831</v>
      </c>
      <c r="D1998" s="28">
        <v>44444</v>
      </c>
      <c r="E1998" s="27" t="s">
        <v>31</v>
      </c>
      <c r="F1998" s="27" t="s">
        <v>85</v>
      </c>
      <c r="G1998" s="27" t="s">
        <v>86</v>
      </c>
      <c r="H1998" s="27" t="s">
        <v>24</v>
      </c>
      <c r="I1998" s="29">
        <v>0.55000000000000004</v>
      </c>
      <c r="J1998" s="30">
        <v>6750</v>
      </c>
      <c r="K1998" s="31">
        <f t="shared" si="14"/>
        <v>3712.5000000000005</v>
      </c>
      <c r="L1998" s="31">
        <f t="shared" si="15"/>
        <v>1485</v>
      </c>
      <c r="M1998" s="32">
        <v>0.39999999999999997</v>
      </c>
      <c r="O1998" s="37"/>
      <c r="P1998" s="35"/>
      <c r="Q1998" s="33"/>
      <c r="R1998" s="34"/>
    </row>
    <row r="1999" spans="1:18" ht="15.75" customHeight="1">
      <c r="A1999" s="22"/>
      <c r="B1999" s="27" t="s">
        <v>30</v>
      </c>
      <c r="C1999" s="27">
        <v>1197831</v>
      </c>
      <c r="D1999" s="28">
        <v>44444</v>
      </c>
      <c r="E1999" s="27" t="s">
        <v>31</v>
      </c>
      <c r="F1999" s="27" t="s">
        <v>85</v>
      </c>
      <c r="G1999" s="27" t="s">
        <v>86</v>
      </c>
      <c r="H1999" s="27" t="s">
        <v>25</v>
      </c>
      <c r="I1999" s="29">
        <v>0.55000000000000004</v>
      </c>
      <c r="J1999" s="30">
        <v>6250</v>
      </c>
      <c r="K1999" s="31">
        <f t="shared" si="14"/>
        <v>3437.5000000000005</v>
      </c>
      <c r="L1999" s="31">
        <f t="shared" si="15"/>
        <v>1375</v>
      </c>
      <c r="M1999" s="32">
        <v>0.39999999999999997</v>
      </c>
      <c r="O1999" s="37"/>
      <c r="P1999" s="35"/>
      <c r="Q1999" s="33"/>
      <c r="R1999" s="34"/>
    </row>
    <row r="2000" spans="1:18" ht="15.75" customHeight="1">
      <c r="A2000" s="22"/>
      <c r="B2000" s="27" t="s">
        <v>30</v>
      </c>
      <c r="C2000" s="27">
        <v>1197831</v>
      </c>
      <c r="D2000" s="28">
        <v>44444</v>
      </c>
      <c r="E2000" s="27" t="s">
        <v>31</v>
      </c>
      <c r="F2000" s="27" t="s">
        <v>85</v>
      </c>
      <c r="G2000" s="27" t="s">
        <v>86</v>
      </c>
      <c r="H2000" s="27" t="s">
        <v>26</v>
      </c>
      <c r="I2000" s="29">
        <v>0.6</v>
      </c>
      <c r="J2000" s="30">
        <v>6750</v>
      </c>
      <c r="K2000" s="31">
        <f t="shared" si="14"/>
        <v>4050</v>
      </c>
      <c r="L2000" s="31">
        <f t="shared" si="15"/>
        <v>1619.9999999999998</v>
      </c>
      <c r="M2000" s="32">
        <v>0.39999999999999997</v>
      </c>
      <c r="O2000" s="37"/>
      <c r="P2000" s="35"/>
      <c r="Q2000" s="33"/>
      <c r="R2000" s="34"/>
    </row>
    <row r="2001" spans="1:18" ht="15.75" customHeight="1">
      <c r="A2001" s="22"/>
      <c r="B2001" s="27" t="s">
        <v>30</v>
      </c>
      <c r="C2001" s="27">
        <v>1197831</v>
      </c>
      <c r="D2001" s="28">
        <v>44444</v>
      </c>
      <c r="E2001" s="27" t="s">
        <v>31</v>
      </c>
      <c r="F2001" s="27" t="s">
        <v>85</v>
      </c>
      <c r="G2001" s="27" t="s">
        <v>86</v>
      </c>
      <c r="H2001" s="27" t="s">
        <v>27</v>
      </c>
      <c r="I2001" s="29">
        <v>0.6</v>
      </c>
      <c r="J2001" s="30">
        <v>4000</v>
      </c>
      <c r="K2001" s="31">
        <f t="shared" si="14"/>
        <v>2400</v>
      </c>
      <c r="L2001" s="31">
        <f t="shared" si="15"/>
        <v>1200</v>
      </c>
      <c r="M2001" s="32">
        <v>0.5</v>
      </c>
      <c r="O2001" s="37"/>
      <c r="P2001" s="35"/>
      <c r="Q2001" s="33"/>
      <c r="R2001" s="34"/>
    </row>
    <row r="2002" spans="1:18" ht="15.75" customHeight="1">
      <c r="A2002" s="22"/>
      <c r="B2002" s="27" t="s">
        <v>30</v>
      </c>
      <c r="C2002" s="27">
        <v>1197831</v>
      </c>
      <c r="D2002" s="28">
        <v>44444</v>
      </c>
      <c r="E2002" s="27" t="s">
        <v>31</v>
      </c>
      <c r="F2002" s="27" t="s">
        <v>85</v>
      </c>
      <c r="G2002" s="27" t="s">
        <v>86</v>
      </c>
      <c r="H2002" s="27" t="s">
        <v>28</v>
      </c>
      <c r="I2002" s="29">
        <v>0.55000000000000004</v>
      </c>
      <c r="J2002" s="30">
        <v>4000</v>
      </c>
      <c r="K2002" s="31">
        <f t="shared" si="14"/>
        <v>2200</v>
      </c>
      <c r="L2002" s="31">
        <f t="shared" si="15"/>
        <v>770</v>
      </c>
      <c r="M2002" s="32">
        <v>0.35</v>
      </c>
      <c r="O2002" s="37"/>
      <c r="P2002" s="35"/>
      <c r="Q2002" s="33"/>
      <c r="R2002" s="34"/>
    </row>
    <row r="2003" spans="1:18" ht="15.75" customHeight="1">
      <c r="A2003" s="22"/>
      <c r="B2003" s="27" t="s">
        <v>30</v>
      </c>
      <c r="C2003" s="27">
        <v>1197831</v>
      </c>
      <c r="D2003" s="28">
        <v>44444</v>
      </c>
      <c r="E2003" s="27" t="s">
        <v>31</v>
      </c>
      <c r="F2003" s="27" t="s">
        <v>85</v>
      </c>
      <c r="G2003" s="27" t="s">
        <v>86</v>
      </c>
      <c r="H2003" s="27" t="s">
        <v>29</v>
      </c>
      <c r="I2003" s="29">
        <v>0.5</v>
      </c>
      <c r="J2003" s="30">
        <v>6250</v>
      </c>
      <c r="K2003" s="31">
        <f t="shared" si="14"/>
        <v>3125</v>
      </c>
      <c r="L2003" s="31">
        <f t="shared" si="15"/>
        <v>1718.7500000000002</v>
      </c>
      <c r="M2003" s="32">
        <v>0.55000000000000004</v>
      </c>
      <c r="O2003" s="37"/>
      <c r="P2003" s="35"/>
      <c r="Q2003" s="33"/>
      <c r="R2003" s="34"/>
    </row>
    <row r="2004" spans="1:18" ht="15.75" customHeight="1">
      <c r="A2004" s="22"/>
      <c r="B2004" s="27" t="s">
        <v>30</v>
      </c>
      <c r="C2004" s="27">
        <v>1197831</v>
      </c>
      <c r="D2004" s="28">
        <v>44473</v>
      </c>
      <c r="E2004" s="27" t="s">
        <v>31</v>
      </c>
      <c r="F2004" s="27" t="s">
        <v>85</v>
      </c>
      <c r="G2004" s="27" t="s">
        <v>86</v>
      </c>
      <c r="H2004" s="27" t="s">
        <v>24</v>
      </c>
      <c r="I2004" s="29">
        <v>0.4</v>
      </c>
      <c r="J2004" s="30">
        <v>5750</v>
      </c>
      <c r="K2004" s="31">
        <f t="shared" si="14"/>
        <v>2300</v>
      </c>
      <c r="L2004" s="31">
        <f t="shared" si="15"/>
        <v>919.99999999999989</v>
      </c>
      <c r="M2004" s="32">
        <v>0.39999999999999997</v>
      </c>
      <c r="O2004" s="37"/>
      <c r="P2004" s="35"/>
      <c r="Q2004" s="33"/>
      <c r="R2004" s="34"/>
    </row>
    <row r="2005" spans="1:18" ht="15.75" customHeight="1">
      <c r="A2005" s="22"/>
      <c r="B2005" s="27" t="s">
        <v>30</v>
      </c>
      <c r="C2005" s="27">
        <v>1197831</v>
      </c>
      <c r="D2005" s="28">
        <v>44473</v>
      </c>
      <c r="E2005" s="27" t="s">
        <v>31</v>
      </c>
      <c r="F2005" s="27" t="s">
        <v>85</v>
      </c>
      <c r="G2005" s="27" t="s">
        <v>86</v>
      </c>
      <c r="H2005" s="27" t="s">
        <v>25</v>
      </c>
      <c r="I2005" s="29">
        <v>0.4</v>
      </c>
      <c r="J2005" s="30">
        <v>5750</v>
      </c>
      <c r="K2005" s="31">
        <f t="shared" si="14"/>
        <v>2300</v>
      </c>
      <c r="L2005" s="31">
        <f t="shared" si="15"/>
        <v>919.99999999999989</v>
      </c>
      <c r="M2005" s="32">
        <v>0.39999999999999997</v>
      </c>
      <c r="O2005" s="37"/>
      <c r="P2005" s="35"/>
      <c r="Q2005" s="33"/>
      <c r="R2005" s="34"/>
    </row>
    <row r="2006" spans="1:18" ht="15.75" customHeight="1">
      <c r="A2006" s="22"/>
      <c r="B2006" s="27" t="s">
        <v>30</v>
      </c>
      <c r="C2006" s="27">
        <v>1197831</v>
      </c>
      <c r="D2006" s="28">
        <v>44473</v>
      </c>
      <c r="E2006" s="27" t="s">
        <v>31</v>
      </c>
      <c r="F2006" s="27" t="s">
        <v>85</v>
      </c>
      <c r="G2006" s="27" t="s">
        <v>86</v>
      </c>
      <c r="H2006" s="27" t="s">
        <v>26</v>
      </c>
      <c r="I2006" s="29">
        <v>0.45</v>
      </c>
      <c r="J2006" s="30">
        <v>5250</v>
      </c>
      <c r="K2006" s="31">
        <f t="shared" si="14"/>
        <v>2362.5</v>
      </c>
      <c r="L2006" s="31">
        <f t="shared" si="15"/>
        <v>944.99999999999989</v>
      </c>
      <c r="M2006" s="32">
        <v>0.39999999999999997</v>
      </c>
      <c r="O2006" s="37"/>
      <c r="P2006" s="35"/>
      <c r="Q2006" s="33"/>
      <c r="R2006" s="34"/>
    </row>
    <row r="2007" spans="1:18" ht="15.75" customHeight="1">
      <c r="A2007" s="22"/>
      <c r="B2007" s="27" t="s">
        <v>30</v>
      </c>
      <c r="C2007" s="27">
        <v>1197831</v>
      </c>
      <c r="D2007" s="28">
        <v>44473</v>
      </c>
      <c r="E2007" s="27" t="s">
        <v>31</v>
      </c>
      <c r="F2007" s="27" t="s">
        <v>85</v>
      </c>
      <c r="G2007" s="27" t="s">
        <v>86</v>
      </c>
      <c r="H2007" s="27" t="s">
        <v>27</v>
      </c>
      <c r="I2007" s="29">
        <v>0.45</v>
      </c>
      <c r="J2007" s="30">
        <v>3750</v>
      </c>
      <c r="K2007" s="31">
        <f t="shared" si="14"/>
        <v>1687.5</v>
      </c>
      <c r="L2007" s="31">
        <f t="shared" si="15"/>
        <v>843.75</v>
      </c>
      <c r="M2007" s="32">
        <v>0.5</v>
      </c>
      <c r="O2007" s="37"/>
      <c r="P2007" s="35"/>
      <c r="Q2007" s="33"/>
      <c r="R2007" s="34"/>
    </row>
    <row r="2008" spans="1:18" ht="15.75" customHeight="1">
      <c r="A2008" s="22"/>
      <c r="B2008" s="27" t="s">
        <v>30</v>
      </c>
      <c r="C2008" s="27">
        <v>1197831</v>
      </c>
      <c r="D2008" s="28">
        <v>44473</v>
      </c>
      <c r="E2008" s="27" t="s">
        <v>31</v>
      </c>
      <c r="F2008" s="27" t="s">
        <v>85</v>
      </c>
      <c r="G2008" s="27" t="s">
        <v>86</v>
      </c>
      <c r="H2008" s="27" t="s">
        <v>28</v>
      </c>
      <c r="I2008" s="29">
        <v>0.35000000000000003</v>
      </c>
      <c r="J2008" s="30">
        <v>3500</v>
      </c>
      <c r="K2008" s="31">
        <f t="shared" si="14"/>
        <v>1225.0000000000002</v>
      </c>
      <c r="L2008" s="31">
        <f t="shared" si="15"/>
        <v>428.75000000000006</v>
      </c>
      <c r="M2008" s="32">
        <v>0.35</v>
      </c>
      <c r="O2008" s="37"/>
      <c r="P2008" s="35"/>
      <c r="Q2008" s="33"/>
      <c r="R2008" s="34"/>
    </row>
    <row r="2009" spans="1:18" ht="15.75" customHeight="1">
      <c r="A2009" s="22"/>
      <c r="B2009" s="27" t="s">
        <v>30</v>
      </c>
      <c r="C2009" s="27">
        <v>1197831</v>
      </c>
      <c r="D2009" s="28">
        <v>44473</v>
      </c>
      <c r="E2009" s="27" t="s">
        <v>31</v>
      </c>
      <c r="F2009" s="27" t="s">
        <v>85</v>
      </c>
      <c r="G2009" s="27" t="s">
        <v>86</v>
      </c>
      <c r="H2009" s="27" t="s">
        <v>29</v>
      </c>
      <c r="I2009" s="29">
        <v>0.45</v>
      </c>
      <c r="J2009" s="30">
        <v>5250</v>
      </c>
      <c r="K2009" s="31">
        <f t="shared" si="14"/>
        <v>2362.5</v>
      </c>
      <c r="L2009" s="31">
        <f t="shared" si="15"/>
        <v>1299.375</v>
      </c>
      <c r="M2009" s="32">
        <v>0.55000000000000004</v>
      </c>
      <c r="O2009" s="37"/>
      <c r="P2009" s="35"/>
      <c r="Q2009" s="33"/>
      <c r="R2009" s="34"/>
    </row>
    <row r="2010" spans="1:18" ht="15.75" customHeight="1">
      <c r="A2010" s="22"/>
      <c r="B2010" s="27" t="s">
        <v>30</v>
      </c>
      <c r="C2010" s="27">
        <v>1197831</v>
      </c>
      <c r="D2010" s="28">
        <v>44505</v>
      </c>
      <c r="E2010" s="27" t="s">
        <v>31</v>
      </c>
      <c r="F2010" s="27" t="s">
        <v>85</v>
      </c>
      <c r="G2010" s="27" t="s">
        <v>86</v>
      </c>
      <c r="H2010" s="27" t="s">
        <v>24</v>
      </c>
      <c r="I2010" s="29">
        <v>0.35000000000000003</v>
      </c>
      <c r="J2010" s="30">
        <v>6750</v>
      </c>
      <c r="K2010" s="31">
        <f t="shared" si="14"/>
        <v>2362.5</v>
      </c>
      <c r="L2010" s="31">
        <f t="shared" si="15"/>
        <v>944.99999999999989</v>
      </c>
      <c r="M2010" s="32">
        <v>0.39999999999999997</v>
      </c>
      <c r="O2010" s="37"/>
      <c r="P2010" s="35"/>
      <c r="Q2010" s="33"/>
      <c r="R2010" s="34"/>
    </row>
    <row r="2011" spans="1:18" ht="15.75" customHeight="1">
      <c r="A2011" s="22"/>
      <c r="B2011" s="27" t="s">
        <v>30</v>
      </c>
      <c r="C2011" s="27">
        <v>1197831</v>
      </c>
      <c r="D2011" s="28">
        <v>44505</v>
      </c>
      <c r="E2011" s="27" t="s">
        <v>31</v>
      </c>
      <c r="F2011" s="27" t="s">
        <v>85</v>
      </c>
      <c r="G2011" s="27" t="s">
        <v>86</v>
      </c>
      <c r="H2011" s="27" t="s">
        <v>25</v>
      </c>
      <c r="I2011" s="29">
        <v>0.35000000000000003</v>
      </c>
      <c r="J2011" s="30">
        <v>6750</v>
      </c>
      <c r="K2011" s="31">
        <f t="shared" si="14"/>
        <v>2362.5</v>
      </c>
      <c r="L2011" s="31">
        <f t="shared" si="15"/>
        <v>944.99999999999989</v>
      </c>
      <c r="M2011" s="32">
        <v>0.39999999999999997</v>
      </c>
      <c r="O2011" s="37"/>
      <c r="P2011" s="35"/>
      <c r="Q2011" s="33"/>
      <c r="R2011" s="34"/>
    </row>
    <row r="2012" spans="1:18" ht="15.75" customHeight="1">
      <c r="A2012" s="22"/>
      <c r="B2012" s="27" t="s">
        <v>30</v>
      </c>
      <c r="C2012" s="27">
        <v>1197831</v>
      </c>
      <c r="D2012" s="28">
        <v>44505</v>
      </c>
      <c r="E2012" s="27" t="s">
        <v>31</v>
      </c>
      <c r="F2012" s="27" t="s">
        <v>85</v>
      </c>
      <c r="G2012" s="27" t="s">
        <v>86</v>
      </c>
      <c r="H2012" s="27" t="s">
        <v>26</v>
      </c>
      <c r="I2012" s="29">
        <v>0.6</v>
      </c>
      <c r="J2012" s="30">
        <v>6000</v>
      </c>
      <c r="K2012" s="31">
        <f t="shared" si="14"/>
        <v>3600</v>
      </c>
      <c r="L2012" s="31">
        <f t="shared" si="15"/>
        <v>1439.9999999999998</v>
      </c>
      <c r="M2012" s="32">
        <v>0.39999999999999997</v>
      </c>
      <c r="O2012" s="37"/>
      <c r="P2012" s="35"/>
      <c r="Q2012" s="33"/>
      <c r="R2012" s="34"/>
    </row>
    <row r="2013" spans="1:18" ht="15.75" customHeight="1">
      <c r="A2013" s="22"/>
      <c r="B2013" s="27" t="s">
        <v>30</v>
      </c>
      <c r="C2013" s="27">
        <v>1197831</v>
      </c>
      <c r="D2013" s="28">
        <v>44505</v>
      </c>
      <c r="E2013" s="27" t="s">
        <v>31</v>
      </c>
      <c r="F2013" s="27" t="s">
        <v>85</v>
      </c>
      <c r="G2013" s="27" t="s">
        <v>86</v>
      </c>
      <c r="H2013" s="27" t="s">
        <v>27</v>
      </c>
      <c r="I2013" s="29">
        <v>0.6</v>
      </c>
      <c r="J2013" s="30">
        <v>4500</v>
      </c>
      <c r="K2013" s="31">
        <f t="shared" si="14"/>
        <v>2700</v>
      </c>
      <c r="L2013" s="31">
        <f t="shared" si="15"/>
        <v>1350</v>
      </c>
      <c r="M2013" s="32">
        <v>0.5</v>
      </c>
      <c r="O2013" s="37"/>
      <c r="P2013" s="35"/>
      <c r="Q2013" s="33"/>
      <c r="R2013" s="34"/>
    </row>
    <row r="2014" spans="1:18" ht="15.75" customHeight="1">
      <c r="A2014" s="22"/>
      <c r="B2014" s="27" t="s">
        <v>30</v>
      </c>
      <c r="C2014" s="27">
        <v>1197831</v>
      </c>
      <c r="D2014" s="28">
        <v>44505</v>
      </c>
      <c r="E2014" s="27" t="s">
        <v>31</v>
      </c>
      <c r="F2014" s="27" t="s">
        <v>85</v>
      </c>
      <c r="G2014" s="27" t="s">
        <v>86</v>
      </c>
      <c r="H2014" s="27" t="s">
        <v>28</v>
      </c>
      <c r="I2014" s="29">
        <v>0.54999999999999993</v>
      </c>
      <c r="J2014" s="30">
        <v>4250</v>
      </c>
      <c r="K2014" s="31">
        <f t="shared" si="14"/>
        <v>2337.4999999999995</v>
      </c>
      <c r="L2014" s="31">
        <f t="shared" si="15"/>
        <v>818.12499999999977</v>
      </c>
      <c r="M2014" s="32">
        <v>0.35</v>
      </c>
      <c r="O2014" s="37"/>
      <c r="P2014" s="35"/>
      <c r="Q2014" s="33"/>
      <c r="R2014" s="34"/>
    </row>
    <row r="2015" spans="1:18" ht="15.75" customHeight="1">
      <c r="A2015" s="22"/>
      <c r="B2015" s="27" t="s">
        <v>30</v>
      </c>
      <c r="C2015" s="27">
        <v>1197831</v>
      </c>
      <c r="D2015" s="28">
        <v>44505</v>
      </c>
      <c r="E2015" s="27" t="s">
        <v>31</v>
      </c>
      <c r="F2015" s="27" t="s">
        <v>85</v>
      </c>
      <c r="G2015" s="27" t="s">
        <v>86</v>
      </c>
      <c r="H2015" s="27" t="s">
        <v>29</v>
      </c>
      <c r="I2015" s="29">
        <v>0.65</v>
      </c>
      <c r="J2015" s="30">
        <v>6250</v>
      </c>
      <c r="K2015" s="31">
        <f t="shared" si="14"/>
        <v>4062.5</v>
      </c>
      <c r="L2015" s="31">
        <f t="shared" si="15"/>
        <v>2234.375</v>
      </c>
      <c r="M2015" s="32">
        <v>0.55000000000000004</v>
      </c>
      <c r="O2015" s="37"/>
      <c r="P2015" s="35"/>
      <c r="Q2015" s="33"/>
      <c r="R2015" s="34"/>
    </row>
    <row r="2016" spans="1:18" ht="15.75" customHeight="1">
      <c r="A2016" s="22"/>
      <c r="B2016" s="27" t="s">
        <v>30</v>
      </c>
      <c r="C2016" s="27">
        <v>1197831</v>
      </c>
      <c r="D2016" s="28">
        <v>44534</v>
      </c>
      <c r="E2016" s="27" t="s">
        <v>31</v>
      </c>
      <c r="F2016" s="27" t="s">
        <v>85</v>
      </c>
      <c r="G2016" s="27" t="s">
        <v>86</v>
      </c>
      <c r="H2016" s="27" t="s">
        <v>24</v>
      </c>
      <c r="I2016" s="29">
        <v>0.54999999999999993</v>
      </c>
      <c r="J2016" s="30">
        <v>7750</v>
      </c>
      <c r="K2016" s="31">
        <f t="shared" si="14"/>
        <v>4262.4999999999991</v>
      </c>
      <c r="L2016" s="31">
        <f t="shared" si="15"/>
        <v>1704.9999999999995</v>
      </c>
      <c r="M2016" s="32">
        <v>0.39999999999999997</v>
      </c>
      <c r="O2016" s="37"/>
      <c r="P2016" s="35"/>
      <c r="Q2016" s="33"/>
      <c r="R2016" s="34"/>
    </row>
    <row r="2017" spans="1:18" ht="15.75" customHeight="1">
      <c r="A2017" s="22"/>
      <c r="B2017" s="27" t="s">
        <v>30</v>
      </c>
      <c r="C2017" s="27">
        <v>1197831</v>
      </c>
      <c r="D2017" s="28">
        <v>44534</v>
      </c>
      <c r="E2017" s="27" t="s">
        <v>31</v>
      </c>
      <c r="F2017" s="27" t="s">
        <v>85</v>
      </c>
      <c r="G2017" s="27" t="s">
        <v>86</v>
      </c>
      <c r="H2017" s="27" t="s">
        <v>25</v>
      </c>
      <c r="I2017" s="29">
        <v>0.54999999999999993</v>
      </c>
      <c r="J2017" s="30">
        <v>7750</v>
      </c>
      <c r="K2017" s="31">
        <f t="shared" si="14"/>
        <v>4262.4999999999991</v>
      </c>
      <c r="L2017" s="31">
        <f t="shared" si="15"/>
        <v>1704.9999999999995</v>
      </c>
      <c r="M2017" s="32">
        <v>0.39999999999999997</v>
      </c>
      <c r="O2017" s="37"/>
      <c r="P2017" s="35"/>
      <c r="Q2017" s="33"/>
      <c r="R2017" s="34"/>
    </row>
    <row r="2018" spans="1:18" ht="15.75" customHeight="1">
      <c r="A2018" s="22"/>
      <c r="B2018" s="27" t="s">
        <v>30</v>
      </c>
      <c r="C2018" s="27">
        <v>1197831</v>
      </c>
      <c r="D2018" s="28">
        <v>44534</v>
      </c>
      <c r="E2018" s="27" t="s">
        <v>31</v>
      </c>
      <c r="F2018" s="27" t="s">
        <v>85</v>
      </c>
      <c r="G2018" s="27" t="s">
        <v>86</v>
      </c>
      <c r="H2018" s="27" t="s">
        <v>26</v>
      </c>
      <c r="I2018" s="29">
        <v>0.6</v>
      </c>
      <c r="J2018" s="30">
        <v>6750</v>
      </c>
      <c r="K2018" s="31">
        <f t="shared" si="14"/>
        <v>4050</v>
      </c>
      <c r="L2018" s="31">
        <f t="shared" si="15"/>
        <v>1619.9999999999998</v>
      </c>
      <c r="M2018" s="32">
        <v>0.39999999999999997</v>
      </c>
      <c r="O2018" s="37"/>
      <c r="P2018" s="35"/>
      <c r="Q2018" s="33"/>
      <c r="R2018" s="34"/>
    </row>
    <row r="2019" spans="1:18" ht="15.75" customHeight="1">
      <c r="A2019" s="22"/>
      <c r="B2019" s="27" t="s">
        <v>30</v>
      </c>
      <c r="C2019" s="27">
        <v>1197831</v>
      </c>
      <c r="D2019" s="28">
        <v>44534</v>
      </c>
      <c r="E2019" s="27" t="s">
        <v>31</v>
      </c>
      <c r="F2019" s="27" t="s">
        <v>85</v>
      </c>
      <c r="G2019" s="27" t="s">
        <v>86</v>
      </c>
      <c r="H2019" s="27" t="s">
        <v>27</v>
      </c>
      <c r="I2019" s="29">
        <v>0.6</v>
      </c>
      <c r="J2019" s="30">
        <v>5250</v>
      </c>
      <c r="K2019" s="31">
        <f t="shared" si="14"/>
        <v>3150</v>
      </c>
      <c r="L2019" s="31">
        <f t="shared" si="15"/>
        <v>1575</v>
      </c>
      <c r="M2019" s="32">
        <v>0.5</v>
      </c>
      <c r="O2019" s="37"/>
      <c r="P2019" s="35"/>
      <c r="Q2019" s="33"/>
      <c r="R2019" s="34"/>
    </row>
    <row r="2020" spans="1:18" ht="15.75" customHeight="1">
      <c r="A2020" s="22"/>
      <c r="B2020" s="27" t="s">
        <v>30</v>
      </c>
      <c r="C2020" s="27">
        <v>1197831</v>
      </c>
      <c r="D2020" s="28">
        <v>44534</v>
      </c>
      <c r="E2020" s="27" t="s">
        <v>31</v>
      </c>
      <c r="F2020" s="27" t="s">
        <v>85</v>
      </c>
      <c r="G2020" s="27" t="s">
        <v>86</v>
      </c>
      <c r="H2020" s="27" t="s">
        <v>28</v>
      </c>
      <c r="I2020" s="29">
        <v>0.54999999999999993</v>
      </c>
      <c r="J2020" s="30">
        <v>4750</v>
      </c>
      <c r="K2020" s="31">
        <f t="shared" si="14"/>
        <v>2612.4999999999995</v>
      </c>
      <c r="L2020" s="31">
        <f t="shared" si="15"/>
        <v>914.37499999999977</v>
      </c>
      <c r="M2020" s="32">
        <v>0.35</v>
      </c>
      <c r="O2020" s="37"/>
      <c r="P2020" s="35"/>
      <c r="Q2020" s="33"/>
      <c r="R2020" s="34"/>
    </row>
    <row r="2021" spans="1:18" ht="15.75" customHeight="1">
      <c r="A2021" s="22"/>
      <c r="B2021" s="27" t="s">
        <v>30</v>
      </c>
      <c r="C2021" s="27">
        <v>1197831</v>
      </c>
      <c r="D2021" s="28">
        <v>44534</v>
      </c>
      <c r="E2021" s="27" t="s">
        <v>31</v>
      </c>
      <c r="F2021" s="27" t="s">
        <v>85</v>
      </c>
      <c r="G2021" s="27" t="s">
        <v>86</v>
      </c>
      <c r="H2021" s="27" t="s">
        <v>29</v>
      </c>
      <c r="I2021" s="29">
        <v>0.65</v>
      </c>
      <c r="J2021" s="30">
        <v>7250</v>
      </c>
      <c r="K2021" s="31">
        <f t="shared" si="14"/>
        <v>4712.5</v>
      </c>
      <c r="L2021" s="31">
        <f t="shared" si="15"/>
        <v>2591.875</v>
      </c>
      <c r="M2021" s="32">
        <v>0.55000000000000004</v>
      </c>
      <c r="O2021" s="37"/>
      <c r="P2021" s="35"/>
      <c r="Q2021" s="33"/>
      <c r="R2021" s="34"/>
    </row>
    <row r="2022" spans="1:18" ht="15.75" customHeight="1">
      <c r="A2022" s="22" t="s">
        <v>46</v>
      </c>
      <c r="B2022" s="27" t="s">
        <v>34</v>
      </c>
      <c r="C2022" s="27">
        <v>1128299</v>
      </c>
      <c r="D2022" s="28">
        <v>44219</v>
      </c>
      <c r="E2022" s="27" t="s">
        <v>35</v>
      </c>
      <c r="F2022" s="27" t="s">
        <v>87</v>
      </c>
      <c r="G2022" s="27" t="s">
        <v>88</v>
      </c>
      <c r="H2022" s="27" t="s">
        <v>24</v>
      </c>
      <c r="I2022" s="29">
        <v>0.29999999999999993</v>
      </c>
      <c r="J2022" s="30">
        <v>4250</v>
      </c>
      <c r="K2022" s="31">
        <f t="shared" si="14"/>
        <v>1274.9999999999998</v>
      </c>
      <c r="L2022" s="31">
        <f t="shared" si="15"/>
        <v>446.24999999999989</v>
      </c>
      <c r="M2022" s="32">
        <v>0.35</v>
      </c>
      <c r="O2022" s="37"/>
      <c r="P2022" s="35"/>
      <c r="Q2022" s="33"/>
      <c r="R2022" s="34"/>
    </row>
    <row r="2023" spans="1:18" ht="15.75" customHeight="1">
      <c r="A2023" s="22"/>
      <c r="B2023" s="27" t="s">
        <v>34</v>
      </c>
      <c r="C2023" s="27">
        <v>1128299</v>
      </c>
      <c r="D2023" s="28">
        <v>44219</v>
      </c>
      <c r="E2023" s="27" t="s">
        <v>35</v>
      </c>
      <c r="F2023" s="27" t="s">
        <v>87</v>
      </c>
      <c r="G2023" s="27" t="s">
        <v>88</v>
      </c>
      <c r="H2023" s="27" t="s">
        <v>25</v>
      </c>
      <c r="I2023" s="29">
        <v>0.4</v>
      </c>
      <c r="J2023" s="30">
        <v>4250</v>
      </c>
      <c r="K2023" s="31">
        <f t="shared" si="14"/>
        <v>1700</v>
      </c>
      <c r="L2023" s="31">
        <f t="shared" si="15"/>
        <v>680</v>
      </c>
      <c r="M2023" s="32">
        <v>0.4</v>
      </c>
      <c r="O2023" s="37"/>
      <c r="P2023" s="35"/>
      <c r="Q2023" s="33"/>
      <c r="R2023" s="34"/>
    </row>
    <row r="2024" spans="1:18" ht="15.75" customHeight="1">
      <c r="A2024" s="22"/>
      <c r="B2024" s="27" t="s">
        <v>34</v>
      </c>
      <c r="C2024" s="27">
        <v>1128299</v>
      </c>
      <c r="D2024" s="28">
        <v>44219</v>
      </c>
      <c r="E2024" s="27" t="s">
        <v>35</v>
      </c>
      <c r="F2024" s="27" t="s">
        <v>87</v>
      </c>
      <c r="G2024" s="27" t="s">
        <v>88</v>
      </c>
      <c r="H2024" s="27" t="s">
        <v>26</v>
      </c>
      <c r="I2024" s="29">
        <v>0.4</v>
      </c>
      <c r="J2024" s="30">
        <v>4250</v>
      </c>
      <c r="K2024" s="31">
        <f t="shared" si="14"/>
        <v>1700</v>
      </c>
      <c r="L2024" s="31">
        <f t="shared" si="15"/>
        <v>595</v>
      </c>
      <c r="M2024" s="32">
        <v>0.35</v>
      </c>
      <c r="O2024" s="37"/>
      <c r="P2024" s="35"/>
      <c r="Q2024" s="33"/>
      <c r="R2024" s="34"/>
    </row>
    <row r="2025" spans="1:18" ht="15.75" customHeight="1">
      <c r="A2025" s="22"/>
      <c r="B2025" s="27" t="s">
        <v>34</v>
      </c>
      <c r="C2025" s="27">
        <v>1128299</v>
      </c>
      <c r="D2025" s="28">
        <v>44219</v>
      </c>
      <c r="E2025" s="27" t="s">
        <v>35</v>
      </c>
      <c r="F2025" s="27" t="s">
        <v>87</v>
      </c>
      <c r="G2025" s="27" t="s">
        <v>88</v>
      </c>
      <c r="H2025" s="27" t="s">
        <v>27</v>
      </c>
      <c r="I2025" s="29">
        <v>0.4</v>
      </c>
      <c r="J2025" s="30">
        <v>2750</v>
      </c>
      <c r="K2025" s="31">
        <f t="shared" si="14"/>
        <v>1100</v>
      </c>
      <c r="L2025" s="31">
        <f t="shared" si="15"/>
        <v>385</v>
      </c>
      <c r="M2025" s="32">
        <v>0.35</v>
      </c>
      <c r="O2025" s="37"/>
      <c r="P2025" s="35"/>
      <c r="Q2025" s="33"/>
      <c r="R2025" s="34"/>
    </row>
    <row r="2026" spans="1:18" ht="15.75" customHeight="1">
      <c r="A2026" s="22"/>
      <c r="B2026" s="27" t="s">
        <v>34</v>
      </c>
      <c r="C2026" s="27">
        <v>1128299</v>
      </c>
      <c r="D2026" s="28">
        <v>44219</v>
      </c>
      <c r="E2026" s="27" t="s">
        <v>35</v>
      </c>
      <c r="F2026" s="27" t="s">
        <v>87</v>
      </c>
      <c r="G2026" s="27" t="s">
        <v>88</v>
      </c>
      <c r="H2026" s="27" t="s">
        <v>28</v>
      </c>
      <c r="I2026" s="29">
        <v>0.45000000000000007</v>
      </c>
      <c r="J2026" s="30">
        <v>2250</v>
      </c>
      <c r="K2026" s="31">
        <f t="shared" si="14"/>
        <v>1012.5000000000001</v>
      </c>
      <c r="L2026" s="31">
        <f t="shared" si="15"/>
        <v>303.75</v>
      </c>
      <c r="M2026" s="32">
        <v>0.3</v>
      </c>
      <c r="O2026" s="37"/>
      <c r="P2026" s="35"/>
      <c r="Q2026" s="33"/>
      <c r="R2026" s="34"/>
    </row>
    <row r="2027" spans="1:18" ht="15.75" customHeight="1">
      <c r="A2027" s="22"/>
      <c r="B2027" s="27" t="s">
        <v>34</v>
      </c>
      <c r="C2027" s="27">
        <v>1128299</v>
      </c>
      <c r="D2027" s="28">
        <v>44219</v>
      </c>
      <c r="E2027" s="27" t="s">
        <v>35</v>
      </c>
      <c r="F2027" s="27" t="s">
        <v>87</v>
      </c>
      <c r="G2027" s="27" t="s">
        <v>88</v>
      </c>
      <c r="H2027" s="27" t="s">
        <v>29</v>
      </c>
      <c r="I2027" s="29">
        <v>0.4</v>
      </c>
      <c r="J2027" s="30">
        <v>4250</v>
      </c>
      <c r="K2027" s="31">
        <f t="shared" si="14"/>
        <v>1700</v>
      </c>
      <c r="L2027" s="31">
        <f t="shared" si="15"/>
        <v>425</v>
      </c>
      <c r="M2027" s="32">
        <v>0.25</v>
      </c>
      <c r="O2027" s="37"/>
      <c r="P2027" s="35"/>
      <c r="Q2027" s="33"/>
      <c r="R2027" s="34"/>
    </row>
    <row r="2028" spans="1:18" ht="15.75" customHeight="1">
      <c r="A2028" s="22"/>
      <c r="B2028" s="27" t="s">
        <v>34</v>
      </c>
      <c r="C2028" s="27">
        <v>1128299</v>
      </c>
      <c r="D2028" s="28">
        <v>44250</v>
      </c>
      <c r="E2028" s="27" t="s">
        <v>35</v>
      </c>
      <c r="F2028" s="27" t="s">
        <v>87</v>
      </c>
      <c r="G2028" s="27" t="s">
        <v>88</v>
      </c>
      <c r="H2028" s="27" t="s">
        <v>24</v>
      </c>
      <c r="I2028" s="29">
        <v>0.29999999999999993</v>
      </c>
      <c r="J2028" s="30">
        <v>4750</v>
      </c>
      <c r="K2028" s="31">
        <f t="shared" si="14"/>
        <v>1424.9999999999998</v>
      </c>
      <c r="L2028" s="31">
        <f t="shared" si="15"/>
        <v>498.74999999999989</v>
      </c>
      <c r="M2028" s="32">
        <v>0.35</v>
      </c>
      <c r="O2028" s="37"/>
      <c r="P2028" s="35"/>
      <c r="Q2028" s="33"/>
      <c r="R2028" s="34"/>
    </row>
    <row r="2029" spans="1:18" ht="15.75" customHeight="1">
      <c r="A2029" s="22"/>
      <c r="B2029" s="27" t="s">
        <v>34</v>
      </c>
      <c r="C2029" s="27">
        <v>1128299</v>
      </c>
      <c r="D2029" s="28">
        <v>44250</v>
      </c>
      <c r="E2029" s="27" t="s">
        <v>35</v>
      </c>
      <c r="F2029" s="27" t="s">
        <v>87</v>
      </c>
      <c r="G2029" s="27" t="s">
        <v>88</v>
      </c>
      <c r="H2029" s="27" t="s">
        <v>25</v>
      </c>
      <c r="I2029" s="29">
        <v>0.4</v>
      </c>
      <c r="J2029" s="30">
        <v>3750</v>
      </c>
      <c r="K2029" s="31">
        <f t="shared" si="14"/>
        <v>1500</v>
      </c>
      <c r="L2029" s="31">
        <f t="shared" si="15"/>
        <v>600</v>
      </c>
      <c r="M2029" s="32">
        <v>0.4</v>
      </c>
      <c r="O2029" s="37"/>
      <c r="P2029" s="35"/>
      <c r="Q2029" s="33"/>
      <c r="R2029" s="34"/>
    </row>
    <row r="2030" spans="1:18" ht="15.75" customHeight="1">
      <c r="A2030" s="22"/>
      <c r="B2030" s="27" t="s">
        <v>34</v>
      </c>
      <c r="C2030" s="27">
        <v>1128299</v>
      </c>
      <c r="D2030" s="28">
        <v>44250</v>
      </c>
      <c r="E2030" s="27" t="s">
        <v>35</v>
      </c>
      <c r="F2030" s="27" t="s">
        <v>87</v>
      </c>
      <c r="G2030" s="27" t="s">
        <v>88</v>
      </c>
      <c r="H2030" s="27" t="s">
        <v>26</v>
      </c>
      <c r="I2030" s="29">
        <v>0.4</v>
      </c>
      <c r="J2030" s="30">
        <v>3750</v>
      </c>
      <c r="K2030" s="31">
        <f t="shared" si="14"/>
        <v>1500</v>
      </c>
      <c r="L2030" s="31">
        <f t="shared" si="15"/>
        <v>525</v>
      </c>
      <c r="M2030" s="32">
        <v>0.35</v>
      </c>
      <c r="O2030" s="37"/>
      <c r="P2030" s="35"/>
      <c r="Q2030" s="33"/>
      <c r="R2030" s="34"/>
    </row>
    <row r="2031" spans="1:18" ht="15.75" customHeight="1">
      <c r="A2031" s="22"/>
      <c r="B2031" s="27" t="s">
        <v>34</v>
      </c>
      <c r="C2031" s="27">
        <v>1128299</v>
      </c>
      <c r="D2031" s="28">
        <v>44250</v>
      </c>
      <c r="E2031" s="27" t="s">
        <v>35</v>
      </c>
      <c r="F2031" s="27" t="s">
        <v>87</v>
      </c>
      <c r="G2031" s="27" t="s">
        <v>88</v>
      </c>
      <c r="H2031" s="27" t="s">
        <v>27</v>
      </c>
      <c r="I2031" s="29">
        <v>0.4</v>
      </c>
      <c r="J2031" s="30">
        <v>2250</v>
      </c>
      <c r="K2031" s="31">
        <f t="shared" si="14"/>
        <v>900</v>
      </c>
      <c r="L2031" s="31">
        <f t="shared" si="15"/>
        <v>315</v>
      </c>
      <c r="M2031" s="32">
        <v>0.35</v>
      </c>
      <c r="O2031" s="37"/>
      <c r="P2031" s="35"/>
      <c r="Q2031" s="33"/>
      <c r="R2031" s="34"/>
    </row>
    <row r="2032" spans="1:18" ht="15.75" customHeight="1">
      <c r="A2032" s="22"/>
      <c r="B2032" s="27" t="s">
        <v>34</v>
      </c>
      <c r="C2032" s="27">
        <v>1128299</v>
      </c>
      <c r="D2032" s="28">
        <v>44250</v>
      </c>
      <c r="E2032" s="27" t="s">
        <v>35</v>
      </c>
      <c r="F2032" s="27" t="s">
        <v>87</v>
      </c>
      <c r="G2032" s="27" t="s">
        <v>88</v>
      </c>
      <c r="H2032" s="27" t="s">
        <v>28</v>
      </c>
      <c r="I2032" s="29">
        <v>0.45000000000000007</v>
      </c>
      <c r="J2032" s="30">
        <v>1500</v>
      </c>
      <c r="K2032" s="31">
        <f t="shared" si="14"/>
        <v>675.00000000000011</v>
      </c>
      <c r="L2032" s="31">
        <f t="shared" si="15"/>
        <v>202.50000000000003</v>
      </c>
      <c r="M2032" s="32">
        <v>0.3</v>
      </c>
      <c r="O2032" s="37"/>
      <c r="P2032" s="35"/>
      <c r="Q2032" s="33"/>
      <c r="R2032" s="34"/>
    </row>
    <row r="2033" spans="1:18" ht="15.75" customHeight="1">
      <c r="A2033" s="22"/>
      <c r="B2033" s="27" t="s">
        <v>34</v>
      </c>
      <c r="C2033" s="27">
        <v>1128299</v>
      </c>
      <c r="D2033" s="28">
        <v>44250</v>
      </c>
      <c r="E2033" s="27" t="s">
        <v>35</v>
      </c>
      <c r="F2033" s="27" t="s">
        <v>87</v>
      </c>
      <c r="G2033" s="27" t="s">
        <v>88</v>
      </c>
      <c r="H2033" s="27" t="s">
        <v>29</v>
      </c>
      <c r="I2033" s="29">
        <v>0.4</v>
      </c>
      <c r="J2033" s="30">
        <v>3500</v>
      </c>
      <c r="K2033" s="31">
        <f t="shared" si="14"/>
        <v>1400</v>
      </c>
      <c r="L2033" s="31">
        <f t="shared" si="15"/>
        <v>350</v>
      </c>
      <c r="M2033" s="32">
        <v>0.25</v>
      </c>
      <c r="O2033" s="37"/>
      <c r="P2033" s="35"/>
      <c r="Q2033" s="33"/>
      <c r="R2033" s="34"/>
    </row>
    <row r="2034" spans="1:18" ht="15.75" customHeight="1">
      <c r="A2034" s="22"/>
      <c r="B2034" s="27" t="s">
        <v>34</v>
      </c>
      <c r="C2034" s="27">
        <v>1128299</v>
      </c>
      <c r="D2034" s="28">
        <v>44277</v>
      </c>
      <c r="E2034" s="27" t="s">
        <v>35</v>
      </c>
      <c r="F2034" s="27" t="s">
        <v>87</v>
      </c>
      <c r="G2034" s="27" t="s">
        <v>88</v>
      </c>
      <c r="H2034" s="27" t="s">
        <v>24</v>
      </c>
      <c r="I2034" s="29">
        <v>0.4</v>
      </c>
      <c r="J2034" s="30">
        <v>5000</v>
      </c>
      <c r="K2034" s="31">
        <f t="shared" si="14"/>
        <v>2000</v>
      </c>
      <c r="L2034" s="31">
        <f t="shared" si="15"/>
        <v>700</v>
      </c>
      <c r="M2034" s="32">
        <v>0.35</v>
      </c>
      <c r="O2034" s="37"/>
      <c r="P2034" s="35"/>
      <c r="Q2034" s="33"/>
      <c r="R2034" s="34"/>
    </row>
    <row r="2035" spans="1:18" ht="15.75" customHeight="1">
      <c r="A2035" s="22"/>
      <c r="B2035" s="27" t="s">
        <v>34</v>
      </c>
      <c r="C2035" s="27">
        <v>1128299</v>
      </c>
      <c r="D2035" s="28">
        <v>44277</v>
      </c>
      <c r="E2035" s="27" t="s">
        <v>35</v>
      </c>
      <c r="F2035" s="27" t="s">
        <v>87</v>
      </c>
      <c r="G2035" s="27" t="s">
        <v>88</v>
      </c>
      <c r="H2035" s="27" t="s">
        <v>25</v>
      </c>
      <c r="I2035" s="29">
        <v>0.5</v>
      </c>
      <c r="J2035" s="30">
        <v>3500</v>
      </c>
      <c r="K2035" s="31">
        <f t="shared" si="14"/>
        <v>1750</v>
      </c>
      <c r="L2035" s="31">
        <f t="shared" si="15"/>
        <v>700</v>
      </c>
      <c r="M2035" s="32">
        <v>0.4</v>
      </c>
      <c r="O2035" s="37"/>
      <c r="P2035" s="35"/>
      <c r="Q2035" s="33"/>
      <c r="R2035" s="34"/>
    </row>
    <row r="2036" spans="1:18" ht="15.75" customHeight="1">
      <c r="A2036" s="22"/>
      <c r="B2036" s="27" t="s">
        <v>34</v>
      </c>
      <c r="C2036" s="27">
        <v>1128299</v>
      </c>
      <c r="D2036" s="28">
        <v>44277</v>
      </c>
      <c r="E2036" s="27" t="s">
        <v>35</v>
      </c>
      <c r="F2036" s="27" t="s">
        <v>87</v>
      </c>
      <c r="G2036" s="27" t="s">
        <v>88</v>
      </c>
      <c r="H2036" s="27" t="s">
        <v>26</v>
      </c>
      <c r="I2036" s="29">
        <v>0.5</v>
      </c>
      <c r="J2036" s="30">
        <v>3500</v>
      </c>
      <c r="K2036" s="31">
        <f t="shared" si="14"/>
        <v>1750</v>
      </c>
      <c r="L2036" s="31">
        <f t="shared" si="15"/>
        <v>612.5</v>
      </c>
      <c r="M2036" s="32">
        <v>0.35</v>
      </c>
      <c r="O2036" s="37"/>
      <c r="P2036" s="35"/>
      <c r="Q2036" s="33"/>
      <c r="R2036" s="34"/>
    </row>
    <row r="2037" spans="1:18" ht="15.75" customHeight="1">
      <c r="A2037" s="22"/>
      <c r="B2037" s="27" t="s">
        <v>34</v>
      </c>
      <c r="C2037" s="27">
        <v>1128299</v>
      </c>
      <c r="D2037" s="28">
        <v>44277</v>
      </c>
      <c r="E2037" s="27" t="s">
        <v>35</v>
      </c>
      <c r="F2037" s="27" t="s">
        <v>87</v>
      </c>
      <c r="G2037" s="27" t="s">
        <v>88</v>
      </c>
      <c r="H2037" s="27" t="s">
        <v>27</v>
      </c>
      <c r="I2037" s="29">
        <v>0.5</v>
      </c>
      <c r="J2037" s="30">
        <v>2250</v>
      </c>
      <c r="K2037" s="31">
        <f t="shared" si="14"/>
        <v>1125</v>
      </c>
      <c r="L2037" s="31">
        <f t="shared" si="15"/>
        <v>393.75</v>
      </c>
      <c r="M2037" s="32">
        <v>0.35</v>
      </c>
      <c r="O2037" s="37"/>
      <c r="P2037" s="35"/>
      <c r="Q2037" s="33"/>
      <c r="R2037" s="34"/>
    </row>
    <row r="2038" spans="1:18" ht="15.75" customHeight="1">
      <c r="A2038" s="22"/>
      <c r="B2038" s="27" t="s">
        <v>34</v>
      </c>
      <c r="C2038" s="27">
        <v>1128299</v>
      </c>
      <c r="D2038" s="28">
        <v>44277</v>
      </c>
      <c r="E2038" s="27" t="s">
        <v>35</v>
      </c>
      <c r="F2038" s="27" t="s">
        <v>87</v>
      </c>
      <c r="G2038" s="27" t="s">
        <v>88</v>
      </c>
      <c r="H2038" s="27" t="s">
        <v>28</v>
      </c>
      <c r="I2038" s="29">
        <v>0.55000000000000004</v>
      </c>
      <c r="J2038" s="30">
        <v>1250</v>
      </c>
      <c r="K2038" s="31">
        <f t="shared" si="14"/>
        <v>687.5</v>
      </c>
      <c r="L2038" s="31">
        <f t="shared" si="15"/>
        <v>206.25</v>
      </c>
      <c r="M2038" s="32">
        <v>0.3</v>
      </c>
      <c r="O2038" s="37"/>
      <c r="P2038" s="35"/>
      <c r="Q2038" s="33"/>
      <c r="R2038" s="34"/>
    </row>
    <row r="2039" spans="1:18" ht="15.75" customHeight="1">
      <c r="A2039" s="22"/>
      <c r="B2039" s="27" t="s">
        <v>34</v>
      </c>
      <c r="C2039" s="27">
        <v>1128299</v>
      </c>
      <c r="D2039" s="28">
        <v>44277</v>
      </c>
      <c r="E2039" s="27" t="s">
        <v>35</v>
      </c>
      <c r="F2039" s="27" t="s">
        <v>87</v>
      </c>
      <c r="G2039" s="27" t="s">
        <v>88</v>
      </c>
      <c r="H2039" s="27" t="s">
        <v>29</v>
      </c>
      <c r="I2039" s="29">
        <v>0.5</v>
      </c>
      <c r="J2039" s="30">
        <v>3250</v>
      </c>
      <c r="K2039" s="31">
        <f t="shared" si="14"/>
        <v>1625</v>
      </c>
      <c r="L2039" s="31">
        <f t="shared" si="15"/>
        <v>406.25</v>
      </c>
      <c r="M2039" s="32">
        <v>0.25</v>
      </c>
      <c r="O2039" s="37"/>
      <c r="P2039" s="35"/>
      <c r="Q2039" s="33"/>
      <c r="R2039" s="34"/>
    </row>
    <row r="2040" spans="1:18" ht="15.75" customHeight="1">
      <c r="A2040" s="22"/>
      <c r="B2040" s="27" t="s">
        <v>34</v>
      </c>
      <c r="C2040" s="27">
        <v>1128299</v>
      </c>
      <c r="D2040" s="28">
        <v>44309</v>
      </c>
      <c r="E2040" s="27" t="s">
        <v>35</v>
      </c>
      <c r="F2040" s="27" t="s">
        <v>87</v>
      </c>
      <c r="G2040" s="27" t="s">
        <v>88</v>
      </c>
      <c r="H2040" s="27" t="s">
        <v>24</v>
      </c>
      <c r="I2040" s="29">
        <v>0.5</v>
      </c>
      <c r="J2040" s="30">
        <v>5000</v>
      </c>
      <c r="K2040" s="31">
        <f t="shared" si="14"/>
        <v>2500</v>
      </c>
      <c r="L2040" s="31">
        <f t="shared" si="15"/>
        <v>875</v>
      </c>
      <c r="M2040" s="32">
        <v>0.35</v>
      </c>
      <c r="O2040" s="37"/>
      <c r="P2040" s="35"/>
      <c r="Q2040" s="33"/>
      <c r="R2040" s="34"/>
    </row>
    <row r="2041" spans="1:18" ht="15.75" customHeight="1">
      <c r="A2041" s="22"/>
      <c r="B2041" s="27" t="s">
        <v>34</v>
      </c>
      <c r="C2041" s="27">
        <v>1128299</v>
      </c>
      <c r="D2041" s="28">
        <v>44309</v>
      </c>
      <c r="E2041" s="27" t="s">
        <v>35</v>
      </c>
      <c r="F2041" s="27" t="s">
        <v>87</v>
      </c>
      <c r="G2041" s="27" t="s">
        <v>88</v>
      </c>
      <c r="H2041" s="27" t="s">
        <v>25</v>
      </c>
      <c r="I2041" s="29">
        <v>0.55000000000000004</v>
      </c>
      <c r="J2041" s="30">
        <v>3000</v>
      </c>
      <c r="K2041" s="31">
        <f t="shared" si="14"/>
        <v>1650.0000000000002</v>
      </c>
      <c r="L2041" s="31">
        <f t="shared" si="15"/>
        <v>660.00000000000011</v>
      </c>
      <c r="M2041" s="32">
        <v>0.4</v>
      </c>
      <c r="O2041" s="37"/>
      <c r="P2041" s="35"/>
      <c r="Q2041" s="33"/>
      <c r="R2041" s="34"/>
    </row>
    <row r="2042" spans="1:18" ht="15.75" customHeight="1">
      <c r="A2042" s="22"/>
      <c r="B2042" s="27" t="s">
        <v>34</v>
      </c>
      <c r="C2042" s="27">
        <v>1128299</v>
      </c>
      <c r="D2042" s="28">
        <v>44309</v>
      </c>
      <c r="E2042" s="27" t="s">
        <v>35</v>
      </c>
      <c r="F2042" s="27" t="s">
        <v>87</v>
      </c>
      <c r="G2042" s="27" t="s">
        <v>88</v>
      </c>
      <c r="H2042" s="27" t="s">
        <v>26</v>
      </c>
      <c r="I2042" s="29">
        <v>0.55000000000000004</v>
      </c>
      <c r="J2042" s="30">
        <v>3500</v>
      </c>
      <c r="K2042" s="31">
        <f t="shared" si="14"/>
        <v>1925.0000000000002</v>
      </c>
      <c r="L2042" s="31">
        <f t="shared" si="15"/>
        <v>673.75</v>
      </c>
      <c r="M2042" s="32">
        <v>0.35</v>
      </c>
      <c r="O2042" s="37"/>
      <c r="P2042" s="35"/>
      <c r="Q2042" s="33"/>
      <c r="R2042" s="34"/>
    </row>
    <row r="2043" spans="1:18" ht="15.75" customHeight="1">
      <c r="A2043" s="22"/>
      <c r="B2043" s="27" t="s">
        <v>34</v>
      </c>
      <c r="C2043" s="27">
        <v>1128299</v>
      </c>
      <c r="D2043" s="28">
        <v>44309</v>
      </c>
      <c r="E2043" s="27" t="s">
        <v>35</v>
      </c>
      <c r="F2043" s="27" t="s">
        <v>87</v>
      </c>
      <c r="G2043" s="27" t="s">
        <v>88</v>
      </c>
      <c r="H2043" s="27" t="s">
        <v>27</v>
      </c>
      <c r="I2043" s="29">
        <v>0.5</v>
      </c>
      <c r="J2043" s="30">
        <v>2500</v>
      </c>
      <c r="K2043" s="31">
        <f t="shared" si="14"/>
        <v>1250</v>
      </c>
      <c r="L2043" s="31">
        <f t="shared" si="15"/>
        <v>437.5</v>
      </c>
      <c r="M2043" s="32">
        <v>0.35</v>
      </c>
      <c r="O2043" s="37"/>
      <c r="P2043" s="35"/>
      <c r="Q2043" s="33"/>
      <c r="R2043" s="34"/>
    </row>
    <row r="2044" spans="1:18" ht="15.75" customHeight="1">
      <c r="A2044" s="22"/>
      <c r="B2044" s="27" t="s">
        <v>34</v>
      </c>
      <c r="C2044" s="27">
        <v>1128299</v>
      </c>
      <c r="D2044" s="28">
        <v>44309</v>
      </c>
      <c r="E2044" s="27" t="s">
        <v>35</v>
      </c>
      <c r="F2044" s="27" t="s">
        <v>87</v>
      </c>
      <c r="G2044" s="27" t="s">
        <v>88</v>
      </c>
      <c r="H2044" s="27" t="s">
        <v>28</v>
      </c>
      <c r="I2044" s="29">
        <v>0.55000000000000004</v>
      </c>
      <c r="J2044" s="30">
        <v>1500</v>
      </c>
      <c r="K2044" s="31">
        <f t="shared" si="14"/>
        <v>825.00000000000011</v>
      </c>
      <c r="L2044" s="31">
        <f t="shared" si="15"/>
        <v>247.50000000000003</v>
      </c>
      <c r="M2044" s="32">
        <v>0.3</v>
      </c>
      <c r="O2044" s="37"/>
      <c r="P2044" s="35"/>
      <c r="Q2044" s="33"/>
      <c r="R2044" s="34"/>
    </row>
    <row r="2045" spans="1:18" ht="15.75" customHeight="1">
      <c r="A2045" s="22"/>
      <c r="B2045" s="27" t="s">
        <v>34</v>
      </c>
      <c r="C2045" s="27">
        <v>1128299</v>
      </c>
      <c r="D2045" s="28">
        <v>44309</v>
      </c>
      <c r="E2045" s="27" t="s">
        <v>35</v>
      </c>
      <c r="F2045" s="27" t="s">
        <v>87</v>
      </c>
      <c r="G2045" s="27" t="s">
        <v>88</v>
      </c>
      <c r="H2045" s="27" t="s">
        <v>29</v>
      </c>
      <c r="I2045" s="29">
        <v>0.70000000000000007</v>
      </c>
      <c r="J2045" s="30">
        <v>3250</v>
      </c>
      <c r="K2045" s="31">
        <f t="shared" si="14"/>
        <v>2275</v>
      </c>
      <c r="L2045" s="31">
        <f t="shared" si="15"/>
        <v>568.75</v>
      </c>
      <c r="M2045" s="32">
        <v>0.25</v>
      </c>
      <c r="O2045" s="37"/>
      <c r="P2045" s="35"/>
      <c r="Q2045" s="33"/>
      <c r="R2045" s="34"/>
    </row>
    <row r="2046" spans="1:18" ht="15.75" customHeight="1">
      <c r="A2046" s="22"/>
      <c r="B2046" s="27" t="s">
        <v>34</v>
      </c>
      <c r="C2046" s="27">
        <v>1128299</v>
      </c>
      <c r="D2046" s="28">
        <v>44340</v>
      </c>
      <c r="E2046" s="27" t="s">
        <v>35</v>
      </c>
      <c r="F2046" s="27" t="s">
        <v>87</v>
      </c>
      <c r="G2046" s="27" t="s">
        <v>88</v>
      </c>
      <c r="H2046" s="27" t="s">
        <v>24</v>
      </c>
      <c r="I2046" s="29">
        <v>0.5</v>
      </c>
      <c r="J2046" s="30">
        <v>5250</v>
      </c>
      <c r="K2046" s="31">
        <f t="shared" ref="K2046:K2300" si="16">I2046*J2046</f>
        <v>2625</v>
      </c>
      <c r="L2046" s="31">
        <f t="shared" ref="L2046:L2300" si="17">K2046*M2046</f>
        <v>918.74999999999989</v>
      </c>
      <c r="M2046" s="32">
        <v>0.35</v>
      </c>
      <c r="O2046" s="37"/>
      <c r="P2046" s="35"/>
      <c r="Q2046" s="33"/>
      <c r="R2046" s="34"/>
    </row>
    <row r="2047" spans="1:18" ht="15.75" customHeight="1">
      <c r="A2047" s="22"/>
      <c r="B2047" s="27" t="s">
        <v>34</v>
      </c>
      <c r="C2047" s="27">
        <v>1128299</v>
      </c>
      <c r="D2047" s="28">
        <v>44340</v>
      </c>
      <c r="E2047" s="27" t="s">
        <v>35</v>
      </c>
      <c r="F2047" s="27" t="s">
        <v>87</v>
      </c>
      <c r="G2047" s="27" t="s">
        <v>88</v>
      </c>
      <c r="H2047" s="27" t="s">
        <v>25</v>
      </c>
      <c r="I2047" s="29">
        <v>0.55000000000000004</v>
      </c>
      <c r="J2047" s="30">
        <v>3750</v>
      </c>
      <c r="K2047" s="31">
        <f t="shared" si="16"/>
        <v>2062.5</v>
      </c>
      <c r="L2047" s="31">
        <f t="shared" si="17"/>
        <v>825</v>
      </c>
      <c r="M2047" s="32">
        <v>0.4</v>
      </c>
      <c r="O2047" s="37"/>
      <c r="P2047" s="35"/>
      <c r="Q2047" s="33"/>
      <c r="R2047" s="34"/>
    </row>
    <row r="2048" spans="1:18" ht="15.75" customHeight="1">
      <c r="A2048" s="22"/>
      <c r="B2048" s="27" t="s">
        <v>34</v>
      </c>
      <c r="C2048" s="27">
        <v>1128299</v>
      </c>
      <c r="D2048" s="28">
        <v>44340</v>
      </c>
      <c r="E2048" s="27" t="s">
        <v>35</v>
      </c>
      <c r="F2048" s="27" t="s">
        <v>87</v>
      </c>
      <c r="G2048" s="27" t="s">
        <v>88</v>
      </c>
      <c r="H2048" s="27" t="s">
        <v>26</v>
      </c>
      <c r="I2048" s="29">
        <v>0.55000000000000004</v>
      </c>
      <c r="J2048" s="30">
        <v>4000</v>
      </c>
      <c r="K2048" s="31">
        <f t="shared" si="16"/>
        <v>2200</v>
      </c>
      <c r="L2048" s="31">
        <f t="shared" si="17"/>
        <v>770</v>
      </c>
      <c r="M2048" s="32">
        <v>0.35</v>
      </c>
      <c r="O2048" s="37"/>
      <c r="P2048" s="35"/>
      <c r="Q2048" s="33"/>
      <c r="R2048" s="34"/>
    </row>
    <row r="2049" spans="1:18" ht="15.75" customHeight="1">
      <c r="A2049" s="22"/>
      <c r="B2049" s="27" t="s">
        <v>34</v>
      </c>
      <c r="C2049" s="27">
        <v>1128299</v>
      </c>
      <c r="D2049" s="28">
        <v>44340</v>
      </c>
      <c r="E2049" s="27" t="s">
        <v>35</v>
      </c>
      <c r="F2049" s="27" t="s">
        <v>87</v>
      </c>
      <c r="G2049" s="27" t="s">
        <v>88</v>
      </c>
      <c r="H2049" s="27" t="s">
        <v>27</v>
      </c>
      <c r="I2049" s="29">
        <v>0.5</v>
      </c>
      <c r="J2049" s="30">
        <v>3000</v>
      </c>
      <c r="K2049" s="31">
        <f t="shared" si="16"/>
        <v>1500</v>
      </c>
      <c r="L2049" s="31">
        <f t="shared" si="17"/>
        <v>525</v>
      </c>
      <c r="M2049" s="32">
        <v>0.35</v>
      </c>
      <c r="O2049" s="37"/>
      <c r="P2049" s="35"/>
      <c r="Q2049" s="33"/>
      <c r="R2049" s="34"/>
    </row>
    <row r="2050" spans="1:18" ht="15.75" customHeight="1">
      <c r="A2050" s="22"/>
      <c r="B2050" s="27" t="s">
        <v>34</v>
      </c>
      <c r="C2050" s="27">
        <v>1128299</v>
      </c>
      <c r="D2050" s="28">
        <v>44340</v>
      </c>
      <c r="E2050" s="27" t="s">
        <v>35</v>
      </c>
      <c r="F2050" s="27" t="s">
        <v>87</v>
      </c>
      <c r="G2050" s="27" t="s">
        <v>88</v>
      </c>
      <c r="H2050" s="27" t="s">
        <v>28</v>
      </c>
      <c r="I2050" s="29">
        <v>0.55000000000000004</v>
      </c>
      <c r="J2050" s="30">
        <v>2000</v>
      </c>
      <c r="K2050" s="31">
        <f t="shared" si="16"/>
        <v>1100</v>
      </c>
      <c r="L2050" s="31">
        <f t="shared" si="17"/>
        <v>330</v>
      </c>
      <c r="M2050" s="32">
        <v>0.3</v>
      </c>
      <c r="O2050" s="37"/>
      <c r="P2050" s="35"/>
      <c r="Q2050" s="33"/>
      <c r="R2050" s="34"/>
    </row>
    <row r="2051" spans="1:18" ht="15.75" customHeight="1">
      <c r="A2051" s="22"/>
      <c r="B2051" s="27" t="s">
        <v>34</v>
      </c>
      <c r="C2051" s="27">
        <v>1128299</v>
      </c>
      <c r="D2051" s="28">
        <v>44340</v>
      </c>
      <c r="E2051" s="27" t="s">
        <v>35</v>
      </c>
      <c r="F2051" s="27" t="s">
        <v>87</v>
      </c>
      <c r="G2051" s="27" t="s">
        <v>88</v>
      </c>
      <c r="H2051" s="27" t="s">
        <v>29</v>
      </c>
      <c r="I2051" s="29">
        <v>0.70000000000000007</v>
      </c>
      <c r="J2051" s="30">
        <v>3750</v>
      </c>
      <c r="K2051" s="31">
        <f t="shared" si="16"/>
        <v>2625.0000000000005</v>
      </c>
      <c r="L2051" s="31">
        <f t="shared" si="17"/>
        <v>656.25000000000011</v>
      </c>
      <c r="M2051" s="32">
        <v>0.25</v>
      </c>
      <c r="O2051" s="37"/>
      <c r="P2051" s="35"/>
      <c r="Q2051" s="33"/>
      <c r="R2051" s="34"/>
    </row>
    <row r="2052" spans="1:18" ht="15.75" customHeight="1">
      <c r="A2052" s="22"/>
      <c r="B2052" s="27" t="s">
        <v>34</v>
      </c>
      <c r="C2052" s="27">
        <v>1128299</v>
      </c>
      <c r="D2052" s="28">
        <v>44370</v>
      </c>
      <c r="E2052" s="27" t="s">
        <v>35</v>
      </c>
      <c r="F2052" s="27" t="s">
        <v>87</v>
      </c>
      <c r="G2052" s="27" t="s">
        <v>88</v>
      </c>
      <c r="H2052" s="27" t="s">
        <v>24</v>
      </c>
      <c r="I2052" s="29">
        <v>0.5</v>
      </c>
      <c r="J2052" s="30">
        <v>6250</v>
      </c>
      <c r="K2052" s="31">
        <f t="shared" si="16"/>
        <v>3125</v>
      </c>
      <c r="L2052" s="31">
        <f t="shared" si="17"/>
        <v>1093.75</v>
      </c>
      <c r="M2052" s="32">
        <v>0.35</v>
      </c>
      <c r="O2052" s="37"/>
      <c r="P2052" s="35"/>
      <c r="Q2052" s="33"/>
      <c r="R2052" s="34"/>
    </row>
    <row r="2053" spans="1:18" ht="15.75" customHeight="1">
      <c r="A2053" s="22"/>
      <c r="B2053" s="27" t="s">
        <v>34</v>
      </c>
      <c r="C2053" s="27">
        <v>1128299</v>
      </c>
      <c r="D2053" s="28">
        <v>44370</v>
      </c>
      <c r="E2053" s="27" t="s">
        <v>35</v>
      </c>
      <c r="F2053" s="27" t="s">
        <v>87</v>
      </c>
      <c r="G2053" s="27" t="s">
        <v>88</v>
      </c>
      <c r="H2053" s="27" t="s">
        <v>25</v>
      </c>
      <c r="I2053" s="29">
        <v>0.55000000000000004</v>
      </c>
      <c r="J2053" s="30">
        <v>4750</v>
      </c>
      <c r="K2053" s="31">
        <f t="shared" si="16"/>
        <v>2612.5</v>
      </c>
      <c r="L2053" s="31">
        <f t="shared" si="17"/>
        <v>1045</v>
      </c>
      <c r="M2053" s="32">
        <v>0.4</v>
      </c>
      <c r="O2053" s="37"/>
      <c r="P2053" s="35"/>
      <c r="Q2053" s="33"/>
      <c r="R2053" s="34"/>
    </row>
    <row r="2054" spans="1:18" ht="15.75" customHeight="1">
      <c r="A2054" s="22"/>
      <c r="B2054" s="27" t="s">
        <v>34</v>
      </c>
      <c r="C2054" s="27">
        <v>1128299</v>
      </c>
      <c r="D2054" s="28">
        <v>44370</v>
      </c>
      <c r="E2054" s="27" t="s">
        <v>35</v>
      </c>
      <c r="F2054" s="27" t="s">
        <v>87</v>
      </c>
      <c r="G2054" s="27" t="s">
        <v>88</v>
      </c>
      <c r="H2054" s="27" t="s">
        <v>26</v>
      </c>
      <c r="I2054" s="29">
        <v>0.55000000000000004</v>
      </c>
      <c r="J2054" s="30">
        <v>4750</v>
      </c>
      <c r="K2054" s="31">
        <f t="shared" si="16"/>
        <v>2612.5</v>
      </c>
      <c r="L2054" s="31">
        <f t="shared" si="17"/>
        <v>914.37499999999989</v>
      </c>
      <c r="M2054" s="32">
        <v>0.35</v>
      </c>
      <c r="O2054" s="37"/>
      <c r="P2054" s="35"/>
      <c r="Q2054" s="33"/>
      <c r="R2054" s="34"/>
    </row>
    <row r="2055" spans="1:18" ht="15.75" customHeight="1">
      <c r="A2055" s="22"/>
      <c r="B2055" s="27" t="s">
        <v>34</v>
      </c>
      <c r="C2055" s="27">
        <v>1128299</v>
      </c>
      <c r="D2055" s="28">
        <v>44370</v>
      </c>
      <c r="E2055" s="27" t="s">
        <v>35</v>
      </c>
      <c r="F2055" s="27" t="s">
        <v>87</v>
      </c>
      <c r="G2055" s="27" t="s">
        <v>88</v>
      </c>
      <c r="H2055" s="27" t="s">
        <v>27</v>
      </c>
      <c r="I2055" s="29">
        <v>0.5</v>
      </c>
      <c r="J2055" s="30">
        <v>3500</v>
      </c>
      <c r="K2055" s="31">
        <f t="shared" si="16"/>
        <v>1750</v>
      </c>
      <c r="L2055" s="31">
        <f t="shared" si="17"/>
        <v>612.5</v>
      </c>
      <c r="M2055" s="32">
        <v>0.35</v>
      </c>
      <c r="O2055" s="37"/>
      <c r="P2055" s="35"/>
      <c r="Q2055" s="33"/>
      <c r="R2055" s="34"/>
    </row>
    <row r="2056" spans="1:18" ht="15.75" customHeight="1">
      <c r="A2056" s="22"/>
      <c r="B2056" s="27" t="s">
        <v>34</v>
      </c>
      <c r="C2056" s="27">
        <v>1128299</v>
      </c>
      <c r="D2056" s="28">
        <v>44370</v>
      </c>
      <c r="E2056" s="27" t="s">
        <v>35</v>
      </c>
      <c r="F2056" s="27" t="s">
        <v>87</v>
      </c>
      <c r="G2056" s="27" t="s">
        <v>88</v>
      </c>
      <c r="H2056" s="27" t="s">
        <v>28</v>
      </c>
      <c r="I2056" s="29">
        <v>0.55000000000000004</v>
      </c>
      <c r="J2056" s="30">
        <v>2250</v>
      </c>
      <c r="K2056" s="31">
        <f t="shared" si="16"/>
        <v>1237.5</v>
      </c>
      <c r="L2056" s="31">
        <f t="shared" si="17"/>
        <v>371.25</v>
      </c>
      <c r="M2056" s="32">
        <v>0.3</v>
      </c>
      <c r="O2056" s="37"/>
      <c r="P2056" s="35"/>
      <c r="Q2056" s="33"/>
      <c r="R2056" s="34"/>
    </row>
    <row r="2057" spans="1:18" ht="15.75" customHeight="1">
      <c r="A2057" s="22"/>
      <c r="B2057" s="27" t="s">
        <v>34</v>
      </c>
      <c r="C2057" s="27">
        <v>1128299</v>
      </c>
      <c r="D2057" s="28">
        <v>44370</v>
      </c>
      <c r="E2057" s="27" t="s">
        <v>35</v>
      </c>
      <c r="F2057" s="27" t="s">
        <v>87</v>
      </c>
      <c r="G2057" s="27" t="s">
        <v>88</v>
      </c>
      <c r="H2057" s="27" t="s">
        <v>29</v>
      </c>
      <c r="I2057" s="29">
        <v>0.70000000000000007</v>
      </c>
      <c r="J2057" s="30">
        <v>5250</v>
      </c>
      <c r="K2057" s="31">
        <f t="shared" si="16"/>
        <v>3675.0000000000005</v>
      </c>
      <c r="L2057" s="31">
        <f t="shared" si="17"/>
        <v>918.75000000000011</v>
      </c>
      <c r="M2057" s="32">
        <v>0.25</v>
      </c>
      <c r="O2057" s="37"/>
      <c r="P2057" s="35"/>
      <c r="Q2057" s="33"/>
      <c r="R2057" s="34"/>
    </row>
    <row r="2058" spans="1:18" ht="15.75" customHeight="1">
      <c r="A2058" s="22"/>
      <c r="B2058" s="27" t="s">
        <v>34</v>
      </c>
      <c r="C2058" s="27">
        <v>1128299</v>
      </c>
      <c r="D2058" s="28">
        <v>44399</v>
      </c>
      <c r="E2058" s="27" t="s">
        <v>35</v>
      </c>
      <c r="F2058" s="27" t="s">
        <v>87</v>
      </c>
      <c r="G2058" s="27" t="s">
        <v>88</v>
      </c>
      <c r="H2058" s="27" t="s">
        <v>24</v>
      </c>
      <c r="I2058" s="29">
        <v>0.5</v>
      </c>
      <c r="J2058" s="30">
        <v>6750</v>
      </c>
      <c r="K2058" s="31">
        <f t="shared" si="16"/>
        <v>3375</v>
      </c>
      <c r="L2058" s="31">
        <f t="shared" si="17"/>
        <v>1181.25</v>
      </c>
      <c r="M2058" s="32">
        <v>0.35</v>
      </c>
      <c r="O2058" s="37"/>
      <c r="P2058" s="35"/>
      <c r="Q2058" s="33"/>
      <c r="R2058" s="34"/>
    </row>
    <row r="2059" spans="1:18" ht="15.75" customHeight="1">
      <c r="A2059" s="22"/>
      <c r="B2059" s="27" t="s">
        <v>34</v>
      </c>
      <c r="C2059" s="27">
        <v>1128299</v>
      </c>
      <c r="D2059" s="28">
        <v>44399</v>
      </c>
      <c r="E2059" s="27" t="s">
        <v>35</v>
      </c>
      <c r="F2059" s="27" t="s">
        <v>87</v>
      </c>
      <c r="G2059" s="27" t="s">
        <v>88</v>
      </c>
      <c r="H2059" s="27" t="s">
        <v>25</v>
      </c>
      <c r="I2059" s="29">
        <v>0.55000000000000004</v>
      </c>
      <c r="J2059" s="30">
        <v>5250</v>
      </c>
      <c r="K2059" s="31">
        <f t="shared" si="16"/>
        <v>2887.5000000000005</v>
      </c>
      <c r="L2059" s="31">
        <f t="shared" si="17"/>
        <v>1155.0000000000002</v>
      </c>
      <c r="M2059" s="32">
        <v>0.4</v>
      </c>
      <c r="O2059" s="37"/>
      <c r="P2059" s="35"/>
      <c r="Q2059" s="33"/>
      <c r="R2059" s="34"/>
    </row>
    <row r="2060" spans="1:18" ht="15.75" customHeight="1">
      <c r="A2060" s="22"/>
      <c r="B2060" s="27" t="s">
        <v>34</v>
      </c>
      <c r="C2060" s="27">
        <v>1128299</v>
      </c>
      <c r="D2060" s="28">
        <v>44399</v>
      </c>
      <c r="E2060" s="27" t="s">
        <v>35</v>
      </c>
      <c r="F2060" s="27" t="s">
        <v>87</v>
      </c>
      <c r="G2060" s="27" t="s">
        <v>88</v>
      </c>
      <c r="H2060" s="27" t="s">
        <v>26</v>
      </c>
      <c r="I2060" s="29">
        <v>0.55000000000000004</v>
      </c>
      <c r="J2060" s="30">
        <v>4750</v>
      </c>
      <c r="K2060" s="31">
        <f t="shared" si="16"/>
        <v>2612.5</v>
      </c>
      <c r="L2060" s="31">
        <f t="shared" si="17"/>
        <v>914.37499999999989</v>
      </c>
      <c r="M2060" s="32">
        <v>0.35</v>
      </c>
      <c r="O2060" s="37"/>
      <c r="P2060" s="35"/>
      <c r="Q2060" s="33"/>
      <c r="R2060" s="34"/>
    </row>
    <row r="2061" spans="1:18" ht="15.75" customHeight="1">
      <c r="A2061" s="22"/>
      <c r="B2061" s="27" t="s">
        <v>34</v>
      </c>
      <c r="C2061" s="27">
        <v>1128299</v>
      </c>
      <c r="D2061" s="28">
        <v>44399</v>
      </c>
      <c r="E2061" s="27" t="s">
        <v>35</v>
      </c>
      <c r="F2061" s="27" t="s">
        <v>87</v>
      </c>
      <c r="G2061" s="27" t="s">
        <v>88</v>
      </c>
      <c r="H2061" s="27" t="s">
        <v>27</v>
      </c>
      <c r="I2061" s="29">
        <v>0.5</v>
      </c>
      <c r="J2061" s="30">
        <v>3750</v>
      </c>
      <c r="K2061" s="31">
        <f t="shared" si="16"/>
        <v>1875</v>
      </c>
      <c r="L2061" s="31">
        <f t="shared" si="17"/>
        <v>656.25</v>
      </c>
      <c r="M2061" s="32">
        <v>0.35</v>
      </c>
      <c r="O2061" s="37"/>
      <c r="P2061" s="35"/>
      <c r="Q2061" s="33"/>
      <c r="R2061" s="34"/>
    </row>
    <row r="2062" spans="1:18" ht="15.75" customHeight="1">
      <c r="A2062" s="22"/>
      <c r="B2062" s="27" t="s">
        <v>34</v>
      </c>
      <c r="C2062" s="27">
        <v>1128299</v>
      </c>
      <c r="D2062" s="28">
        <v>44399</v>
      </c>
      <c r="E2062" s="27" t="s">
        <v>35</v>
      </c>
      <c r="F2062" s="27" t="s">
        <v>87</v>
      </c>
      <c r="G2062" s="27" t="s">
        <v>88</v>
      </c>
      <c r="H2062" s="27" t="s">
        <v>28</v>
      </c>
      <c r="I2062" s="29">
        <v>0.55000000000000004</v>
      </c>
      <c r="J2062" s="30">
        <v>4250</v>
      </c>
      <c r="K2062" s="31">
        <f t="shared" si="16"/>
        <v>2337.5</v>
      </c>
      <c r="L2062" s="31">
        <f t="shared" si="17"/>
        <v>701.25</v>
      </c>
      <c r="M2062" s="32">
        <v>0.3</v>
      </c>
      <c r="O2062" s="37"/>
      <c r="P2062" s="35"/>
      <c r="Q2062" s="33"/>
      <c r="R2062" s="34"/>
    </row>
    <row r="2063" spans="1:18" ht="15.75" customHeight="1">
      <c r="A2063" s="22"/>
      <c r="B2063" s="27" t="s">
        <v>34</v>
      </c>
      <c r="C2063" s="27">
        <v>1128299</v>
      </c>
      <c r="D2063" s="28">
        <v>44399</v>
      </c>
      <c r="E2063" s="27" t="s">
        <v>35</v>
      </c>
      <c r="F2063" s="27" t="s">
        <v>87</v>
      </c>
      <c r="G2063" s="27" t="s">
        <v>88</v>
      </c>
      <c r="H2063" s="27" t="s">
        <v>29</v>
      </c>
      <c r="I2063" s="29">
        <v>0.70000000000000007</v>
      </c>
      <c r="J2063" s="30">
        <v>4250</v>
      </c>
      <c r="K2063" s="31">
        <f t="shared" si="16"/>
        <v>2975.0000000000005</v>
      </c>
      <c r="L2063" s="31">
        <f t="shared" si="17"/>
        <v>743.75000000000011</v>
      </c>
      <c r="M2063" s="32">
        <v>0.25</v>
      </c>
      <c r="O2063" s="37"/>
      <c r="P2063" s="35"/>
      <c r="Q2063" s="33"/>
      <c r="R2063" s="34"/>
    </row>
    <row r="2064" spans="1:18" ht="15.75" customHeight="1">
      <c r="A2064" s="22"/>
      <c r="B2064" s="27" t="s">
        <v>34</v>
      </c>
      <c r="C2064" s="27">
        <v>1128299</v>
      </c>
      <c r="D2064" s="28">
        <v>44431</v>
      </c>
      <c r="E2064" s="27" t="s">
        <v>35</v>
      </c>
      <c r="F2064" s="27" t="s">
        <v>87</v>
      </c>
      <c r="G2064" s="27" t="s">
        <v>88</v>
      </c>
      <c r="H2064" s="27" t="s">
        <v>24</v>
      </c>
      <c r="I2064" s="29">
        <v>0.55000000000000004</v>
      </c>
      <c r="J2064" s="30">
        <v>6250</v>
      </c>
      <c r="K2064" s="31">
        <f t="shared" si="16"/>
        <v>3437.5000000000005</v>
      </c>
      <c r="L2064" s="31">
        <f t="shared" si="17"/>
        <v>1203.125</v>
      </c>
      <c r="M2064" s="32">
        <v>0.35</v>
      </c>
      <c r="O2064" s="37"/>
      <c r="P2064" s="35"/>
      <c r="Q2064" s="33"/>
      <c r="R2064" s="34"/>
    </row>
    <row r="2065" spans="1:18" ht="15.75" customHeight="1">
      <c r="A2065" s="22"/>
      <c r="B2065" s="27" t="s">
        <v>34</v>
      </c>
      <c r="C2065" s="27">
        <v>1128299</v>
      </c>
      <c r="D2065" s="28">
        <v>44431</v>
      </c>
      <c r="E2065" s="27" t="s">
        <v>35</v>
      </c>
      <c r="F2065" s="27" t="s">
        <v>87</v>
      </c>
      <c r="G2065" s="27" t="s">
        <v>88</v>
      </c>
      <c r="H2065" s="27" t="s">
        <v>25</v>
      </c>
      <c r="I2065" s="29">
        <v>0.60000000000000009</v>
      </c>
      <c r="J2065" s="30">
        <v>5750</v>
      </c>
      <c r="K2065" s="31">
        <f t="shared" si="16"/>
        <v>3450.0000000000005</v>
      </c>
      <c r="L2065" s="31">
        <f t="shared" si="17"/>
        <v>1380.0000000000002</v>
      </c>
      <c r="M2065" s="32">
        <v>0.4</v>
      </c>
      <c r="O2065" s="37"/>
      <c r="P2065" s="35"/>
      <c r="Q2065" s="33"/>
      <c r="R2065" s="34"/>
    </row>
    <row r="2066" spans="1:18" ht="15.75" customHeight="1">
      <c r="A2066" s="22"/>
      <c r="B2066" s="27" t="s">
        <v>34</v>
      </c>
      <c r="C2066" s="27">
        <v>1128299</v>
      </c>
      <c r="D2066" s="28">
        <v>44431</v>
      </c>
      <c r="E2066" s="27" t="s">
        <v>35</v>
      </c>
      <c r="F2066" s="27" t="s">
        <v>87</v>
      </c>
      <c r="G2066" s="27" t="s">
        <v>88</v>
      </c>
      <c r="H2066" s="27" t="s">
        <v>26</v>
      </c>
      <c r="I2066" s="29">
        <v>0.55000000000000004</v>
      </c>
      <c r="J2066" s="30">
        <v>4500</v>
      </c>
      <c r="K2066" s="31">
        <f t="shared" si="16"/>
        <v>2475</v>
      </c>
      <c r="L2066" s="31">
        <f t="shared" si="17"/>
        <v>866.25</v>
      </c>
      <c r="M2066" s="32">
        <v>0.35</v>
      </c>
      <c r="O2066" s="37"/>
      <c r="P2066" s="35"/>
      <c r="Q2066" s="33"/>
      <c r="R2066" s="34"/>
    </row>
    <row r="2067" spans="1:18" ht="15.75" customHeight="1">
      <c r="A2067" s="22"/>
      <c r="B2067" s="27" t="s">
        <v>34</v>
      </c>
      <c r="C2067" s="27">
        <v>1128299</v>
      </c>
      <c r="D2067" s="28">
        <v>44431</v>
      </c>
      <c r="E2067" s="27" t="s">
        <v>35</v>
      </c>
      <c r="F2067" s="27" t="s">
        <v>87</v>
      </c>
      <c r="G2067" s="27" t="s">
        <v>88</v>
      </c>
      <c r="H2067" s="27" t="s">
        <v>27</v>
      </c>
      <c r="I2067" s="29">
        <v>0.55000000000000004</v>
      </c>
      <c r="J2067" s="30">
        <v>4000</v>
      </c>
      <c r="K2067" s="31">
        <f t="shared" si="16"/>
        <v>2200</v>
      </c>
      <c r="L2067" s="31">
        <f t="shared" si="17"/>
        <v>770</v>
      </c>
      <c r="M2067" s="32">
        <v>0.35</v>
      </c>
      <c r="O2067" s="37"/>
      <c r="P2067" s="35"/>
      <c r="Q2067" s="33"/>
      <c r="R2067" s="34"/>
    </row>
    <row r="2068" spans="1:18" ht="15.75" customHeight="1">
      <c r="A2068" s="22"/>
      <c r="B2068" s="27" t="s">
        <v>34</v>
      </c>
      <c r="C2068" s="27">
        <v>1128299</v>
      </c>
      <c r="D2068" s="28">
        <v>44431</v>
      </c>
      <c r="E2068" s="27" t="s">
        <v>35</v>
      </c>
      <c r="F2068" s="27" t="s">
        <v>87</v>
      </c>
      <c r="G2068" s="27" t="s">
        <v>88</v>
      </c>
      <c r="H2068" s="27" t="s">
        <v>28</v>
      </c>
      <c r="I2068" s="29">
        <v>0.65</v>
      </c>
      <c r="J2068" s="30">
        <v>4000</v>
      </c>
      <c r="K2068" s="31">
        <f t="shared" si="16"/>
        <v>2600</v>
      </c>
      <c r="L2068" s="31">
        <f t="shared" si="17"/>
        <v>780</v>
      </c>
      <c r="M2068" s="32">
        <v>0.3</v>
      </c>
      <c r="O2068" s="37"/>
      <c r="P2068" s="35"/>
      <c r="Q2068" s="33"/>
      <c r="R2068" s="34"/>
    </row>
    <row r="2069" spans="1:18" ht="15.75" customHeight="1">
      <c r="A2069" s="22"/>
      <c r="B2069" s="27" t="s">
        <v>34</v>
      </c>
      <c r="C2069" s="27">
        <v>1128299</v>
      </c>
      <c r="D2069" s="28">
        <v>44431</v>
      </c>
      <c r="E2069" s="27" t="s">
        <v>35</v>
      </c>
      <c r="F2069" s="27" t="s">
        <v>87</v>
      </c>
      <c r="G2069" s="27" t="s">
        <v>88</v>
      </c>
      <c r="H2069" s="27" t="s">
        <v>29</v>
      </c>
      <c r="I2069" s="29">
        <v>0.70000000000000007</v>
      </c>
      <c r="J2069" s="30">
        <v>3750</v>
      </c>
      <c r="K2069" s="31">
        <f t="shared" si="16"/>
        <v>2625.0000000000005</v>
      </c>
      <c r="L2069" s="31">
        <f t="shared" si="17"/>
        <v>656.25000000000011</v>
      </c>
      <c r="M2069" s="32">
        <v>0.25</v>
      </c>
      <c r="O2069" s="37"/>
      <c r="P2069" s="35"/>
      <c r="Q2069" s="33"/>
      <c r="R2069" s="34"/>
    </row>
    <row r="2070" spans="1:18" ht="15.75" customHeight="1">
      <c r="A2070" s="22"/>
      <c r="B2070" s="27" t="s">
        <v>34</v>
      </c>
      <c r="C2070" s="27">
        <v>1128299</v>
      </c>
      <c r="D2070" s="28">
        <v>44463</v>
      </c>
      <c r="E2070" s="27" t="s">
        <v>35</v>
      </c>
      <c r="F2070" s="27" t="s">
        <v>87</v>
      </c>
      <c r="G2070" s="27" t="s">
        <v>88</v>
      </c>
      <c r="H2070" s="27" t="s">
        <v>24</v>
      </c>
      <c r="I2070" s="29">
        <v>0.45000000000000007</v>
      </c>
      <c r="J2070" s="30">
        <v>5750</v>
      </c>
      <c r="K2070" s="31">
        <f t="shared" si="16"/>
        <v>2587.5000000000005</v>
      </c>
      <c r="L2070" s="31">
        <f t="shared" si="17"/>
        <v>905.62500000000011</v>
      </c>
      <c r="M2070" s="32">
        <v>0.35</v>
      </c>
      <c r="O2070" s="37"/>
      <c r="P2070" s="35"/>
      <c r="Q2070" s="33"/>
      <c r="R2070" s="34"/>
    </row>
    <row r="2071" spans="1:18" ht="15.75" customHeight="1">
      <c r="A2071" s="22"/>
      <c r="B2071" s="27" t="s">
        <v>34</v>
      </c>
      <c r="C2071" s="27">
        <v>1128299</v>
      </c>
      <c r="D2071" s="28">
        <v>44463</v>
      </c>
      <c r="E2071" s="27" t="s">
        <v>35</v>
      </c>
      <c r="F2071" s="27" t="s">
        <v>87</v>
      </c>
      <c r="G2071" s="27" t="s">
        <v>88</v>
      </c>
      <c r="H2071" s="27" t="s">
        <v>25</v>
      </c>
      <c r="I2071" s="29">
        <v>0.50000000000000011</v>
      </c>
      <c r="J2071" s="30">
        <v>5750</v>
      </c>
      <c r="K2071" s="31">
        <f t="shared" si="16"/>
        <v>2875.0000000000005</v>
      </c>
      <c r="L2071" s="31">
        <f t="shared" si="17"/>
        <v>1150.0000000000002</v>
      </c>
      <c r="M2071" s="32">
        <v>0.4</v>
      </c>
      <c r="O2071" s="37"/>
      <c r="P2071" s="35"/>
      <c r="Q2071" s="33"/>
      <c r="R2071" s="34"/>
    </row>
    <row r="2072" spans="1:18" ht="15.75" customHeight="1">
      <c r="A2072" s="22"/>
      <c r="B2072" s="27" t="s">
        <v>34</v>
      </c>
      <c r="C2072" s="27">
        <v>1128299</v>
      </c>
      <c r="D2072" s="28">
        <v>44463</v>
      </c>
      <c r="E2072" s="27" t="s">
        <v>35</v>
      </c>
      <c r="F2072" s="27" t="s">
        <v>87</v>
      </c>
      <c r="G2072" s="27" t="s">
        <v>88</v>
      </c>
      <c r="H2072" s="27" t="s">
        <v>26</v>
      </c>
      <c r="I2072" s="29">
        <v>0.45000000000000007</v>
      </c>
      <c r="J2072" s="30">
        <v>4250</v>
      </c>
      <c r="K2072" s="31">
        <f t="shared" si="16"/>
        <v>1912.5000000000002</v>
      </c>
      <c r="L2072" s="31">
        <f t="shared" si="17"/>
        <v>669.375</v>
      </c>
      <c r="M2072" s="32">
        <v>0.35</v>
      </c>
      <c r="O2072" s="37"/>
      <c r="P2072" s="35"/>
      <c r="Q2072" s="33"/>
      <c r="R2072" s="34"/>
    </row>
    <row r="2073" spans="1:18" ht="15.75" customHeight="1">
      <c r="A2073" s="22"/>
      <c r="B2073" s="27" t="s">
        <v>34</v>
      </c>
      <c r="C2073" s="27">
        <v>1128299</v>
      </c>
      <c r="D2073" s="28">
        <v>44463</v>
      </c>
      <c r="E2073" s="27" t="s">
        <v>35</v>
      </c>
      <c r="F2073" s="27" t="s">
        <v>87</v>
      </c>
      <c r="G2073" s="27" t="s">
        <v>88</v>
      </c>
      <c r="H2073" s="27" t="s">
        <v>27</v>
      </c>
      <c r="I2073" s="29">
        <v>0.45000000000000007</v>
      </c>
      <c r="J2073" s="30">
        <v>3750</v>
      </c>
      <c r="K2073" s="31">
        <f t="shared" si="16"/>
        <v>1687.5000000000002</v>
      </c>
      <c r="L2073" s="31">
        <f t="shared" si="17"/>
        <v>590.625</v>
      </c>
      <c r="M2073" s="32">
        <v>0.35</v>
      </c>
      <c r="O2073" s="37"/>
      <c r="P2073" s="35"/>
      <c r="Q2073" s="33"/>
      <c r="R2073" s="34"/>
    </row>
    <row r="2074" spans="1:18" ht="15.75" customHeight="1">
      <c r="A2074" s="22"/>
      <c r="B2074" s="27" t="s">
        <v>34</v>
      </c>
      <c r="C2074" s="27">
        <v>1128299</v>
      </c>
      <c r="D2074" s="28">
        <v>44463</v>
      </c>
      <c r="E2074" s="27" t="s">
        <v>35</v>
      </c>
      <c r="F2074" s="27" t="s">
        <v>87</v>
      </c>
      <c r="G2074" s="27" t="s">
        <v>88</v>
      </c>
      <c r="H2074" s="27" t="s">
        <v>28</v>
      </c>
      <c r="I2074" s="29">
        <v>0.55000000000000004</v>
      </c>
      <c r="J2074" s="30">
        <v>3750</v>
      </c>
      <c r="K2074" s="31">
        <f t="shared" si="16"/>
        <v>2062.5</v>
      </c>
      <c r="L2074" s="31">
        <f t="shared" si="17"/>
        <v>618.75</v>
      </c>
      <c r="M2074" s="32">
        <v>0.3</v>
      </c>
      <c r="O2074" s="37"/>
      <c r="P2074" s="35"/>
      <c r="Q2074" s="33"/>
      <c r="R2074" s="34"/>
    </row>
    <row r="2075" spans="1:18" ht="15.75" customHeight="1">
      <c r="A2075" s="22"/>
      <c r="B2075" s="27" t="s">
        <v>34</v>
      </c>
      <c r="C2075" s="27">
        <v>1128299</v>
      </c>
      <c r="D2075" s="28">
        <v>44463</v>
      </c>
      <c r="E2075" s="27" t="s">
        <v>35</v>
      </c>
      <c r="F2075" s="27" t="s">
        <v>87</v>
      </c>
      <c r="G2075" s="27" t="s">
        <v>88</v>
      </c>
      <c r="H2075" s="27" t="s">
        <v>29</v>
      </c>
      <c r="I2075" s="29">
        <v>0.60000000000000009</v>
      </c>
      <c r="J2075" s="30">
        <v>4250</v>
      </c>
      <c r="K2075" s="31">
        <f t="shared" si="16"/>
        <v>2550.0000000000005</v>
      </c>
      <c r="L2075" s="31">
        <f t="shared" si="17"/>
        <v>637.50000000000011</v>
      </c>
      <c r="M2075" s="32">
        <v>0.25</v>
      </c>
      <c r="O2075" s="37"/>
      <c r="P2075" s="35"/>
      <c r="Q2075" s="33"/>
      <c r="R2075" s="34"/>
    </row>
    <row r="2076" spans="1:18" ht="15.75" customHeight="1">
      <c r="A2076" s="22"/>
      <c r="B2076" s="27" t="s">
        <v>34</v>
      </c>
      <c r="C2076" s="27">
        <v>1128299</v>
      </c>
      <c r="D2076" s="28">
        <v>44492</v>
      </c>
      <c r="E2076" s="27" t="s">
        <v>35</v>
      </c>
      <c r="F2076" s="27" t="s">
        <v>87</v>
      </c>
      <c r="G2076" s="27" t="s">
        <v>88</v>
      </c>
      <c r="H2076" s="27" t="s">
        <v>24</v>
      </c>
      <c r="I2076" s="29">
        <v>0.45000000000000007</v>
      </c>
      <c r="J2076" s="30">
        <v>5000</v>
      </c>
      <c r="K2076" s="31">
        <f t="shared" si="16"/>
        <v>2250.0000000000005</v>
      </c>
      <c r="L2076" s="31">
        <f t="shared" si="17"/>
        <v>787.50000000000011</v>
      </c>
      <c r="M2076" s="32">
        <v>0.35</v>
      </c>
      <c r="O2076" s="37"/>
      <c r="P2076" s="35"/>
      <c r="Q2076" s="33"/>
      <c r="R2076" s="34"/>
    </row>
    <row r="2077" spans="1:18" ht="15.75" customHeight="1">
      <c r="A2077" s="22"/>
      <c r="B2077" s="27" t="s">
        <v>34</v>
      </c>
      <c r="C2077" s="27">
        <v>1128299</v>
      </c>
      <c r="D2077" s="28">
        <v>44492</v>
      </c>
      <c r="E2077" s="27" t="s">
        <v>35</v>
      </c>
      <c r="F2077" s="27" t="s">
        <v>87</v>
      </c>
      <c r="G2077" s="27" t="s">
        <v>88</v>
      </c>
      <c r="H2077" s="27" t="s">
        <v>25</v>
      </c>
      <c r="I2077" s="29">
        <v>0.50000000000000011</v>
      </c>
      <c r="J2077" s="30">
        <v>5000</v>
      </c>
      <c r="K2077" s="31">
        <f t="shared" si="16"/>
        <v>2500.0000000000005</v>
      </c>
      <c r="L2077" s="31">
        <f t="shared" si="17"/>
        <v>1000.0000000000002</v>
      </c>
      <c r="M2077" s="32">
        <v>0.4</v>
      </c>
      <c r="O2077" s="37"/>
      <c r="P2077" s="35"/>
      <c r="Q2077" s="33"/>
      <c r="R2077" s="34"/>
    </row>
    <row r="2078" spans="1:18" ht="15.75" customHeight="1">
      <c r="A2078" s="22"/>
      <c r="B2078" s="27" t="s">
        <v>34</v>
      </c>
      <c r="C2078" s="27">
        <v>1128299</v>
      </c>
      <c r="D2078" s="28">
        <v>44492</v>
      </c>
      <c r="E2078" s="27" t="s">
        <v>35</v>
      </c>
      <c r="F2078" s="27" t="s">
        <v>87</v>
      </c>
      <c r="G2078" s="27" t="s">
        <v>88</v>
      </c>
      <c r="H2078" s="27" t="s">
        <v>26</v>
      </c>
      <c r="I2078" s="29">
        <v>0.45000000000000007</v>
      </c>
      <c r="J2078" s="30">
        <v>3250</v>
      </c>
      <c r="K2078" s="31">
        <f t="shared" si="16"/>
        <v>1462.5000000000002</v>
      </c>
      <c r="L2078" s="31">
        <f t="shared" si="17"/>
        <v>511.87500000000006</v>
      </c>
      <c r="M2078" s="32">
        <v>0.35</v>
      </c>
      <c r="O2078" s="37"/>
      <c r="P2078" s="35"/>
      <c r="Q2078" s="33"/>
      <c r="R2078" s="34"/>
    </row>
    <row r="2079" spans="1:18" ht="15.75" customHeight="1">
      <c r="A2079" s="22"/>
      <c r="B2079" s="27" t="s">
        <v>34</v>
      </c>
      <c r="C2079" s="27">
        <v>1128299</v>
      </c>
      <c r="D2079" s="28">
        <v>44492</v>
      </c>
      <c r="E2079" s="27" t="s">
        <v>35</v>
      </c>
      <c r="F2079" s="27" t="s">
        <v>87</v>
      </c>
      <c r="G2079" s="27" t="s">
        <v>88</v>
      </c>
      <c r="H2079" s="27" t="s">
        <v>27</v>
      </c>
      <c r="I2079" s="29">
        <v>0.45000000000000007</v>
      </c>
      <c r="J2079" s="30">
        <v>3000</v>
      </c>
      <c r="K2079" s="31">
        <f t="shared" si="16"/>
        <v>1350.0000000000002</v>
      </c>
      <c r="L2079" s="31">
        <f t="shared" si="17"/>
        <v>472.50000000000006</v>
      </c>
      <c r="M2079" s="32">
        <v>0.35</v>
      </c>
      <c r="O2079" s="37"/>
      <c r="P2079" s="35"/>
      <c r="Q2079" s="33"/>
      <c r="R2079" s="34"/>
    </row>
    <row r="2080" spans="1:18" ht="15.75" customHeight="1">
      <c r="A2080" s="22"/>
      <c r="B2080" s="27" t="s">
        <v>34</v>
      </c>
      <c r="C2080" s="27">
        <v>1128299</v>
      </c>
      <c r="D2080" s="28">
        <v>44492</v>
      </c>
      <c r="E2080" s="27" t="s">
        <v>35</v>
      </c>
      <c r="F2080" s="27" t="s">
        <v>87</v>
      </c>
      <c r="G2080" s="27" t="s">
        <v>88</v>
      </c>
      <c r="H2080" s="27" t="s">
        <v>28</v>
      </c>
      <c r="I2080" s="29">
        <v>0.55000000000000004</v>
      </c>
      <c r="J2080" s="30">
        <v>2750</v>
      </c>
      <c r="K2080" s="31">
        <f t="shared" si="16"/>
        <v>1512.5000000000002</v>
      </c>
      <c r="L2080" s="31">
        <f t="shared" si="17"/>
        <v>453.75000000000006</v>
      </c>
      <c r="M2080" s="32">
        <v>0.3</v>
      </c>
      <c r="O2080" s="37"/>
      <c r="P2080" s="35"/>
      <c r="Q2080" s="33"/>
      <c r="R2080" s="34"/>
    </row>
    <row r="2081" spans="1:18" ht="15.75" customHeight="1">
      <c r="A2081" s="22"/>
      <c r="B2081" s="27" t="s">
        <v>34</v>
      </c>
      <c r="C2081" s="27">
        <v>1128299</v>
      </c>
      <c r="D2081" s="28">
        <v>44492</v>
      </c>
      <c r="E2081" s="27" t="s">
        <v>35</v>
      </c>
      <c r="F2081" s="27" t="s">
        <v>87</v>
      </c>
      <c r="G2081" s="27" t="s">
        <v>88</v>
      </c>
      <c r="H2081" s="27" t="s">
        <v>29</v>
      </c>
      <c r="I2081" s="29">
        <v>0.60000000000000009</v>
      </c>
      <c r="J2081" s="30">
        <v>3250</v>
      </c>
      <c r="K2081" s="31">
        <f t="shared" si="16"/>
        <v>1950.0000000000002</v>
      </c>
      <c r="L2081" s="31">
        <f t="shared" si="17"/>
        <v>487.50000000000006</v>
      </c>
      <c r="M2081" s="32">
        <v>0.25</v>
      </c>
      <c r="O2081" s="37"/>
      <c r="P2081" s="35"/>
      <c r="Q2081" s="33"/>
      <c r="R2081" s="34"/>
    </row>
    <row r="2082" spans="1:18" ht="15.75" customHeight="1">
      <c r="A2082" s="22"/>
      <c r="B2082" s="27" t="s">
        <v>34</v>
      </c>
      <c r="C2082" s="27">
        <v>1128299</v>
      </c>
      <c r="D2082" s="28">
        <v>44523</v>
      </c>
      <c r="E2082" s="27" t="s">
        <v>35</v>
      </c>
      <c r="F2082" s="27" t="s">
        <v>87</v>
      </c>
      <c r="G2082" s="27" t="s">
        <v>88</v>
      </c>
      <c r="H2082" s="27" t="s">
        <v>24</v>
      </c>
      <c r="I2082" s="29">
        <v>0.45000000000000007</v>
      </c>
      <c r="J2082" s="30">
        <v>5000</v>
      </c>
      <c r="K2082" s="31">
        <f t="shared" si="16"/>
        <v>2250.0000000000005</v>
      </c>
      <c r="L2082" s="31">
        <f t="shared" si="17"/>
        <v>787.50000000000011</v>
      </c>
      <c r="M2082" s="32">
        <v>0.35</v>
      </c>
      <c r="O2082" s="37"/>
      <c r="P2082" s="35"/>
      <c r="Q2082" s="33"/>
      <c r="R2082" s="34"/>
    </row>
    <row r="2083" spans="1:18" ht="15.75" customHeight="1">
      <c r="A2083" s="22"/>
      <c r="B2083" s="27" t="s">
        <v>34</v>
      </c>
      <c r="C2083" s="27">
        <v>1128299</v>
      </c>
      <c r="D2083" s="28">
        <v>44523</v>
      </c>
      <c r="E2083" s="27" t="s">
        <v>35</v>
      </c>
      <c r="F2083" s="27" t="s">
        <v>87</v>
      </c>
      <c r="G2083" s="27" t="s">
        <v>88</v>
      </c>
      <c r="H2083" s="27" t="s">
        <v>25</v>
      </c>
      <c r="I2083" s="29">
        <v>0.50000000000000011</v>
      </c>
      <c r="J2083" s="30">
        <v>5250</v>
      </c>
      <c r="K2083" s="31">
        <f t="shared" si="16"/>
        <v>2625.0000000000005</v>
      </c>
      <c r="L2083" s="31">
        <f t="shared" si="17"/>
        <v>1050.0000000000002</v>
      </c>
      <c r="M2083" s="32">
        <v>0.4</v>
      </c>
      <c r="O2083" s="37"/>
      <c r="P2083" s="35"/>
      <c r="Q2083" s="33"/>
      <c r="R2083" s="34"/>
    </row>
    <row r="2084" spans="1:18" ht="15.75" customHeight="1">
      <c r="A2084" s="22"/>
      <c r="B2084" s="27" t="s">
        <v>34</v>
      </c>
      <c r="C2084" s="27">
        <v>1128299</v>
      </c>
      <c r="D2084" s="28">
        <v>44523</v>
      </c>
      <c r="E2084" s="27" t="s">
        <v>35</v>
      </c>
      <c r="F2084" s="27" t="s">
        <v>87</v>
      </c>
      <c r="G2084" s="27" t="s">
        <v>88</v>
      </c>
      <c r="H2084" s="27" t="s">
        <v>26</v>
      </c>
      <c r="I2084" s="29">
        <v>0.45000000000000007</v>
      </c>
      <c r="J2084" s="30">
        <v>3750</v>
      </c>
      <c r="K2084" s="31">
        <f t="shared" si="16"/>
        <v>1687.5000000000002</v>
      </c>
      <c r="L2084" s="31">
        <f t="shared" si="17"/>
        <v>590.625</v>
      </c>
      <c r="M2084" s="32">
        <v>0.35</v>
      </c>
      <c r="O2084" s="37"/>
      <c r="P2084" s="35"/>
      <c r="Q2084" s="33"/>
      <c r="R2084" s="34"/>
    </row>
    <row r="2085" spans="1:18" ht="15.75" customHeight="1">
      <c r="A2085" s="22"/>
      <c r="B2085" s="27" t="s">
        <v>34</v>
      </c>
      <c r="C2085" s="27">
        <v>1128299</v>
      </c>
      <c r="D2085" s="28">
        <v>44523</v>
      </c>
      <c r="E2085" s="27" t="s">
        <v>35</v>
      </c>
      <c r="F2085" s="27" t="s">
        <v>87</v>
      </c>
      <c r="G2085" s="27" t="s">
        <v>88</v>
      </c>
      <c r="H2085" s="27" t="s">
        <v>27</v>
      </c>
      <c r="I2085" s="29">
        <v>0.45000000000000007</v>
      </c>
      <c r="J2085" s="30">
        <v>3500</v>
      </c>
      <c r="K2085" s="31">
        <f t="shared" si="16"/>
        <v>1575.0000000000002</v>
      </c>
      <c r="L2085" s="31">
        <f t="shared" si="17"/>
        <v>551.25</v>
      </c>
      <c r="M2085" s="32">
        <v>0.35</v>
      </c>
      <c r="O2085" s="37"/>
      <c r="P2085" s="35"/>
      <c r="Q2085" s="33"/>
      <c r="R2085" s="34"/>
    </row>
    <row r="2086" spans="1:18" ht="15.75" customHeight="1">
      <c r="A2086" s="22"/>
      <c r="B2086" s="27" t="s">
        <v>34</v>
      </c>
      <c r="C2086" s="27">
        <v>1128299</v>
      </c>
      <c r="D2086" s="28">
        <v>44523</v>
      </c>
      <c r="E2086" s="27" t="s">
        <v>35</v>
      </c>
      <c r="F2086" s="27" t="s">
        <v>87</v>
      </c>
      <c r="G2086" s="27" t="s">
        <v>88</v>
      </c>
      <c r="H2086" s="27" t="s">
        <v>28</v>
      </c>
      <c r="I2086" s="29">
        <v>0.55000000000000004</v>
      </c>
      <c r="J2086" s="30">
        <v>3000</v>
      </c>
      <c r="K2086" s="31">
        <f t="shared" si="16"/>
        <v>1650.0000000000002</v>
      </c>
      <c r="L2086" s="31">
        <f t="shared" si="17"/>
        <v>495.00000000000006</v>
      </c>
      <c r="M2086" s="32">
        <v>0.3</v>
      </c>
      <c r="O2086" s="37"/>
      <c r="P2086" s="35"/>
      <c r="Q2086" s="33"/>
      <c r="R2086" s="34"/>
    </row>
    <row r="2087" spans="1:18" ht="15.75" customHeight="1">
      <c r="A2087" s="22"/>
      <c r="B2087" s="27" t="s">
        <v>34</v>
      </c>
      <c r="C2087" s="27">
        <v>1128299</v>
      </c>
      <c r="D2087" s="28">
        <v>44523</v>
      </c>
      <c r="E2087" s="27" t="s">
        <v>35</v>
      </c>
      <c r="F2087" s="27" t="s">
        <v>87</v>
      </c>
      <c r="G2087" s="27" t="s">
        <v>88</v>
      </c>
      <c r="H2087" s="27" t="s">
        <v>29</v>
      </c>
      <c r="I2087" s="29">
        <v>0.60000000000000009</v>
      </c>
      <c r="J2087" s="30">
        <v>4250</v>
      </c>
      <c r="K2087" s="31">
        <f t="shared" si="16"/>
        <v>2550.0000000000005</v>
      </c>
      <c r="L2087" s="31">
        <f t="shared" si="17"/>
        <v>637.50000000000011</v>
      </c>
      <c r="M2087" s="32">
        <v>0.25</v>
      </c>
      <c r="O2087" s="37"/>
      <c r="P2087" s="35"/>
      <c r="Q2087" s="33"/>
      <c r="R2087" s="34"/>
    </row>
    <row r="2088" spans="1:18" ht="15.75" customHeight="1">
      <c r="A2088" s="22"/>
      <c r="B2088" s="27" t="s">
        <v>34</v>
      </c>
      <c r="C2088" s="27">
        <v>1128299</v>
      </c>
      <c r="D2088" s="28">
        <v>44552</v>
      </c>
      <c r="E2088" s="27" t="s">
        <v>35</v>
      </c>
      <c r="F2088" s="27" t="s">
        <v>87</v>
      </c>
      <c r="G2088" s="27" t="s">
        <v>88</v>
      </c>
      <c r="H2088" s="27" t="s">
        <v>24</v>
      </c>
      <c r="I2088" s="29">
        <v>0.45000000000000007</v>
      </c>
      <c r="J2088" s="30">
        <v>6250</v>
      </c>
      <c r="K2088" s="31">
        <f t="shared" si="16"/>
        <v>2812.5000000000005</v>
      </c>
      <c r="L2088" s="31">
        <f t="shared" si="17"/>
        <v>984.37500000000011</v>
      </c>
      <c r="M2088" s="32">
        <v>0.35</v>
      </c>
      <c r="O2088" s="37"/>
      <c r="P2088" s="35"/>
      <c r="Q2088" s="33"/>
      <c r="R2088" s="34"/>
    </row>
    <row r="2089" spans="1:18" ht="15.75" customHeight="1">
      <c r="A2089" s="22"/>
      <c r="B2089" s="27" t="s">
        <v>34</v>
      </c>
      <c r="C2089" s="27">
        <v>1128299</v>
      </c>
      <c r="D2089" s="28">
        <v>44552</v>
      </c>
      <c r="E2089" s="27" t="s">
        <v>35</v>
      </c>
      <c r="F2089" s="27" t="s">
        <v>87</v>
      </c>
      <c r="G2089" s="27" t="s">
        <v>88</v>
      </c>
      <c r="H2089" s="27" t="s">
        <v>25</v>
      </c>
      <c r="I2089" s="29">
        <v>0.50000000000000011</v>
      </c>
      <c r="J2089" s="30">
        <v>6250</v>
      </c>
      <c r="K2089" s="31">
        <f t="shared" si="16"/>
        <v>3125.0000000000009</v>
      </c>
      <c r="L2089" s="31">
        <f t="shared" si="17"/>
        <v>1250.0000000000005</v>
      </c>
      <c r="M2089" s="32">
        <v>0.4</v>
      </c>
      <c r="O2089" s="37"/>
      <c r="P2089" s="35"/>
      <c r="Q2089" s="33"/>
      <c r="R2089" s="34"/>
    </row>
    <row r="2090" spans="1:18" ht="15.75" customHeight="1">
      <c r="A2090" s="22"/>
      <c r="B2090" s="27" t="s">
        <v>34</v>
      </c>
      <c r="C2090" s="27">
        <v>1128299</v>
      </c>
      <c r="D2090" s="28">
        <v>44552</v>
      </c>
      <c r="E2090" s="27" t="s">
        <v>35</v>
      </c>
      <c r="F2090" s="27" t="s">
        <v>87</v>
      </c>
      <c r="G2090" s="27" t="s">
        <v>88</v>
      </c>
      <c r="H2090" s="27" t="s">
        <v>26</v>
      </c>
      <c r="I2090" s="29">
        <v>0.45000000000000007</v>
      </c>
      <c r="J2090" s="30">
        <v>4250</v>
      </c>
      <c r="K2090" s="31">
        <f t="shared" si="16"/>
        <v>1912.5000000000002</v>
      </c>
      <c r="L2090" s="31">
        <f t="shared" si="17"/>
        <v>669.375</v>
      </c>
      <c r="M2090" s="32">
        <v>0.35</v>
      </c>
      <c r="O2090" s="37"/>
      <c r="P2090" s="35"/>
      <c r="Q2090" s="33"/>
      <c r="R2090" s="34"/>
    </row>
    <row r="2091" spans="1:18" ht="15.75" customHeight="1">
      <c r="A2091" s="22"/>
      <c r="B2091" s="27" t="s">
        <v>34</v>
      </c>
      <c r="C2091" s="27">
        <v>1128299</v>
      </c>
      <c r="D2091" s="28">
        <v>44552</v>
      </c>
      <c r="E2091" s="27" t="s">
        <v>35</v>
      </c>
      <c r="F2091" s="27" t="s">
        <v>87</v>
      </c>
      <c r="G2091" s="27" t="s">
        <v>88</v>
      </c>
      <c r="H2091" s="27" t="s">
        <v>27</v>
      </c>
      <c r="I2091" s="29">
        <v>0.45000000000000007</v>
      </c>
      <c r="J2091" s="30">
        <v>4250</v>
      </c>
      <c r="K2091" s="31">
        <f t="shared" si="16"/>
        <v>1912.5000000000002</v>
      </c>
      <c r="L2091" s="31">
        <f t="shared" si="17"/>
        <v>669.375</v>
      </c>
      <c r="M2091" s="32">
        <v>0.35</v>
      </c>
      <c r="O2091" s="37"/>
      <c r="P2091" s="35"/>
      <c r="Q2091" s="33"/>
      <c r="R2091" s="34"/>
    </row>
    <row r="2092" spans="1:18" ht="15.75" customHeight="1">
      <c r="A2092" s="22"/>
      <c r="B2092" s="27" t="s">
        <v>34</v>
      </c>
      <c r="C2092" s="27">
        <v>1128299</v>
      </c>
      <c r="D2092" s="28">
        <v>44552</v>
      </c>
      <c r="E2092" s="27" t="s">
        <v>35</v>
      </c>
      <c r="F2092" s="27" t="s">
        <v>87</v>
      </c>
      <c r="G2092" s="27" t="s">
        <v>88</v>
      </c>
      <c r="H2092" s="27" t="s">
        <v>28</v>
      </c>
      <c r="I2092" s="29">
        <v>0.55000000000000004</v>
      </c>
      <c r="J2092" s="30">
        <v>3500</v>
      </c>
      <c r="K2092" s="31">
        <f t="shared" si="16"/>
        <v>1925.0000000000002</v>
      </c>
      <c r="L2092" s="31">
        <f t="shared" si="17"/>
        <v>577.5</v>
      </c>
      <c r="M2092" s="32">
        <v>0.3</v>
      </c>
      <c r="O2092" s="37"/>
      <c r="P2092" s="35"/>
      <c r="Q2092" s="33"/>
      <c r="R2092" s="34"/>
    </row>
    <row r="2093" spans="1:18" ht="15.75" customHeight="1">
      <c r="A2093" s="22"/>
      <c r="B2093" s="27" t="s">
        <v>34</v>
      </c>
      <c r="C2093" s="27">
        <v>1128299</v>
      </c>
      <c r="D2093" s="28">
        <v>44552</v>
      </c>
      <c r="E2093" s="27" t="s">
        <v>35</v>
      </c>
      <c r="F2093" s="27" t="s">
        <v>87</v>
      </c>
      <c r="G2093" s="27" t="s">
        <v>88</v>
      </c>
      <c r="H2093" s="27" t="s">
        <v>29</v>
      </c>
      <c r="I2093" s="29">
        <v>0.60000000000000009</v>
      </c>
      <c r="J2093" s="30">
        <v>4500</v>
      </c>
      <c r="K2093" s="31">
        <f t="shared" si="16"/>
        <v>2700.0000000000005</v>
      </c>
      <c r="L2093" s="31">
        <f t="shared" si="17"/>
        <v>675.00000000000011</v>
      </c>
      <c r="M2093" s="32">
        <v>0.25</v>
      </c>
      <c r="O2093" s="37"/>
      <c r="P2093" s="35"/>
      <c r="Q2093" s="33"/>
      <c r="R2093" s="34"/>
    </row>
    <row r="2094" spans="1:18" ht="15.75" customHeight="1">
      <c r="A2094" s="22" t="s">
        <v>46</v>
      </c>
      <c r="B2094" s="27" t="s">
        <v>34</v>
      </c>
      <c r="C2094" s="27">
        <v>1128299</v>
      </c>
      <c r="D2094" s="28">
        <v>44222</v>
      </c>
      <c r="E2094" s="27" t="s">
        <v>35</v>
      </c>
      <c r="F2094" s="27" t="s">
        <v>89</v>
      </c>
      <c r="G2094" s="27" t="s">
        <v>90</v>
      </c>
      <c r="H2094" s="27" t="s">
        <v>24</v>
      </c>
      <c r="I2094" s="29">
        <v>0.34999999999999992</v>
      </c>
      <c r="J2094" s="30">
        <v>4750</v>
      </c>
      <c r="K2094" s="31">
        <f t="shared" si="16"/>
        <v>1662.4999999999995</v>
      </c>
      <c r="L2094" s="31">
        <f t="shared" si="17"/>
        <v>581.87499999999977</v>
      </c>
      <c r="M2094" s="32">
        <v>0.35</v>
      </c>
      <c r="O2094" s="37"/>
      <c r="P2094" s="35"/>
      <c r="Q2094" s="33"/>
      <c r="R2094" s="34"/>
    </row>
    <row r="2095" spans="1:18" ht="15.75" customHeight="1">
      <c r="A2095" s="22"/>
      <c r="B2095" s="27" t="s">
        <v>34</v>
      </c>
      <c r="C2095" s="27">
        <v>1128299</v>
      </c>
      <c r="D2095" s="28">
        <v>44222</v>
      </c>
      <c r="E2095" s="27" t="s">
        <v>35</v>
      </c>
      <c r="F2095" s="27" t="s">
        <v>89</v>
      </c>
      <c r="G2095" s="27" t="s">
        <v>90</v>
      </c>
      <c r="H2095" s="27" t="s">
        <v>25</v>
      </c>
      <c r="I2095" s="29">
        <v>0.45</v>
      </c>
      <c r="J2095" s="30">
        <v>4750</v>
      </c>
      <c r="K2095" s="31">
        <f t="shared" si="16"/>
        <v>2137.5</v>
      </c>
      <c r="L2095" s="31">
        <f t="shared" si="17"/>
        <v>855</v>
      </c>
      <c r="M2095" s="32">
        <v>0.4</v>
      </c>
      <c r="O2095" s="37"/>
      <c r="P2095" s="35"/>
      <c r="Q2095" s="33"/>
      <c r="R2095" s="34"/>
    </row>
    <row r="2096" spans="1:18" ht="15.75" customHeight="1">
      <c r="A2096" s="22"/>
      <c r="B2096" s="27" t="s">
        <v>34</v>
      </c>
      <c r="C2096" s="27">
        <v>1128299</v>
      </c>
      <c r="D2096" s="28">
        <v>44222</v>
      </c>
      <c r="E2096" s="27" t="s">
        <v>35</v>
      </c>
      <c r="F2096" s="27" t="s">
        <v>89</v>
      </c>
      <c r="G2096" s="27" t="s">
        <v>90</v>
      </c>
      <c r="H2096" s="27" t="s">
        <v>26</v>
      </c>
      <c r="I2096" s="29">
        <v>0.45</v>
      </c>
      <c r="J2096" s="30">
        <v>4750</v>
      </c>
      <c r="K2096" s="31">
        <f t="shared" si="16"/>
        <v>2137.5</v>
      </c>
      <c r="L2096" s="31">
        <f t="shared" si="17"/>
        <v>748.125</v>
      </c>
      <c r="M2096" s="32">
        <v>0.35</v>
      </c>
      <c r="O2096" s="37"/>
      <c r="P2096" s="35"/>
      <c r="Q2096" s="33"/>
      <c r="R2096" s="34"/>
    </row>
    <row r="2097" spans="1:18" ht="15.75" customHeight="1">
      <c r="A2097" s="22"/>
      <c r="B2097" s="27" t="s">
        <v>34</v>
      </c>
      <c r="C2097" s="27">
        <v>1128299</v>
      </c>
      <c r="D2097" s="28">
        <v>44222</v>
      </c>
      <c r="E2097" s="27" t="s">
        <v>35</v>
      </c>
      <c r="F2097" s="27" t="s">
        <v>89</v>
      </c>
      <c r="G2097" s="27" t="s">
        <v>90</v>
      </c>
      <c r="H2097" s="27" t="s">
        <v>27</v>
      </c>
      <c r="I2097" s="29">
        <v>0.45</v>
      </c>
      <c r="J2097" s="30">
        <v>3250</v>
      </c>
      <c r="K2097" s="31">
        <f t="shared" si="16"/>
        <v>1462.5</v>
      </c>
      <c r="L2097" s="31">
        <f t="shared" si="17"/>
        <v>511.87499999999994</v>
      </c>
      <c r="M2097" s="32">
        <v>0.35</v>
      </c>
      <c r="O2097" s="37"/>
      <c r="P2097" s="35"/>
      <c r="Q2097" s="33"/>
      <c r="R2097" s="34"/>
    </row>
    <row r="2098" spans="1:18" ht="15.75" customHeight="1">
      <c r="A2098" s="22"/>
      <c r="B2098" s="27" t="s">
        <v>34</v>
      </c>
      <c r="C2098" s="27">
        <v>1128299</v>
      </c>
      <c r="D2098" s="28">
        <v>44222</v>
      </c>
      <c r="E2098" s="27" t="s">
        <v>35</v>
      </c>
      <c r="F2098" s="27" t="s">
        <v>89</v>
      </c>
      <c r="G2098" s="27" t="s">
        <v>90</v>
      </c>
      <c r="H2098" s="27" t="s">
        <v>28</v>
      </c>
      <c r="I2098" s="29">
        <v>0.50000000000000011</v>
      </c>
      <c r="J2098" s="30">
        <v>2750</v>
      </c>
      <c r="K2098" s="31">
        <f t="shared" si="16"/>
        <v>1375.0000000000002</v>
      </c>
      <c r="L2098" s="31">
        <f t="shared" si="17"/>
        <v>412.50000000000006</v>
      </c>
      <c r="M2098" s="32">
        <v>0.3</v>
      </c>
      <c r="O2098" s="37"/>
      <c r="P2098" s="35"/>
      <c r="Q2098" s="33"/>
      <c r="R2098" s="34"/>
    </row>
    <row r="2099" spans="1:18" ht="15.75" customHeight="1">
      <c r="A2099" s="22"/>
      <c r="B2099" s="27" t="s">
        <v>34</v>
      </c>
      <c r="C2099" s="27">
        <v>1128299</v>
      </c>
      <c r="D2099" s="28">
        <v>44222</v>
      </c>
      <c r="E2099" s="27" t="s">
        <v>35</v>
      </c>
      <c r="F2099" s="27" t="s">
        <v>89</v>
      </c>
      <c r="G2099" s="27" t="s">
        <v>90</v>
      </c>
      <c r="H2099" s="27" t="s">
        <v>29</v>
      </c>
      <c r="I2099" s="29">
        <v>0.45</v>
      </c>
      <c r="J2099" s="30">
        <v>4750</v>
      </c>
      <c r="K2099" s="31">
        <f t="shared" si="16"/>
        <v>2137.5</v>
      </c>
      <c r="L2099" s="31">
        <f t="shared" si="17"/>
        <v>534.375</v>
      </c>
      <c r="M2099" s="32">
        <v>0.25</v>
      </c>
      <c r="O2099" s="37"/>
      <c r="P2099" s="35"/>
      <c r="Q2099" s="33"/>
      <c r="R2099" s="34"/>
    </row>
    <row r="2100" spans="1:18" ht="15.75" customHeight="1">
      <c r="A2100" s="22"/>
      <c r="B2100" s="27" t="s">
        <v>34</v>
      </c>
      <c r="C2100" s="27">
        <v>1128299</v>
      </c>
      <c r="D2100" s="28">
        <v>44253</v>
      </c>
      <c r="E2100" s="27" t="s">
        <v>35</v>
      </c>
      <c r="F2100" s="27" t="s">
        <v>89</v>
      </c>
      <c r="G2100" s="27" t="s">
        <v>90</v>
      </c>
      <c r="H2100" s="27" t="s">
        <v>24</v>
      </c>
      <c r="I2100" s="29">
        <v>0.34999999999999992</v>
      </c>
      <c r="J2100" s="30">
        <v>5250</v>
      </c>
      <c r="K2100" s="31">
        <f t="shared" si="16"/>
        <v>1837.4999999999995</v>
      </c>
      <c r="L2100" s="31">
        <f t="shared" si="17"/>
        <v>643.12499999999977</v>
      </c>
      <c r="M2100" s="32">
        <v>0.35</v>
      </c>
      <c r="O2100" s="37"/>
      <c r="P2100" s="35"/>
      <c r="Q2100" s="33"/>
      <c r="R2100" s="34"/>
    </row>
    <row r="2101" spans="1:18" ht="15.75" customHeight="1">
      <c r="A2101" s="22"/>
      <c r="B2101" s="27" t="s">
        <v>34</v>
      </c>
      <c r="C2101" s="27">
        <v>1128299</v>
      </c>
      <c r="D2101" s="28">
        <v>44253</v>
      </c>
      <c r="E2101" s="27" t="s">
        <v>35</v>
      </c>
      <c r="F2101" s="27" t="s">
        <v>89</v>
      </c>
      <c r="G2101" s="27" t="s">
        <v>90</v>
      </c>
      <c r="H2101" s="27" t="s">
        <v>25</v>
      </c>
      <c r="I2101" s="29">
        <v>0.45</v>
      </c>
      <c r="J2101" s="30">
        <v>4250</v>
      </c>
      <c r="K2101" s="31">
        <f t="shared" si="16"/>
        <v>1912.5</v>
      </c>
      <c r="L2101" s="31">
        <f t="shared" si="17"/>
        <v>765</v>
      </c>
      <c r="M2101" s="32">
        <v>0.4</v>
      </c>
      <c r="O2101" s="37"/>
      <c r="P2101" s="35"/>
      <c r="Q2101" s="33"/>
      <c r="R2101" s="34"/>
    </row>
    <row r="2102" spans="1:18" ht="15.75" customHeight="1">
      <c r="A2102" s="22"/>
      <c r="B2102" s="27" t="s">
        <v>34</v>
      </c>
      <c r="C2102" s="27">
        <v>1128299</v>
      </c>
      <c r="D2102" s="28">
        <v>44253</v>
      </c>
      <c r="E2102" s="27" t="s">
        <v>35</v>
      </c>
      <c r="F2102" s="27" t="s">
        <v>89</v>
      </c>
      <c r="G2102" s="27" t="s">
        <v>90</v>
      </c>
      <c r="H2102" s="27" t="s">
        <v>26</v>
      </c>
      <c r="I2102" s="29">
        <v>0.45</v>
      </c>
      <c r="J2102" s="30">
        <v>4250</v>
      </c>
      <c r="K2102" s="31">
        <f t="shared" si="16"/>
        <v>1912.5</v>
      </c>
      <c r="L2102" s="31">
        <f t="shared" si="17"/>
        <v>669.375</v>
      </c>
      <c r="M2102" s="32">
        <v>0.35</v>
      </c>
      <c r="O2102" s="37"/>
      <c r="P2102" s="35"/>
      <c r="Q2102" s="33"/>
      <c r="R2102" s="34"/>
    </row>
    <row r="2103" spans="1:18" ht="15.75" customHeight="1">
      <c r="A2103" s="22"/>
      <c r="B2103" s="27" t="s">
        <v>34</v>
      </c>
      <c r="C2103" s="27">
        <v>1128299</v>
      </c>
      <c r="D2103" s="28">
        <v>44253</v>
      </c>
      <c r="E2103" s="27" t="s">
        <v>35</v>
      </c>
      <c r="F2103" s="27" t="s">
        <v>89</v>
      </c>
      <c r="G2103" s="27" t="s">
        <v>90</v>
      </c>
      <c r="H2103" s="27" t="s">
        <v>27</v>
      </c>
      <c r="I2103" s="29">
        <v>0.45</v>
      </c>
      <c r="J2103" s="30">
        <v>2750</v>
      </c>
      <c r="K2103" s="31">
        <f t="shared" si="16"/>
        <v>1237.5</v>
      </c>
      <c r="L2103" s="31">
        <f t="shared" si="17"/>
        <v>433.125</v>
      </c>
      <c r="M2103" s="32">
        <v>0.35</v>
      </c>
      <c r="O2103" s="37"/>
      <c r="P2103" s="35"/>
      <c r="Q2103" s="33"/>
      <c r="R2103" s="34"/>
    </row>
    <row r="2104" spans="1:18" ht="15.75" customHeight="1">
      <c r="A2104" s="22"/>
      <c r="B2104" s="27" t="s">
        <v>34</v>
      </c>
      <c r="C2104" s="27">
        <v>1128299</v>
      </c>
      <c r="D2104" s="28">
        <v>44253</v>
      </c>
      <c r="E2104" s="27" t="s">
        <v>35</v>
      </c>
      <c r="F2104" s="27" t="s">
        <v>89</v>
      </c>
      <c r="G2104" s="27" t="s">
        <v>90</v>
      </c>
      <c r="H2104" s="27" t="s">
        <v>28</v>
      </c>
      <c r="I2104" s="29">
        <v>0.50000000000000011</v>
      </c>
      <c r="J2104" s="30">
        <v>2000</v>
      </c>
      <c r="K2104" s="31">
        <f t="shared" si="16"/>
        <v>1000.0000000000002</v>
      </c>
      <c r="L2104" s="31">
        <f t="shared" si="17"/>
        <v>300.00000000000006</v>
      </c>
      <c r="M2104" s="32">
        <v>0.3</v>
      </c>
      <c r="O2104" s="37"/>
      <c r="P2104" s="35"/>
      <c r="Q2104" s="33"/>
      <c r="R2104" s="34"/>
    </row>
    <row r="2105" spans="1:18" ht="15.75" customHeight="1">
      <c r="A2105" s="22"/>
      <c r="B2105" s="27" t="s">
        <v>34</v>
      </c>
      <c r="C2105" s="27">
        <v>1128299</v>
      </c>
      <c r="D2105" s="28">
        <v>44253</v>
      </c>
      <c r="E2105" s="27" t="s">
        <v>35</v>
      </c>
      <c r="F2105" s="27" t="s">
        <v>89</v>
      </c>
      <c r="G2105" s="27" t="s">
        <v>90</v>
      </c>
      <c r="H2105" s="27" t="s">
        <v>29</v>
      </c>
      <c r="I2105" s="29">
        <v>0.45</v>
      </c>
      <c r="J2105" s="30">
        <v>4000</v>
      </c>
      <c r="K2105" s="31">
        <f t="shared" si="16"/>
        <v>1800</v>
      </c>
      <c r="L2105" s="31">
        <f t="shared" si="17"/>
        <v>450</v>
      </c>
      <c r="M2105" s="32">
        <v>0.25</v>
      </c>
      <c r="O2105" s="37"/>
      <c r="P2105" s="35"/>
      <c r="Q2105" s="33"/>
      <c r="R2105" s="34"/>
    </row>
    <row r="2106" spans="1:18" ht="15.75" customHeight="1">
      <c r="A2106" s="22"/>
      <c r="B2106" s="27" t="s">
        <v>34</v>
      </c>
      <c r="C2106" s="27">
        <v>1128299</v>
      </c>
      <c r="D2106" s="28">
        <v>44280</v>
      </c>
      <c r="E2106" s="27" t="s">
        <v>35</v>
      </c>
      <c r="F2106" s="27" t="s">
        <v>89</v>
      </c>
      <c r="G2106" s="27" t="s">
        <v>90</v>
      </c>
      <c r="H2106" s="27" t="s">
        <v>24</v>
      </c>
      <c r="I2106" s="29">
        <v>0.45</v>
      </c>
      <c r="J2106" s="30">
        <v>5500</v>
      </c>
      <c r="K2106" s="31">
        <f t="shared" si="16"/>
        <v>2475</v>
      </c>
      <c r="L2106" s="31">
        <f t="shared" si="17"/>
        <v>866.25</v>
      </c>
      <c r="M2106" s="32">
        <v>0.35</v>
      </c>
      <c r="O2106" s="37"/>
      <c r="P2106" s="35"/>
      <c r="Q2106" s="33"/>
      <c r="R2106" s="34"/>
    </row>
    <row r="2107" spans="1:18" ht="15.75" customHeight="1">
      <c r="A2107" s="22"/>
      <c r="B2107" s="27" t="s">
        <v>34</v>
      </c>
      <c r="C2107" s="27">
        <v>1128299</v>
      </c>
      <c r="D2107" s="28">
        <v>44280</v>
      </c>
      <c r="E2107" s="27" t="s">
        <v>35</v>
      </c>
      <c r="F2107" s="27" t="s">
        <v>89</v>
      </c>
      <c r="G2107" s="27" t="s">
        <v>90</v>
      </c>
      <c r="H2107" s="27" t="s">
        <v>25</v>
      </c>
      <c r="I2107" s="29">
        <v>0.55000000000000004</v>
      </c>
      <c r="J2107" s="30">
        <v>4000</v>
      </c>
      <c r="K2107" s="31">
        <f t="shared" si="16"/>
        <v>2200</v>
      </c>
      <c r="L2107" s="31">
        <f t="shared" si="17"/>
        <v>880</v>
      </c>
      <c r="M2107" s="32">
        <v>0.4</v>
      </c>
      <c r="O2107" s="37"/>
      <c r="P2107" s="35"/>
      <c r="Q2107" s="33"/>
      <c r="R2107" s="34"/>
    </row>
    <row r="2108" spans="1:18" ht="15.75" customHeight="1">
      <c r="A2108" s="22"/>
      <c r="B2108" s="27" t="s">
        <v>34</v>
      </c>
      <c r="C2108" s="27">
        <v>1128299</v>
      </c>
      <c r="D2108" s="28">
        <v>44280</v>
      </c>
      <c r="E2108" s="27" t="s">
        <v>35</v>
      </c>
      <c r="F2108" s="27" t="s">
        <v>89</v>
      </c>
      <c r="G2108" s="27" t="s">
        <v>90</v>
      </c>
      <c r="H2108" s="27" t="s">
        <v>26</v>
      </c>
      <c r="I2108" s="29">
        <v>0.55000000000000004</v>
      </c>
      <c r="J2108" s="30">
        <v>4000</v>
      </c>
      <c r="K2108" s="31">
        <f t="shared" si="16"/>
        <v>2200</v>
      </c>
      <c r="L2108" s="31">
        <f t="shared" si="17"/>
        <v>770</v>
      </c>
      <c r="M2108" s="32">
        <v>0.35</v>
      </c>
      <c r="O2108" s="37"/>
      <c r="P2108" s="35"/>
      <c r="Q2108" s="33"/>
      <c r="R2108" s="34"/>
    </row>
    <row r="2109" spans="1:18" ht="15.75" customHeight="1">
      <c r="A2109" s="22"/>
      <c r="B2109" s="27" t="s">
        <v>34</v>
      </c>
      <c r="C2109" s="27">
        <v>1128299</v>
      </c>
      <c r="D2109" s="28">
        <v>44280</v>
      </c>
      <c r="E2109" s="27" t="s">
        <v>35</v>
      </c>
      <c r="F2109" s="27" t="s">
        <v>89</v>
      </c>
      <c r="G2109" s="27" t="s">
        <v>90</v>
      </c>
      <c r="H2109" s="27" t="s">
        <v>27</v>
      </c>
      <c r="I2109" s="29">
        <v>0.55000000000000004</v>
      </c>
      <c r="J2109" s="30">
        <v>2750</v>
      </c>
      <c r="K2109" s="31">
        <f t="shared" si="16"/>
        <v>1512.5000000000002</v>
      </c>
      <c r="L2109" s="31">
        <f t="shared" si="17"/>
        <v>529.375</v>
      </c>
      <c r="M2109" s="32">
        <v>0.35</v>
      </c>
      <c r="O2109" s="37"/>
      <c r="P2109" s="35"/>
      <c r="Q2109" s="33"/>
      <c r="R2109" s="34"/>
    </row>
    <row r="2110" spans="1:18" ht="15.75" customHeight="1">
      <c r="A2110" s="22"/>
      <c r="B2110" s="27" t="s">
        <v>34</v>
      </c>
      <c r="C2110" s="27">
        <v>1128299</v>
      </c>
      <c r="D2110" s="28">
        <v>44280</v>
      </c>
      <c r="E2110" s="27" t="s">
        <v>35</v>
      </c>
      <c r="F2110" s="27" t="s">
        <v>89</v>
      </c>
      <c r="G2110" s="27" t="s">
        <v>90</v>
      </c>
      <c r="H2110" s="27" t="s">
        <v>28</v>
      </c>
      <c r="I2110" s="29">
        <v>0.60000000000000009</v>
      </c>
      <c r="J2110" s="30">
        <v>1750</v>
      </c>
      <c r="K2110" s="31">
        <f t="shared" si="16"/>
        <v>1050.0000000000002</v>
      </c>
      <c r="L2110" s="31">
        <f t="shared" si="17"/>
        <v>315.00000000000006</v>
      </c>
      <c r="M2110" s="32">
        <v>0.3</v>
      </c>
      <c r="O2110" s="37"/>
      <c r="P2110" s="35"/>
      <c r="Q2110" s="33"/>
      <c r="R2110" s="34"/>
    </row>
    <row r="2111" spans="1:18" ht="15.75" customHeight="1">
      <c r="A2111" s="22"/>
      <c r="B2111" s="27" t="s">
        <v>34</v>
      </c>
      <c r="C2111" s="27">
        <v>1128299</v>
      </c>
      <c r="D2111" s="28">
        <v>44280</v>
      </c>
      <c r="E2111" s="27" t="s">
        <v>35</v>
      </c>
      <c r="F2111" s="27" t="s">
        <v>89</v>
      </c>
      <c r="G2111" s="27" t="s">
        <v>90</v>
      </c>
      <c r="H2111" s="27" t="s">
        <v>29</v>
      </c>
      <c r="I2111" s="29">
        <v>0.55000000000000004</v>
      </c>
      <c r="J2111" s="30">
        <v>3750</v>
      </c>
      <c r="K2111" s="31">
        <f t="shared" si="16"/>
        <v>2062.5</v>
      </c>
      <c r="L2111" s="31">
        <f t="shared" si="17"/>
        <v>515.625</v>
      </c>
      <c r="M2111" s="32">
        <v>0.25</v>
      </c>
      <c r="O2111" s="37"/>
      <c r="P2111" s="35"/>
      <c r="Q2111" s="33"/>
      <c r="R2111" s="34"/>
    </row>
    <row r="2112" spans="1:18" ht="15.75" customHeight="1">
      <c r="A2112" s="22"/>
      <c r="B2112" s="27" t="s">
        <v>34</v>
      </c>
      <c r="C2112" s="27">
        <v>1128299</v>
      </c>
      <c r="D2112" s="28">
        <v>44312</v>
      </c>
      <c r="E2112" s="27" t="s">
        <v>35</v>
      </c>
      <c r="F2112" s="27" t="s">
        <v>89</v>
      </c>
      <c r="G2112" s="27" t="s">
        <v>90</v>
      </c>
      <c r="H2112" s="27" t="s">
        <v>24</v>
      </c>
      <c r="I2112" s="29">
        <v>0.55000000000000004</v>
      </c>
      <c r="J2112" s="30">
        <v>5500</v>
      </c>
      <c r="K2112" s="31">
        <f t="shared" si="16"/>
        <v>3025.0000000000005</v>
      </c>
      <c r="L2112" s="31">
        <f t="shared" si="17"/>
        <v>1058.75</v>
      </c>
      <c r="M2112" s="32">
        <v>0.35</v>
      </c>
      <c r="O2112" s="37"/>
      <c r="P2112" s="35"/>
      <c r="Q2112" s="33"/>
      <c r="R2112" s="34"/>
    </row>
    <row r="2113" spans="1:18" ht="15.75" customHeight="1">
      <c r="A2113" s="22"/>
      <c r="B2113" s="27" t="s">
        <v>34</v>
      </c>
      <c r="C2113" s="27">
        <v>1128299</v>
      </c>
      <c r="D2113" s="28">
        <v>44312</v>
      </c>
      <c r="E2113" s="27" t="s">
        <v>35</v>
      </c>
      <c r="F2113" s="27" t="s">
        <v>89</v>
      </c>
      <c r="G2113" s="27" t="s">
        <v>90</v>
      </c>
      <c r="H2113" s="27" t="s">
        <v>25</v>
      </c>
      <c r="I2113" s="29">
        <v>0.60000000000000009</v>
      </c>
      <c r="J2113" s="30">
        <v>3500</v>
      </c>
      <c r="K2113" s="31">
        <f t="shared" si="16"/>
        <v>2100.0000000000005</v>
      </c>
      <c r="L2113" s="31">
        <f t="shared" si="17"/>
        <v>840.00000000000023</v>
      </c>
      <c r="M2113" s="32">
        <v>0.4</v>
      </c>
      <c r="O2113" s="37"/>
      <c r="P2113" s="35"/>
      <c r="Q2113" s="33"/>
      <c r="R2113" s="34"/>
    </row>
    <row r="2114" spans="1:18" ht="15.75" customHeight="1">
      <c r="A2114" s="22"/>
      <c r="B2114" s="27" t="s">
        <v>34</v>
      </c>
      <c r="C2114" s="27">
        <v>1128299</v>
      </c>
      <c r="D2114" s="28">
        <v>44312</v>
      </c>
      <c r="E2114" s="27" t="s">
        <v>35</v>
      </c>
      <c r="F2114" s="27" t="s">
        <v>89</v>
      </c>
      <c r="G2114" s="27" t="s">
        <v>90</v>
      </c>
      <c r="H2114" s="27" t="s">
        <v>26</v>
      </c>
      <c r="I2114" s="29">
        <v>0.60000000000000009</v>
      </c>
      <c r="J2114" s="30">
        <v>4000</v>
      </c>
      <c r="K2114" s="31">
        <f t="shared" si="16"/>
        <v>2400.0000000000005</v>
      </c>
      <c r="L2114" s="31">
        <f t="shared" si="17"/>
        <v>840.00000000000011</v>
      </c>
      <c r="M2114" s="32">
        <v>0.35</v>
      </c>
      <c r="O2114" s="37"/>
      <c r="P2114" s="35"/>
      <c r="Q2114" s="33"/>
      <c r="R2114" s="34"/>
    </row>
    <row r="2115" spans="1:18" ht="15.75" customHeight="1">
      <c r="A2115" s="22"/>
      <c r="B2115" s="27" t="s">
        <v>34</v>
      </c>
      <c r="C2115" s="27">
        <v>1128299</v>
      </c>
      <c r="D2115" s="28">
        <v>44312</v>
      </c>
      <c r="E2115" s="27" t="s">
        <v>35</v>
      </c>
      <c r="F2115" s="27" t="s">
        <v>89</v>
      </c>
      <c r="G2115" s="27" t="s">
        <v>90</v>
      </c>
      <c r="H2115" s="27" t="s">
        <v>27</v>
      </c>
      <c r="I2115" s="29">
        <v>0.55000000000000004</v>
      </c>
      <c r="J2115" s="30">
        <v>3000</v>
      </c>
      <c r="K2115" s="31">
        <f t="shared" si="16"/>
        <v>1650.0000000000002</v>
      </c>
      <c r="L2115" s="31">
        <f t="shared" si="17"/>
        <v>577.5</v>
      </c>
      <c r="M2115" s="32">
        <v>0.35</v>
      </c>
      <c r="O2115" s="37"/>
      <c r="P2115" s="35"/>
      <c r="Q2115" s="33"/>
      <c r="R2115" s="34"/>
    </row>
    <row r="2116" spans="1:18" ht="15.75" customHeight="1">
      <c r="A2116" s="22"/>
      <c r="B2116" s="27" t="s">
        <v>34</v>
      </c>
      <c r="C2116" s="27">
        <v>1128299</v>
      </c>
      <c r="D2116" s="28">
        <v>44312</v>
      </c>
      <c r="E2116" s="27" t="s">
        <v>35</v>
      </c>
      <c r="F2116" s="27" t="s">
        <v>89</v>
      </c>
      <c r="G2116" s="27" t="s">
        <v>90</v>
      </c>
      <c r="H2116" s="27" t="s">
        <v>28</v>
      </c>
      <c r="I2116" s="29">
        <v>0.60000000000000009</v>
      </c>
      <c r="J2116" s="30">
        <v>2000</v>
      </c>
      <c r="K2116" s="31">
        <f t="shared" si="16"/>
        <v>1200.0000000000002</v>
      </c>
      <c r="L2116" s="31">
        <f t="shared" si="17"/>
        <v>360.00000000000006</v>
      </c>
      <c r="M2116" s="32">
        <v>0.3</v>
      </c>
      <c r="O2116" s="37"/>
      <c r="P2116" s="35"/>
      <c r="Q2116" s="33"/>
      <c r="R2116" s="34"/>
    </row>
    <row r="2117" spans="1:18" ht="15.75" customHeight="1">
      <c r="A2117" s="22"/>
      <c r="B2117" s="27" t="s">
        <v>34</v>
      </c>
      <c r="C2117" s="27">
        <v>1128299</v>
      </c>
      <c r="D2117" s="28">
        <v>44312</v>
      </c>
      <c r="E2117" s="27" t="s">
        <v>35</v>
      </c>
      <c r="F2117" s="27" t="s">
        <v>89</v>
      </c>
      <c r="G2117" s="27" t="s">
        <v>90</v>
      </c>
      <c r="H2117" s="27" t="s">
        <v>29</v>
      </c>
      <c r="I2117" s="29">
        <v>0.75000000000000011</v>
      </c>
      <c r="J2117" s="30">
        <v>3750</v>
      </c>
      <c r="K2117" s="31">
        <f t="shared" si="16"/>
        <v>2812.5000000000005</v>
      </c>
      <c r="L2117" s="31">
        <f t="shared" si="17"/>
        <v>703.12500000000011</v>
      </c>
      <c r="M2117" s="32">
        <v>0.25</v>
      </c>
      <c r="O2117" s="37"/>
      <c r="P2117" s="35"/>
      <c r="Q2117" s="33"/>
      <c r="R2117" s="34"/>
    </row>
    <row r="2118" spans="1:18" ht="15.75" customHeight="1">
      <c r="A2118" s="22"/>
      <c r="B2118" s="27" t="s">
        <v>34</v>
      </c>
      <c r="C2118" s="27">
        <v>1128299</v>
      </c>
      <c r="D2118" s="28">
        <v>44343</v>
      </c>
      <c r="E2118" s="27" t="s">
        <v>35</v>
      </c>
      <c r="F2118" s="27" t="s">
        <v>89</v>
      </c>
      <c r="G2118" s="27" t="s">
        <v>90</v>
      </c>
      <c r="H2118" s="27" t="s">
        <v>24</v>
      </c>
      <c r="I2118" s="29">
        <v>0.55000000000000004</v>
      </c>
      <c r="J2118" s="30">
        <v>5750</v>
      </c>
      <c r="K2118" s="31">
        <f t="shared" si="16"/>
        <v>3162.5000000000005</v>
      </c>
      <c r="L2118" s="31">
        <f t="shared" si="17"/>
        <v>1106.875</v>
      </c>
      <c r="M2118" s="32">
        <v>0.35</v>
      </c>
      <c r="O2118" s="37"/>
      <c r="P2118" s="35"/>
      <c r="Q2118" s="33"/>
      <c r="R2118" s="34"/>
    </row>
    <row r="2119" spans="1:18" ht="15.75" customHeight="1">
      <c r="A2119" s="22"/>
      <c r="B2119" s="27" t="s">
        <v>34</v>
      </c>
      <c r="C2119" s="27">
        <v>1128299</v>
      </c>
      <c r="D2119" s="28">
        <v>44343</v>
      </c>
      <c r="E2119" s="27" t="s">
        <v>35</v>
      </c>
      <c r="F2119" s="27" t="s">
        <v>89</v>
      </c>
      <c r="G2119" s="27" t="s">
        <v>90</v>
      </c>
      <c r="H2119" s="27" t="s">
        <v>25</v>
      </c>
      <c r="I2119" s="29">
        <v>0.60000000000000009</v>
      </c>
      <c r="J2119" s="30">
        <v>4250</v>
      </c>
      <c r="K2119" s="31">
        <f t="shared" si="16"/>
        <v>2550.0000000000005</v>
      </c>
      <c r="L2119" s="31">
        <f t="shared" si="17"/>
        <v>1020.0000000000002</v>
      </c>
      <c r="M2119" s="32">
        <v>0.4</v>
      </c>
      <c r="O2119" s="37"/>
      <c r="P2119" s="35"/>
      <c r="Q2119" s="33"/>
      <c r="R2119" s="34"/>
    </row>
    <row r="2120" spans="1:18" ht="15.75" customHeight="1">
      <c r="A2120" s="22"/>
      <c r="B2120" s="27" t="s">
        <v>34</v>
      </c>
      <c r="C2120" s="27">
        <v>1128299</v>
      </c>
      <c r="D2120" s="28">
        <v>44343</v>
      </c>
      <c r="E2120" s="27" t="s">
        <v>35</v>
      </c>
      <c r="F2120" s="27" t="s">
        <v>89</v>
      </c>
      <c r="G2120" s="27" t="s">
        <v>90</v>
      </c>
      <c r="H2120" s="27" t="s">
        <v>26</v>
      </c>
      <c r="I2120" s="29">
        <v>0.60000000000000009</v>
      </c>
      <c r="J2120" s="30">
        <v>4500</v>
      </c>
      <c r="K2120" s="31">
        <f t="shared" si="16"/>
        <v>2700.0000000000005</v>
      </c>
      <c r="L2120" s="31">
        <f t="shared" si="17"/>
        <v>945.00000000000011</v>
      </c>
      <c r="M2120" s="32">
        <v>0.35</v>
      </c>
      <c r="O2120" s="37"/>
      <c r="P2120" s="35"/>
      <c r="Q2120" s="33"/>
      <c r="R2120" s="34"/>
    </row>
    <row r="2121" spans="1:18" ht="15.75" customHeight="1">
      <c r="A2121" s="22"/>
      <c r="B2121" s="27" t="s">
        <v>34</v>
      </c>
      <c r="C2121" s="27">
        <v>1128299</v>
      </c>
      <c r="D2121" s="28">
        <v>44343</v>
      </c>
      <c r="E2121" s="27" t="s">
        <v>35</v>
      </c>
      <c r="F2121" s="27" t="s">
        <v>89</v>
      </c>
      <c r="G2121" s="27" t="s">
        <v>90</v>
      </c>
      <c r="H2121" s="27" t="s">
        <v>27</v>
      </c>
      <c r="I2121" s="29">
        <v>0.55000000000000004</v>
      </c>
      <c r="J2121" s="30">
        <v>3500</v>
      </c>
      <c r="K2121" s="31">
        <f t="shared" si="16"/>
        <v>1925.0000000000002</v>
      </c>
      <c r="L2121" s="31">
        <f t="shared" si="17"/>
        <v>673.75</v>
      </c>
      <c r="M2121" s="32">
        <v>0.35</v>
      </c>
      <c r="O2121" s="37"/>
      <c r="P2121" s="35"/>
      <c r="Q2121" s="33"/>
      <c r="R2121" s="34"/>
    </row>
    <row r="2122" spans="1:18" ht="15.75" customHeight="1">
      <c r="A2122" s="22"/>
      <c r="B2122" s="27" t="s">
        <v>34</v>
      </c>
      <c r="C2122" s="27">
        <v>1128299</v>
      </c>
      <c r="D2122" s="28">
        <v>44343</v>
      </c>
      <c r="E2122" s="27" t="s">
        <v>35</v>
      </c>
      <c r="F2122" s="27" t="s">
        <v>89</v>
      </c>
      <c r="G2122" s="27" t="s">
        <v>90</v>
      </c>
      <c r="H2122" s="27" t="s">
        <v>28</v>
      </c>
      <c r="I2122" s="29">
        <v>0.60000000000000009</v>
      </c>
      <c r="J2122" s="30">
        <v>2500</v>
      </c>
      <c r="K2122" s="31">
        <f t="shared" si="16"/>
        <v>1500.0000000000002</v>
      </c>
      <c r="L2122" s="31">
        <f t="shared" si="17"/>
        <v>450.00000000000006</v>
      </c>
      <c r="M2122" s="32">
        <v>0.3</v>
      </c>
      <c r="O2122" s="37"/>
      <c r="P2122" s="35"/>
      <c r="Q2122" s="33"/>
      <c r="R2122" s="34"/>
    </row>
    <row r="2123" spans="1:18" ht="15.75" customHeight="1">
      <c r="A2123" s="22"/>
      <c r="B2123" s="27" t="s">
        <v>34</v>
      </c>
      <c r="C2123" s="27">
        <v>1128299</v>
      </c>
      <c r="D2123" s="28">
        <v>44343</v>
      </c>
      <c r="E2123" s="27" t="s">
        <v>35</v>
      </c>
      <c r="F2123" s="27" t="s">
        <v>89</v>
      </c>
      <c r="G2123" s="27" t="s">
        <v>90</v>
      </c>
      <c r="H2123" s="27" t="s">
        <v>29</v>
      </c>
      <c r="I2123" s="29">
        <v>0.75000000000000011</v>
      </c>
      <c r="J2123" s="30">
        <v>4250</v>
      </c>
      <c r="K2123" s="31">
        <f t="shared" si="16"/>
        <v>3187.5000000000005</v>
      </c>
      <c r="L2123" s="31">
        <f t="shared" si="17"/>
        <v>796.87500000000011</v>
      </c>
      <c r="M2123" s="32">
        <v>0.25</v>
      </c>
      <c r="O2123" s="37"/>
      <c r="P2123" s="35"/>
      <c r="Q2123" s="33"/>
      <c r="R2123" s="34"/>
    </row>
    <row r="2124" spans="1:18" ht="15.75" customHeight="1">
      <c r="A2124" s="22"/>
      <c r="B2124" s="27" t="s">
        <v>34</v>
      </c>
      <c r="C2124" s="27">
        <v>1128299</v>
      </c>
      <c r="D2124" s="28">
        <v>44373</v>
      </c>
      <c r="E2124" s="27" t="s">
        <v>35</v>
      </c>
      <c r="F2124" s="27" t="s">
        <v>89</v>
      </c>
      <c r="G2124" s="27" t="s">
        <v>90</v>
      </c>
      <c r="H2124" s="27" t="s">
        <v>24</v>
      </c>
      <c r="I2124" s="29">
        <v>0.55000000000000004</v>
      </c>
      <c r="J2124" s="30">
        <v>7000</v>
      </c>
      <c r="K2124" s="31">
        <f t="shared" si="16"/>
        <v>3850.0000000000005</v>
      </c>
      <c r="L2124" s="31">
        <f t="shared" si="17"/>
        <v>1347.5</v>
      </c>
      <c r="M2124" s="32">
        <v>0.35</v>
      </c>
      <c r="O2124" s="37"/>
      <c r="P2124" s="35"/>
      <c r="Q2124" s="33"/>
      <c r="R2124" s="34"/>
    </row>
    <row r="2125" spans="1:18" ht="15.75" customHeight="1">
      <c r="A2125" s="22"/>
      <c r="B2125" s="27" t="s">
        <v>34</v>
      </c>
      <c r="C2125" s="27">
        <v>1128299</v>
      </c>
      <c r="D2125" s="28">
        <v>44373</v>
      </c>
      <c r="E2125" s="27" t="s">
        <v>35</v>
      </c>
      <c r="F2125" s="27" t="s">
        <v>89</v>
      </c>
      <c r="G2125" s="27" t="s">
        <v>90</v>
      </c>
      <c r="H2125" s="27" t="s">
        <v>25</v>
      </c>
      <c r="I2125" s="29">
        <v>0.60000000000000009</v>
      </c>
      <c r="J2125" s="30">
        <v>5500</v>
      </c>
      <c r="K2125" s="31">
        <f t="shared" si="16"/>
        <v>3300.0000000000005</v>
      </c>
      <c r="L2125" s="31">
        <f t="shared" si="17"/>
        <v>1320.0000000000002</v>
      </c>
      <c r="M2125" s="32">
        <v>0.4</v>
      </c>
      <c r="O2125" s="37"/>
      <c r="P2125" s="35"/>
      <c r="Q2125" s="33"/>
      <c r="R2125" s="34"/>
    </row>
    <row r="2126" spans="1:18" ht="15.75" customHeight="1">
      <c r="A2126" s="22"/>
      <c r="B2126" s="27" t="s">
        <v>34</v>
      </c>
      <c r="C2126" s="27">
        <v>1128299</v>
      </c>
      <c r="D2126" s="28">
        <v>44373</v>
      </c>
      <c r="E2126" s="27" t="s">
        <v>35</v>
      </c>
      <c r="F2126" s="27" t="s">
        <v>89</v>
      </c>
      <c r="G2126" s="27" t="s">
        <v>90</v>
      </c>
      <c r="H2126" s="27" t="s">
        <v>26</v>
      </c>
      <c r="I2126" s="29">
        <v>0.60000000000000009</v>
      </c>
      <c r="J2126" s="30">
        <v>5500</v>
      </c>
      <c r="K2126" s="31">
        <f t="shared" si="16"/>
        <v>3300.0000000000005</v>
      </c>
      <c r="L2126" s="31">
        <f t="shared" si="17"/>
        <v>1155</v>
      </c>
      <c r="M2126" s="32">
        <v>0.35</v>
      </c>
      <c r="O2126" s="37"/>
      <c r="P2126" s="35"/>
      <c r="Q2126" s="33"/>
      <c r="R2126" s="34"/>
    </row>
    <row r="2127" spans="1:18" ht="15.75" customHeight="1">
      <c r="A2127" s="22"/>
      <c r="B2127" s="27" t="s">
        <v>34</v>
      </c>
      <c r="C2127" s="27">
        <v>1128299</v>
      </c>
      <c r="D2127" s="28">
        <v>44373</v>
      </c>
      <c r="E2127" s="27" t="s">
        <v>35</v>
      </c>
      <c r="F2127" s="27" t="s">
        <v>89</v>
      </c>
      <c r="G2127" s="27" t="s">
        <v>90</v>
      </c>
      <c r="H2127" s="27" t="s">
        <v>27</v>
      </c>
      <c r="I2127" s="29">
        <v>0.55000000000000004</v>
      </c>
      <c r="J2127" s="30">
        <v>4250</v>
      </c>
      <c r="K2127" s="31">
        <f t="shared" si="16"/>
        <v>2337.5</v>
      </c>
      <c r="L2127" s="31">
        <f t="shared" si="17"/>
        <v>818.125</v>
      </c>
      <c r="M2127" s="32">
        <v>0.35</v>
      </c>
      <c r="O2127" s="37"/>
      <c r="P2127" s="35"/>
      <c r="Q2127" s="33"/>
      <c r="R2127" s="34"/>
    </row>
    <row r="2128" spans="1:18" ht="15.75" customHeight="1">
      <c r="A2128" s="22"/>
      <c r="B2128" s="27" t="s">
        <v>34</v>
      </c>
      <c r="C2128" s="27">
        <v>1128299</v>
      </c>
      <c r="D2128" s="28">
        <v>44373</v>
      </c>
      <c r="E2128" s="27" t="s">
        <v>35</v>
      </c>
      <c r="F2128" s="27" t="s">
        <v>89</v>
      </c>
      <c r="G2128" s="27" t="s">
        <v>90</v>
      </c>
      <c r="H2128" s="27" t="s">
        <v>28</v>
      </c>
      <c r="I2128" s="29">
        <v>0.60000000000000009</v>
      </c>
      <c r="J2128" s="30">
        <v>3000</v>
      </c>
      <c r="K2128" s="31">
        <f t="shared" si="16"/>
        <v>1800.0000000000002</v>
      </c>
      <c r="L2128" s="31">
        <f t="shared" si="17"/>
        <v>540</v>
      </c>
      <c r="M2128" s="32">
        <v>0.3</v>
      </c>
      <c r="O2128" s="37"/>
      <c r="P2128" s="35"/>
      <c r="Q2128" s="33"/>
      <c r="R2128" s="34"/>
    </row>
    <row r="2129" spans="1:18" ht="15.75" customHeight="1">
      <c r="A2129" s="22"/>
      <c r="B2129" s="27" t="s">
        <v>34</v>
      </c>
      <c r="C2129" s="27">
        <v>1128299</v>
      </c>
      <c r="D2129" s="28">
        <v>44373</v>
      </c>
      <c r="E2129" s="27" t="s">
        <v>35</v>
      </c>
      <c r="F2129" s="27" t="s">
        <v>89</v>
      </c>
      <c r="G2129" s="27" t="s">
        <v>90</v>
      </c>
      <c r="H2129" s="27" t="s">
        <v>29</v>
      </c>
      <c r="I2129" s="29">
        <v>0.75000000000000011</v>
      </c>
      <c r="J2129" s="30">
        <v>6000</v>
      </c>
      <c r="K2129" s="31">
        <f t="shared" si="16"/>
        <v>4500.0000000000009</v>
      </c>
      <c r="L2129" s="31">
        <f t="shared" si="17"/>
        <v>1125.0000000000002</v>
      </c>
      <c r="M2129" s="32">
        <v>0.25</v>
      </c>
      <c r="O2129" s="37"/>
      <c r="P2129" s="35"/>
      <c r="Q2129" s="33"/>
      <c r="R2129" s="34"/>
    </row>
    <row r="2130" spans="1:18" ht="15.75" customHeight="1">
      <c r="A2130" s="22"/>
      <c r="B2130" s="27" t="s">
        <v>34</v>
      </c>
      <c r="C2130" s="27">
        <v>1128299</v>
      </c>
      <c r="D2130" s="28">
        <v>44402</v>
      </c>
      <c r="E2130" s="27" t="s">
        <v>35</v>
      </c>
      <c r="F2130" s="27" t="s">
        <v>89</v>
      </c>
      <c r="G2130" s="27" t="s">
        <v>90</v>
      </c>
      <c r="H2130" s="27" t="s">
        <v>24</v>
      </c>
      <c r="I2130" s="29">
        <v>0.55000000000000004</v>
      </c>
      <c r="J2130" s="30">
        <v>7500</v>
      </c>
      <c r="K2130" s="31">
        <f t="shared" si="16"/>
        <v>4125</v>
      </c>
      <c r="L2130" s="31">
        <f t="shared" si="17"/>
        <v>1443.75</v>
      </c>
      <c r="M2130" s="32">
        <v>0.35</v>
      </c>
      <c r="O2130" s="37"/>
      <c r="P2130" s="35"/>
      <c r="Q2130" s="33"/>
      <c r="R2130" s="34"/>
    </row>
    <row r="2131" spans="1:18" ht="15.75" customHeight="1">
      <c r="A2131" s="22"/>
      <c r="B2131" s="27" t="s">
        <v>34</v>
      </c>
      <c r="C2131" s="27">
        <v>1128299</v>
      </c>
      <c r="D2131" s="28">
        <v>44402</v>
      </c>
      <c r="E2131" s="27" t="s">
        <v>35</v>
      </c>
      <c r="F2131" s="27" t="s">
        <v>89</v>
      </c>
      <c r="G2131" s="27" t="s">
        <v>90</v>
      </c>
      <c r="H2131" s="27" t="s">
        <v>25</v>
      </c>
      <c r="I2131" s="29">
        <v>0.60000000000000009</v>
      </c>
      <c r="J2131" s="30">
        <v>6000</v>
      </c>
      <c r="K2131" s="31">
        <f t="shared" si="16"/>
        <v>3600.0000000000005</v>
      </c>
      <c r="L2131" s="31">
        <f t="shared" si="17"/>
        <v>1440.0000000000002</v>
      </c>
      <c r="M2131" s="32">
        <v>0.4</v>
      </c>
      <c r="O2131" s="37"/>
      <c r="P2131" s="35"/>
      <c r="Q2131" s="33"/>
      <c r="R2131" s="34"/>
    </row>
    <row r="2132" spans="1:18" ht="15.75" customHeight="1">
      <c r="A2132" s="22"/>
      <c r="B2132" s="27" t="s">
        <v>34</v>
      </c>
      <c r="C2132" s="27">
        <v>1128299</v>
      </c>
      <c r="D2132" s="28">
        <v>44402</v>
      </c>
      <c r="E2132" s="27" t="s">
        <v>35</v>
      </c>
      <c r="F2132" s="27" t="s">
        <v>89</v>
      </c>
      <c r="G2132" s="27" t="s">
        <v>90</v>
      </c>
      <c r="H2132" s="27" t="s">
        <v>26</v>
      </c>
      <c r="I2132" s="29">
        <v>0.60000000000000009</v>
      </c>
      <c r="J2132" s="30">
        <v>5500</v>
      </c>
      <c r="K2132" s="31">
        <f t="shared" si="16"/>
        <v>3300.0000000000005</v>
      </c>
      <c r="L2132" s="31">
        <f t="shared" si="17"/>
        <v>1155</v>
      </c>
      <c r="M2132" s="32">
        <v>0.35</v>
      </c>
      <c r="O2132" s="37"/>
      <c r="P2132" s="35"/>
      <c r="Q2132" s="33"/>
      <c r="R2132" s="34"/>
    </row>
    <row r="2133" spans="1:18" ht="15.75" customHeight="1">
      <c r="A2133" s="22"/>
      <c r="B2133" s="27" t="s">
        <v>34</v>
      </c>
      <c r="C2133" s="27">
        <v>1128299</v>
      </c>
      <c r="D2133" s="28">
        <v>44402</v>
      </c>
      <c r="E2133" s="27" t="s">
        <v>35</v>
      </c>
      <c r="F2133" s="27" t="s">
        <v>89</v>
      </c>
      <c r="G2133" s="27" t="s">
        <v>90</v>
      </c>
      <c r="H2133" s="27" t="s">
        <v>27</v>
      </c>
      <c r="I2133" s="29">
        <v>0.55000000000000004</v>
      </c>
      <c r="J2133" s="30">
        <v>4500</v>
      </c>
      <c r="K2133" s="31">
        <f t="shared" si="16"/>
        <v>2475</v>
      </c>
      <c r="L2133" s="31">
        <f t="shared" si="17"/>
        <v>866.25</v>
      </c>
      <c r="M2133" s="32">
        <v>0.35</v>
      </c>
      <c r="O2133" s="37"/>
      <c r="P2133" s="35"/>
      <c r="Q2133" s="33"/>
      <c r="R2133" s="34"/>
    </row>
    <row r="2134" spans="1:18" ht="15.75" customHeight="1">
      <c r="A2134" s="22"/>
      <c r="B2134" s="27" t="s">
        <v>34</v>
      </c>
      <c r="C2134" s="27">
        <v>1128299</v>
      </c>
      <c r="D2134" s="28">
        <v>44402</v>
      </c>
      <c r="E2134" s="27" t="s">
        <v>35</v>
      </c>
      <c r="F2134" s="27" t="s">
        <v>89</v>
      </c>
      <c r="G2134" s="27" t="s">
        <v>90</v>
      </c>
      <c r="H2134" s="27" t="s">
        <v>28</v>
      </c>
      <c r="I2134" s="29">
        <v>0.60000000000000009</v>
      </c>
      <c r="J2134" s="30">
        <v>5000</v>
      </c>
      <c r="K2134" s="31">
        <f t="shared" si="16"/>
        <v>3000.0000000000005</v>
      </c>
      <c r="L2134" s="31">
        <f t="shared" si="17"/>
        <v>900.00000000000011</v>
      </c>
      <c r="M2134" s="32">
        <v>0.3</v>
      </c>
      <c r="O2134" s="37"/>
      <c r="P2134" s="35"/>
      <c r="Q2134" s="33"/>
      <c r="R2134" s="34"/>
    </row>
    <row r="2135" spans="1:18" ht="15.75" customHeight="1">
      <c r="A2135" s="22"/>
      <c r="B2135" s="27" t="s">
        <v>34</v>
      </c>
      <c r="C2135" s="27">
        <v>1128299</v>
      </c>
      <c r="D2135" s="28">
        <v>44402</v>
      </c>
      <c r="E2135" s="27" t="s">
        <v>35</v>
      </c>
      <c r="F2135" s="27" t="s">
        <v>89</v>
      </c>
      <c r="G2135" s="27" t="s">
        <v>90</v>
      </c>
      <c r="H2135" s="27" t="s">
        <v>29</v>
      </c>
      <c r="I2135" s="29">
        <v>0.75000000000000011</v>
      </c>
      <c r="J2135" s="30">
        <v>5000</v>
      </c>
      <c r="K2135" s="31">
        <f t="shared" si="16"/>
        <v>3750.0000000000005</v>
      </c>
      <c r="L2135" s="31">
        <f t="shared" si="17"/>
        <v>937.50000000000011</v>
      </c>
      <c r="M2135" s="32">
        <v>0.25</v>
      </c>
      <c r="O2135" s="37"/>
      <c r="P2135" s="35"/>
      <c r="Q2135" s="33"/>
      <c r="R2135" s="34"/>
    </row>
    <row r="2136" spans="1:18" ht="15.75" customHeight="1">
      <c r="A2136" s="22"/>
      <c r="B2136" s="27" t="s">
        <v>34</v>
      </c>
      <c r="C2136" s="27">
        <v>1128299</v>
      </c>
      <c r="D2136" s="28">
        <v>44434</v>
      </c>
      <c r="E2136" s="27" t="s">
        <v>35</v>
      </c>
      <c r="F2136" s="27" t="s">
        <v>89</v>
      </c>
      <c r="G2136" s="27" t="s">
        <v>90</v>
      </c>
      <c r="H2136" s="27" t="s">
        <v>24</v>
      </c>
      <c r="I2136" s="29">
        <v>0.60000000000000009</v>
      </c>
      <c r="J2136" s="30">
        <v>7000</v>
      </c>
      <c r="K2136" s="31">
        <f t="shared" si="16"/>
        <v>4200.0000000000009</v>
      </c>
      <c r="L2136" s="31">
        <f t="shared" si="17"/>
        <v>1470.0000000000002</v>
      </c>
      <c r="M2136" s="32">
        <v>0.35</v>
      </c>
      <c r="O2136" s="37"/>
      <c r="P2136" s="35"/>
      <c r="Q2136" s="33"/>
      <c r="R2136" s="34"/>
    </row>
    <row r="2137" spans="1:18" ht="15.75" customHeight="1">
      <c r="A2137" s="22"/>
      <c r="B2137" s="27" t="s">
        <v>34</v>
      </c>
      <c r="C2137" s="27">
        <v>1128299</v>
      </c>
      <c r="D2137" s="28">
        <v>44434</v>
      </c>
      <c r="E2137" s="27" t="s">
        <v>35</v>
      </c>
      <c r="F2137" s="27" t="s">
        <v>89</v>
      </c>
      <c r="G2137" s="27" t="s">
        <v>90</v>
      </c>
      <c r="H2137" s="27" t="s">
        <v>25</v>
      </c>
      <c r="I2137" s="29">
        <v>0.65000000000000013</v>
      </c>
      <c r="J2137" s="30">
        <v>6500</v>
      </c>
      <c r="K2137" s="31">
        <f t="shared" si="16"/>
        <v>4225.0000000000009</v>
      </c>
      <c r="L2137" s="31">
        <f t="shared" si="17"/>
        <v>1690.0000000000005</v>
      </c>
      <c r="M2137" s="32">
        <v>0.4</v>
      </c>
      <c r="O2137" s="37"/>
      <c r="P2137" s="35"/>
      <c r="Q2137" s="33"/>
      <c r="R2137" s="34"/>
    </row>
    <row r="2138" spans="1:18" ht="15.75" customHeight="1">
      <c r="A2138" s="22"/>
      <c r="B2138" s="27" t="s">
        <v>34</v>
      </c>
      <c r="C2138" s="27">
        <v>1128299</v>
      </c>
      <c r="D2138" s="28">
        <v>44434</v>
      </c>
      <c r="E2138" s="27" t="s">
        <v>35</v>
      </c>
      <c r="F2138" s="27" t="s">
        <v>89</v>
      </c>
      <c r="G2138" s="27" t="s">
        <v>90</v>
      </c>
      <c r="H2138" s="27" t="s">
        <v>26</v>
      </c>
      <c r="I2138" s="29">
        <v>0.60000000000000009</v>
      </c>
      <c r="J2138" s="30">
        <v>5250</v>
      </c>
      <c r="K2138" s="31">
        <f t="shared" si="16"/>
        <v>3150.0000000000005</v>
      </c>
      <c r="L2138" s="31">
        <f t="shared" si="17"/>
        <v>1102.5</v>
      </c>
      <c r="M2138" s="32">
        <v>0.35</v>
      </c>
      <c r="O2138" s="37"/>
      <c r="P2138" s="35"/>
      <c r="Q2138" s="33"/>
      <c r="R2138" s="34"/>
    </row>
    <row r="2139" spans="1:18" ht="15.75" customHeight="1">
      <c r="A2139" s="22"/>
      <c r="B2139" s="27" t="s">
        <v>34</v>
      </c>
      <c r="C2139" s="27">
        <v>1128299</v>
      </c>
      <c r="D2139" s="28">
        <v>44434</v>
      </c>
      <c r="E2139" s="27" t="s">
        <v>35</v>
      </c>
      <c r="F2139" s="27" t="s">
        <v>89</v>
      </c>
      <c r="G2139" s="27" t="s">
        <v>90</v>
      </c>
      <c r="H2139" s="27" t="s">
        <v>27</v>
      </c>
      <c r="I2139" s="29">
        <v>0.60000000000000009</v>
      </c>
      <c r="J2139" s="30">
        <v>4750</v>
      </c>
      <c r="K2139" s="31">
        <f t="shared" si="16"/>
        <v>2850.0000000000005</v>
      </c>
      <c r="L2139" s="31">
        <f t="shared" si="17"/>
        <v>997.50000000000011</v>
      </c>
      <c r="M2139" s="32">
        <v>0.35</v>
      </c>
      <c r="O2139" s="37"/>
      <c r="P2139" s="35"/>
      <c r="Q2139" s="33"/>
      <c r="R2139" s="34"/>
    </row>
    <row r="2140" spans="1:18" ht="15.75" customHeight="1">
      <c r="A2140" s="22"/>
      <c r="B2140" s="27" t="s">
        <v>34</v>
      </c>
      <c r="C2140" s="27">
        <v>1128299</v>
      </c>
      <c r="D2140" s="28">
        <v>44434</v>
      </c>
      <c r="E2140" s="27" t="s">
        <v>35</v>
      </c>
      <c r="F2140" s="27" t="s">
        <v>89</v>
      </c>
      <c r="G2140" s="27" t="s">
        <v>90</v>
      </c>
      <c r="H2140" s="27" t="s">
        <v>28</v>
      </c>
      <c r="I2140" s="29">
        <v>0.70000000000000007</v>
      </c>
      <c r="J2140" s="30">
        <v>4750</v>
      </c>
      <c r="K2140" s="31">
        <f t="shared" si="16"/>
        <v>3325.0000000000005</v>
      </c>
      <c r="L2140" s="31">
        <f t="shared" si="17"/>
        <v>997.50000000000011</v>
      </c>
      <c r="M2140" s="32">
        <v>0.3</v>
      </c>
      <c r="O2140" s="37"/>
      <c r="P2140" s="35"/>
      <c r="Q2140" s="33"/>
      <c r="R2140" s="34"/>
    </row>
    <row r="2141" spans="1:18" ht="15.75" customHeight="1">
      <c r="A2141" s="22"/>
      <c r="B2141" s="27" t="s">
        <v>34</v>
      </c>
      <c r="C2141" s="27">
        <v>1128299</v>
      </c>
      <c r="D2141" s="28">
        <v>44434</v>
      </c>
      <c r="E2141" s="27" t="s">
        <v>35</v>
      </c>
      <c r="F2141" s="27" t="s">
        <v>89</v>
      </c>
      <c r="G2141" s="27" t="s">
        <v>90</v>
      </c>
      <c r="H2141" s="27" t="s">
        <v>29</v>
      </c>
      <c r="I2141" s="29">
        <v>0.75000000000000011</v>
      </c>
      <c r="J2141" s="30">
        <v>4500</v>
      </c>
      <c r="K2141" s="31">
        <f t="shared" si="16"/>
        <v>3375.0000000000005</v>
      </c>
      <c r="L2141" s="31">
        <f t="shared" si="17"/>
        <v>843.75000000000011</v>
      </c>
      <c r="M2141" s="32">
        <v>0.25</v>
      </c>
      <c r="O2141" s="37"/>
      <c r="P2141" s="35"/>
      <c r="Q2141" s="33"/>
      <c r="R2141" s="34"/>
    </row>
    <row r="2142" spans="1:18" ht="15.75" customHeight="1">
      <c r="A2142" s="22"/>
      <c r="B2142" s="27" t="s">
        <v>34</v>
      </c>
      <c r="C2142" s="27">
        <v>1128299</v>
      </c>
      <c r="D2142" s="28">
        <v>44466</v>
      </c>
      <c r="E2142" s="27" t="s">
        <v>35</v>
      </c>
      <c r="F2142" s="27" t="s">
        <v>89</v>
      </c>
      <c r="G2142" s="27" t="s">
        <v>90</v>
      </c>
      <c r="H2142" s="27" t="s">
        <v>24</v>
      </c>
      <c r="I2142" s="29">
        <v>0.50000000000000011</v>
      </c>
      <c r="J2142" s="30">
        <v>6250</v>
      </c>
      <c r="K2142" s="31">
        <f t="shared" si="16"/>
        <v>3125.0000000000009</v>
      </c>
      <c r="L2142" s="31">
        <f t="shared" si="17"/>
        <v>1093.7500000000002</v>
      </c>
      <c r="M2142" s="32">
        <v>0.35</v>
      </c>
      <c r="O2142" s="37"/>
      <c r="P2142" s="35"/>
      <c r="Q2142" s="33"/>
      <c r="R2142" s="34"/>
    </row>
    <row r="2143" spans="1:18" ht="15.75" customHeight="1">
      <c r="A2143" s="22"/>
      <c r="B2143" s="27" t="s">
        <v>34</v>
      </c>
      <c r="C2143" s="27">
        <v>1128299</v>
      </c>
      <c r="D2143" s="28">
        <v>44466</v>
      </c>
      <c r="E2143" s="27" t="s">
        <v>35</v>
      </c>
      <c r="F2143" s="27" t="s">
        <v>89</v>
      </c>
      <c r="G2143" s="27" t="s">
        <v>90</v>
      </c>
      <c r="H2143" s="27" t="s">
        <v>25</v>
      </c>
      <c r="I2143" s="29">
        <v>0.55000000000000016</v>
      </c>
      <c r="J2143" s="30">
        <v>6250</v>
      </c>
      <c r="K2143" s="31">
        <f t="shared" si="16"/>
        <v>3437.5000000000009</v>
      </c>
      <c r="L2143" s="31">
        <f t="shared" si="17"/>
        <v>1375.0000000000005</v>
      </c>
      <c r="M2143" s="32">
        <v>0.4</v>
      </c>
      <c r="O2143" s="37"/>
      <c r="P2143" s="35"/>
      <c r="Q2143" s="33"/>
      <c r="R2143" s="34"/>
    </row>
    <row r="2144" spans="1:18" ht="15.75" customHeight="1">
      <c r="A2144" s="22"/>
      <c r="B2144" s="27" t="s">
        <v>34</v>
      </c>
      <c r="C2144" s="27">
        <v>1128299</v>
      </c>
      <c r="D2144" s="28">
        <v>44466</v>
      </c>
      <c r="E2144" s="27" t="s">
        <v>35</v>
      </c>
      <c r="F2144" s="27" t="s">
        <v>89</v>
      </c>
      <c r="G2144" s="27" t="s">
        <v>90</v>
      </c>
      <c r="H2144" s="27" t="s">
        <v>26</v>
      </c>
      <c r="I2144" s="29">
        <v>0.50000000000000011</v>
      </c>
      <c r="J2144" s="30">
        <v>4750</v>
      </c>
      <c r="K2144" s="31">
        <f t="shared" si="16"/>
        <v>2375.0000000000005</v>
      </c>
      <c r="L2144" s="31">
        <f t="shared" si="17"/>
        <v>831.25000000000011</v>
      </c>
      <c r="M2144" s="32">
        <v>0.35</v>
      </c>
      <c r="O2144" s="37"/>
      <c r="P2144" s="35"/>
      <c r="Q2144" s="33"/>
      <c r="R2144" s="34"/>
    </row>
    <row r="2145" spans="1:18" ht="15.75" customHeight="1">
      <c r="A2145" s="22"/>
      <c r="B2145" s="27" t="s">
        <v>34</v>
      </c>
      <c r="C2145" s="27">
        <v>1128299</v>
      </c>
      <c r="D2145" s="28">
        <v>44466</v>
      </c>
      <c r="E2145" s="27" t="s">
        <v>35</v>
      </c>
      <c r="F2145" s="27" t="s">
        <v>89</v>
      </c>
      <c r="G2145" s="27" t="s">
        <v>90</v>
      </c>
      <c r="H2145" s="27" t="s">
        <v>27</v>
      </c>
      <c r="I2145" s="29">
        <v>0.50000000000000011</v>
      </c>
      <c r="J2145" s="30">
        <v>4250</v>
      </c>
      <c r="K2145" s="31">
        <f t="shared" si="16"/>
        <v>2125.0000000000005</v>
      </c>
      <c r="L2145" s="31">
        <f t="shared" si="17"/>
        <v>743.75000000000011</v>
      </c>
      <c r="M2145" s="32">
        <v>0.35</v>
      </c>
      <c r="O2145" s="37"/>
      <c r="P2145" s="35"/>
      <c r="Q2145" s="33"/>
      <c r="R2145" s="34"/>
    </row>
    <row r="2146" spans="1:18" ht="15.75" customHeight="1">
      <c r="A2146" s="22"/>
      <c r="B2146" s="27" t="s">
        <v>34</v>
      </c>
      <c r="C2146" s="27">
        <v>1128299</v>
      </c>
      <c r="D2146" s="28">
        <v>44466</v>
      </c>
      <c r="E2146" s="27" t="s">
        <v>35</v>
      </c>
      <c r="F2146" s="27" t="s">
        <v>89</v>
      </c>
      <c r="G2146" s="27" t="s">
        <v>90</v>
      </c>
      <c r="H2146" s="27" t="s">
        <v>28</v>
      </c>
      <c r="I2146" s="29">
        <v>0.60000000000000009</v>
      </c>
      <c r="J2146" s="30">
        <v>4250</v>
      </c>
      <c r="K2146" s="31">
        <f t="shared" si="16"/>
        <v>2550.0000000000005</v>
      </c>
      <c r="L2146" s="31">
        <f t="shared" si="17"/>
        <v>765.00000000000011</v>
      </c>
      <c r="M2146" s="32">
        <v>0.3</v>
      </c>
      <c r="O2146" s="37"/>
      <c r="P2146" s="35"/>
      <c r="Q2146" s="33"/>
      <c r="R2146" s="34"/>
    </row>
    <row r="2147" spans="1:18" ht="15.75" customHeight="1">
      <c r="A2147" s="22"/>
      <c r="B2147" s="27" t="s">
        <v>34</v>
      </c>
      <c r="C2147" s="27">
        <v>1128299</v>
      </c>
      <c r="D2147" s="28">
        <v>44466</v>
      </c>
      <c r="E2147" s="27" t="s">
        <v>35</v>
      </c>
      <c r="F2147" s="27" t="s">
        <v>89</v>
      </c>
      <c r="G2147" s="27" t="s">
        <v>90</v>
      </c>
      <c r="H2147" s="27" t="s">
        <v>29</v>
      </c>
      <c r="I2147" s="29">
        <v>0.65000000000000013</v>
      </c>
      <c r="J2147" s="30">
        <v>4750</v>
      </c>
      <c r="K2147" s="31">
        <f t="shared" si="16"/>
        <v>3087.5000000000005</v>
      </c>
      <c r="L2147" s="31">
        <f t="shared" si="17"/>
        <v>771.87500000000011</v>
      </c>
      <c r="M2147" s="32">
        <v>0.25</v>
      </c>
      <c r="O2147" s="37"/>
      <c r="P2147" s="35"/>
      <c r="Q2147" s="33"/>
      <c r="R2147" s="34"/>
    </row>
    <row r="2148" spans="1:18" ht="15.75" customHeight="1">
      <c r="A2148" s="22"/>
      <c r="B2148" s="27" t="s">
        <v>34</v>
      </c>
      <c r="C2148" s="27">
        <v>1128299</v>
      </c>
      <c r="D2148" s="28">
        <v>44495</v>
      </c>
      <c r="E2148" s="27" t="s">
        <v>35</v>
      </c>
      <c r="F2148" s="27" t="s">
        <v>89</v>
      </c>
      <c r="G2148" s="27" t="s">
        <v>90</v>
      </c>
      <c r="H2148" s="27" t="s">
        <v>24</v>
      </c>
      <c r="I2148" s="29">
        <v>0.50000000000000011</v>
      </c>
      <c r="J2148" s="30">
        <v>5500</v>
      </c>
      <c r="K2148" s="31">
        <f t="shared" si="16"/>
        <v>2750.0000000000005</v>
      </c>
      <c r="L2148" s="31">
        <f t="shared" si="17"/>
        <v>962.50000000000011</v>
      </c>
      <c r="M2148" s="32">
        <v>0.35</v>
      </c>
      <c r="O2148" s="37"/>
      <c r="P2148" s="35"/>
      <c r="Q2148" s="33"/>
      <c r="R2148" s="34"/>
    </row>
    <row r="2149" spans="1:18" ht="15.75" customHeight="1">
      <c r="A2149" s="22"/>
      <c r="B2149" s="27" t="s">
        <v>34</v>
      </c>
      <c r="C2149" s="27">
        <v>1128299</v>
      </c>
      <c r="D2149" s="28">
        <v>44495</v>
      </c>
      <c r="E2149" s="27" t="s">
        <v>35</v>
      </c>
      <c r="F2149" s="27" t="s">
        <v>89</v>
      </c>
      <c r="G2149" s="27" t="s">
        <v>90</v>
      </c>
      <c r="H2149" s="27" t="s">
        <v>25</v>
      </c>
      <c r="I2149" s="29">
        <v>0.55000000000000016</v>
      </c>
      <c r="J2149" s="30">
        <v>5500</v>
      </c>
      <c r="K2149" s="31">
        <f t="shared" si="16"/>
        <v>3025.0000000000009</v>
      </c>
      <c r="L2149" s="31">
        <f t="shared" si="17"/>
        <v>1210.0000000000005</v>
      </c>
      <c r="M2149" s="32">
        <v>0.4</v>
      </c>
      <c r="O2149" s="37"/>
      <c r="P2149" s="35"/>
      <c r="Q2149" s="33"/>
      <c r="R2149" s="34"/>
    </row>
    <row r="2150" spans="1:18" ht="15.75" customHeight="1">
      <c r="A2150" s="22"/>
      <c r="B2150" s="27" t="s">
        <v>34</v>
      </c>
      <c r="C2150" s="27">
        <v>1128299</v>
      </c>
      <c r="D2150" s="28">
        <v>44495</v>
      </c>
      <c r="E2150" s="27" t="s">
        <v>35</v>
      </c>
      <c r="F2150" s="27" t="s">
        <v>89</v>
      </c>
      <c r="G2150" s="27" t="s">
        <v>90</v>
      </c>
      <c r="H2150" s="27" t="s">
        <v>26</v>
      </c>
      <c r="I2150" s="29">
        <v>0.50000000000000011</v>
      </c>
      <c r="J2150" s="30">
        <v>3750</v>
      </c>
      <c r="K2150" s="31">
        <f t="shared" si="16"/>
        <v>1875.0000000000005</v>
      </c>
      <c r="L2150" s="31">
        <f t="shared" si="17"/>
        <v>656.25000000000011</v>
      </c>
      <c r="M2150" s="32">
        <v>0.35</v>
      </c>
      <c r="O2150" s="37"/>
      <c r="P2150" s="35"/>
      <c r="Q2150" s="33"/>
      <c r="R2150" s="34"/>
    </row>
    <row r="2151" spans="1:18" ht="15.75" customHeight="1">
      <c r="A2151" s="22"/>
      <c r="B2151" s="27" t="s">
        <v>34</v>
      </c>
      <c r="C2151" s="27">
        <v>1128299</v>
      </c>
      <c r="D2151" s="28">
        <v>44495</v>
      </c>
      <c r="E2151" s="27" t="s">
        <v>35</v>
      </c>
      <c r="F2151" s="27" t="s">
        <v>89</v>
      </c>
      <c r="G2151" s="27" t="s">
        <v>90</v>
      </c>
      <c r="H2151" s="27" t="s">
        <v>27</v>
      </c>
      <c r="I2151" s="29">
        <v>0.50000000000000011</v>
      </c>
      <c r="J2151" s="30">
        <v>3500</v>
      </c>
      <c r="K2151" s="31">
        <f t="shared" si="16"/>
        <v>1750.0000000000005</v>
      </c>
      <c r="L2151" s="31">
        <f t="shared" si="17"/>
        <v>612.50000000000011</v>
      </c>
      <c r="M2151" s="32">
        <v>0.35</v>
      </c>
      <c r="O2151" s="37"/>
      <c r="P2151" s="35"/>
      <c r="Q2151" s="33"/>
      <c r="R2151" s="34"/>
    </row>
    <row r="2152" spans="1:18" ht="15.75" customHeight="1">
      <c r="A2152" s="22"/>
      <c r="B2152" s="27" t="s">
        <v>34</v>
      </c>
      <c r="C2152" s="27">
        <v>1128299</v>
      </c>
      <c r="D2152" s="28">
        <v>44495</v>
      </c>
      <c r="E2152" s="27" t="s">
        <v>35</v>
      </c>
      <c r="F2152" s="27" t="s">
        <v>89</v>
      </c>
      <c r="G2152" s="27" t="s">
        <v>90</v>
      </c>
      <c r="H2152" s="27" t="s">
        <v>28</v>
      </c>
      <c r="I2152" s="29">
        <v>0.60000000000000009</v>
      </c>
      <c r="J2152" s="30">
        <v>3250</v>
      </c>
      <c r="K2152" s="31">
        <f t="shared" si="16"/>
        <v>1950.0000000000002</v>
      </c>
      <c r="L2152" s="31">
        <f t="shared" si="17"/>
        <v>585</v>
      </c>
      <c r="M2152" s="32">
        <v>0.3</v>
      </c>
      <c r="O2152" s="37"/>
      <c r="P2152" s="35"/>
      <c r="Q2152" s="33"/>
      <c r="R2152" s="34"/>
    </row>
    <row r="2153" spans="1:18" ht="15.75" customHeight="1">
      <c r="A2153" s="22"/>
      <c r="B2153" s="27" t="s">
        <v>34</v>
      </c>
      <c r="C2153" s="27">
        <v>1128299</v>
      </c>
      <c r="D2153" s="28">
        <v>44495</v>
      </c>
      <c r="E2153" s="27" t="s">
        <v>35</v>
      </c>
      <c r="F2153" s="27" t="s">
        <v>89</v>
      </c>
      <c r="G2153" s="27" t="s">
        <v>90</v>
      </c>
      <c r="H2153" s="27" t="s">
        <v>29</v>
      </c>
      <c r="I2153" s="29">
        <v>0.75000000000000011</v>
      </c>
      <c r="J2153" s="30">
        <v>3750</v>
      </c>
      <c r="K2153" s="31">
        <f t="shared" si="16"/>
        <v>2812.5000000000005</v>
      </c>
      <c r="L2153" s="31">
        <f t="shared" si="17"/>
        <v>703.12500000000011</v>
      </c>
      <c r="M2153" s="32">
        <v>0.25</v>
      </c>
      <c r="O2153" s="37"/>
      <c r="P2153" s="35"/>
      <c r="Q2153" s="33"/>
      <c r="R2153" s="34"/>
    </row>
    <row r="2154" spans="1:18" ht="15.75" customHeight="1">
      <c r="A2154" s="22"/>
      <c r="B2154" s="27" t="s">
        <v>34</v>
      </c>
      <c r="C2154" s="27">
        <v>1128299</v>
      </c>
      <c r="D2154" s="28">
        <v>44526</v>
      </c>
      <c r="E2154" s="27" t="s">
        <v>35</v>
      </c>
      <c r="F2154" s="27" t="s">
        <v>89</v>
      </c>
      <c r="G2154" s="27" t="s">
        <v>90</v>
      </c>
      <c r="H2154" s="27" t="s">
        <v>24</v>
      </c>
      <c r="I2154" s="29">
        <v>0.60000000000000009</v>
      </c>
      <c r="J2154" s="30">
        <v>5500</v>
      </c>
      <c r="K2154" s="31">
        <f t="shared" si="16"/>
        <v>3300.0000000000005</v>
      </c>
      <c r="L2154" s="31">
        <f t="shared" si="17"/>
        <v>1155</v>
      </c>
      <c r="M2154" s="32">
        <v>0.35</v>
      </c>
      <c r="O2154" s="37"/>
      <c r="P2154" s="35"/>
      <c r="Q2154" s="33"/>
      <c r="R2154" s="34"/>
    </row>
    <row r="2155" spans="1:18" ht="15.75" customHeight="1">
      <c r="A2155" s="22"/>
      <c r="B2155" s="27" t="s">
        <v>34</v>
      </c>
      <c r="C2155" s="27">
        <v>1128299</v>
      </c>
      <c r="D2155" s="28">
        <v>44526</v>
      </c>
      <c r="E2155" s="27" t="s">
        <v>35</v>
      </c>
      <c r="F2155" s="27" t="s">
        <v>89</v>
      </c>
      <c r="G2155" s="27" t="s">
        <v>90</v>
      </c>
      <c r="H2155" s="27" t="s">
        <v>25</v>
      </c>
      <c r="I2155" s="29">
        <v>0.65000000000000013</v>
      </c>
      <c r="J2155" s="30">
        <v>6000</v>
      </c>
      <c r="K2155" s="31">
        <f t="shared" si="16"/>
        <v>3900.0000000000009</v>
      </c>
      <c r="L2155" s="31">
        <f t="shared" si="17"/>
        <v>1560.0000000000005</v>
      </c>
      <c r="M2155" s="32">
        <v>0.4</v>
      </c>
      <c r="O2155" s="37"/>
      <c r="P2155" s="35"/>
      <c r="Q2155" s="33"/>
      <c r="R2155" s="34"/>
    </row>
    <row r="2156" spans="1:18" ht="15.75" customHeight="1">
      <c r="A2156" s="22"/>
      <c r="B2156" s="27" t="s">
        <v>34</v>
      </c>
      <c r="C2156" s="27">
        <v>1128299</v>
      </c>
      <c r="D2156" s="28">
        <v>44526</v>
      </c>
      <c r="E2156" s="27" t="s">
        <v>35</v>
      </c>
      <c r="F2156" s="27" t="s">
        <v>89</v>
      </c>
      <c r="G2156" s="27" t="s">
        <v>90</v>
      </c>
      <c r="H2156" s="27" t="s">
        <v>26</v>
      </c>
      <c r="I2156" s="29">
        <v>0.60000000000000009</v>
      </c>
      <c r="J2156" s="30">
        <v>4500</v>
      </c>
      <c r="K2156" s="31">
        <f t="shared" si="16"/>
        <v>2700.0000000000005</v>
      </c>
      <c r="L2156" s="31">
        <f t="shared" si="17"/>
        <v>945.00000000000011</v>
      </c>
      <c r="M2156" s="32">
        <v>0.35</v>
      </c>
      <c r="O2156" s="37"/>
      <c r="P2156" s="35"/>
      <c r="Q2156" s="33"/>
      <c r="R2156" s="34"/>
    </row>
    <row r="2157" spans="1:18" ht="15.75" customHeight="1">
      <c r="A2157" s="22"/>
      <c r="B2157" s="27" t="s">
        <v>34</v>
      </c>
      <c r="C2157" s="27">
        <v>1128299</v>
      </c>
      <c r="D2157" s="28">
        <v>44526</v>
      </c>
      <c r="E2157" s="27" t="s">
        <v>35</v>
      </c>
      <c r="F2157" s="27" t="s">
        <v>89</v>
      </c>
      <c r="G2157" s="27" t="s">
        <v>90</v>
      </c>
      <c r="H2157" s="27" t="s">
        <v>27</v>
      </c>
      <c r="I2157" s="29">
        <v>0.60000000000000009</v>
      </c>
      <c r="J2157" s="30">
        <v>4250</v>
      </c>
      <c r="K2157" s="31">
        <f t="shared" si="16"/>
        <v>2550.0000000000005</v>
      </c>
      <c r="L2157" s="31">
        <f t="shared" si="17"/>
        <v>892.50000000000011</v>
      </c>
      <c r="M2157" s="32">
        <v>0.35</v>
      </c>
      <c r="O2157" s="37"/>
      <c r="P2157" s="35"/>
      <c r="Q2157" s="33"/>
      <c r="R2157" s="34"/>
    </row>
    <row r="2158" spans="1:18" ht="15.75" customHeight="1">
      <c r="A2158" s="22"/>
      <c r="B2158" s="27" t="s">
        <v>34</v>
      </c>
      <c r="C2158" s="27">
        <v>1128299</v>
      </c>
      <c r="D2158" s="28">
        <v>44526</v>
      </c>
      <c r="E2158" s="27" t="s">
        <v>35</v>
      </c>
      <c r="F2158" s="27" t="s">
        <v>89</v>
      </c>
      <c r="G2158" s="27" t="s">
        <v>90</v>
      </c>
      <c r="H2158" s="27" t="s">
        <v>28</v>
      </c>
      <c r="I2158" s="29">
        <v>0.70000000000000007</v>
      </c>
      <c r="J2158" s="30">
        <v>3750</v>
      </c>
      <c r="K2158" s="31">
        <f t="shared" si="16"/>
        <v>2625.0000000000005</v>
      </c>
      <c r="L2158" s="31">
        <f t="shared" si="17"/>
        <v>787.50000000000011</v>
      </c>
      <c r="M2158" s="32">
        <v>0.3</v>
      </c>
      <c r="O2158" s="37"/>
      <c r="P2158" s="35"/>
      <c r="Q2158" s="33"/>
      <c r="R2158" s="34"/>
    </row>
    <row r="2159" spans="1:18" ht="15.75" customHeight="1">
      <c r="A2159" s="22"/>
      <c r="B2159" s="27" t="s">
        <v>34</v>
      </c>
      <c r="C2159" s="27">
        <v>1128299</v>
      </c>
      <c r="D2159" s="28">
        <v>44526</v>
      </c>
      <c r="E2159" s="27" t="s">
        <v>35</v>
      </c>
      <c r="F2159" s="27" t="s">
        <v>89</v>
      </c>
      <c r="G2159" s="27" t="s">
        <v>90</v>
      </c>
      <c r="H2159" s="27" t="s">
        <v>29</v>
      </c>
      <c r="I2159" s="29">
        <v>0.75000000000000011</v>
      </c>
      <c r="J2159" s="30">
        <v>5000</v>
      </c>
      <c r="K2159" s="31">
        <f t="shared" si="16"/>
        <v>3750.0000000000005</v>
      </c>
      <c r="L2159" s="31">
        <f t="shared" si="17"/>
        <v>937.50000000000011</v>
      </c>
      <c r="M2159" s="32">
        <v>0.25</v>
      </c>
      <c r="O2159" s="37"/>
      <c r="P2159" s="35"/>
      <c r="Q2159" s="33"/>
      <c r="R2159" s="34"/>
    </row>
    <row r="2160" spans="1:18" ht="15.75" customHeight="1">
      <c r="A2160" s="22"/>
      <c r="B2160" s="27" t="s">
        <v>34</v>
      </c>
      <c r="C2160" s="27">
        <v>1128299</v>
      </c>
      <c r="D2160" s="28">
        <v>44555</v>
      </c>
      <c r="E2160" s="27" t="s">
        <v>35</v>
      </c>
      <c r="F2160" s="27" t="s">
        <v>89</v>
      </c>
      <c r="G2160" s="27" t="s">
        <v>90</v>
      </c>
      <c r="H2160" s="27" t="s">
        <v>24</v>
      </c>
      <c r="I2160" s="29">
        <v>0.60000000000000009</v>
      </c>
      <c r="J2160" s="30">
        <v>7000</v>
      </c>
      <c r="K2160" s="31">
        <f t="shared" si="16"/>
        <v>4200.0000000000009</v>
      </c>
      <c r="L2160" s="31">
        <f t="shared" si="17"/>
        <v>1470.0000000000002</v>
      </c>
      <c r="M2160" s="32">
        <v>0.35</v>
      </c>
      <c r="O2160" s="37"/>
      <c r="P2160" s="35"/>
      <c r="Q2160" s="33"/>
      <c r="R2160" s="34"/>
    </row>
    <row r="2161" spans="1:18" ht="15.75" customHeight="1">
      <c r="A2161" s="22"/>
      <c r="B2161" s="27" t="s">
        <v>34</v>
      </c>
      <c r="C2161" s="27">
        <v>1128299</v>
      </c>
      <c r="D2161" s="28">
        <v>44555</v>
      </c>
      <c r="E2161" s="27" t="s">
        <v>35</v>
      </c>
      <c r="F2161" s="27" t="s">
        <v>89</v>
      </c>
      <c r="G2161" s="27" t="s">
        <v>90</v>
      </c>
      <c r="H2161" s="27" t="s">
        <v>25</v>
      </c>
      <c r="I2161" s="29">
        <v>0.65000000000000013</v>
      </c>
      <c r="J2161" s="30">
        <v>7000</v>
      </c>
      <c r="K2161" s="31">
        <f t="shared" si="16"/>
        <v>4550.0000000000009</v>
      </c>
      <c r="L2161" s="31">
        <f t="shared" si="17"/>
        <v>1820.0000000000005</v>
      </c>
      <c r="M2161" s="32">
        <v>0.4</v>
      </c>
      <c r="O2161" s="37"/>
      <c r="P2161" s="35"/>
      <c r="Q2161" s="33"/>
      <c r="R2161" s="34"/>
    </row>
    <row r="2162" spans="1:18" ht="15.75" customHeight="1">
      <c r="A2162" s="22"/>
      <c r="B2162" s="27" t="s">
        <v>34</v>
      </c>
      <c r="C2162" s="27">
        <v>1128299</v>
      </c>
      <c r="D2162" s="28">
        <v>44555</v>
      </c>
      <c r="E2162" s="27" t="s">
        <v>35</v>
      </c>
      <c r="F2162" s="27" t="s">
        <v>89</v>
      </c>
      <c r="G2162" s="27" t="s">
        <v>90</v>
      </c>
      <c r="H2162" s="27" t="s">
        <v>26</v>
      </c>
      <c r="I2162" s="29">
        <v>0.60000000000000009</v>
      </c>
      <c r="J2162" s="30">
        <v>5000</v>
      </c>
      <c r="K2162" s="31">
        <f t="shared" si="16"/>
        <v>3000.0000000000005</v>
      </c>
      <c r="L2162" s="31">
        <f t="shared" si="17"/>
        <v>1050</v>
      </c>
      <c r="M2162" s="32">
        <v>0.35</v>
      </c>
      <c r="O2162" s="37"/>
      <c r="P2162" s="35"/>
      <c r="Q2162" s="33"/>
      <c r="R2162" s="34"/>
    </row>
    <row r="2163" spans="1:18" ht="15.75" customHeight="1">
      <c r="A2163" s="22"/>
      <c r="B2163" s="27" t="s">
        <v>34</v>
      </c>
      <c r="C2163" s="27">
        <v>1128299</v>
      </c>
      <c r="D2163" s="28">
        <v>44555</v>
      </c>
      <c r="E2163" s="27" t="s">
        <v>35</v>
      </c>
      <c r="F2163" s="27" t="s">
        <v>89</v>
      </c>
      <c r="G2163" s="27" t="s">
        <v>90</v>
      </c>
      <c r="H2163" s="27" t="s">
        <v>27</v>
      </c>
      <c r="I2163" s="29">
        <v>0.60000000000000009</v>
      </c>
      <c r="J2163" s="30">
        <v>5000</v>
      </c>
      <c r="K2163" s="31">
        <f t="shared" si="16"/>
        <v>3000.0000000000005</v>
      </c>
      <c r="L2163" s="31">
        <f t="shared" si="17"/>
        <v>1050</v>
      </c>
      <c r="M2163" s="32">
        <v>0.35</v>
      </c>
      <c r="O2163" s="37"/>
      <c r="P2163" s="35"/>
      <c r="Q2163" s="33"/>
      <c r="R2163" s="34"/>
    </row>
    <row r="2164" spans="1:18" ht="15.75" customHeight="1">
      <c r="A2164" s="22"/>
      <c r="B2164" s="27" t="s">
        <v>34</v>
      </c>
      <c r="C2164" s="27">
        <v>1128299</v>
      </c>
      <c r="D2164" s="28">
        <v>44555</v>
      </c>
      <c r="E2164" s="27" t="s">
        <v>35</v>
      </c>
      <c r="F2164" s="27" t="s">
        <v>89</v>
      </c>
      <c r="G2164" s="27" t="s">
        <v>90</v>
      </c>
      <c r="H2164" s="27" t="s">
        <v>28</v>
      </c>
      <c r="I2164" s="29">
        <v>0.70000000000000007</v>
      </c>
      <c r="J2164" s="30">
        <v>4250</v>
      </c>
      <c r="K2164" s="31">
        <f t="shared" si="16"/>
        <v>2975.0000000000005</v>
      </c>
      <c r="L2164" s="31">
        <f t="shared" si="17"/>
        <v>892.50000000000011</v>
      </c>
      <c r="M2164" s="32">
        <v>0.3</v>
      </c>
      <c r="O2164" s="37"/>
      <c r="P2164" s="35"/>
      <c r="Q2164" s="33"/>
      <c r="R2164" s="34"/>
    </row>
    <row r="2165" spans="1:18" ht="15.75" customHeight="1">
      <c r="A2165" s="22"/>
      <c r="B2165" s="27" t="s">
        <v>34</v>
      </c>
      <c r="C2165" s="27">
        <v>1128299</v>
      </c>
      <c r="D2165" s="28">
        <v>44555</v>
      </c>
      <c r="E2165" s="27" t="s">
        <v>35</v>
      </c>
      <c r="F2165" s="27" t="s">
        <v>89</v>
      </c>
      <c r="G2165" s="27" t="s">
        <v>90</v>
      </c>
      <c r="H2165" s="27" t="s">
        <v>29</v>
      </c>
      <c r="I2165" s="29">
        <v>0.75000000000000011</v>
      </c>
      <c r="J2165" s="30">
        <v>5250</v>
      </c>
      <c r="K2165" s="31">
        <f t="shared" si="16"/>
        <v>3937.5000000000005</v>
      </c>
      <c r="L2165" s="31">
        <f t="shared" si="17"/>
        <v>984.37500000000011</v>
      </c>
      <c r="M2165" s="32">
        <v>0.25</v>
      </c>
      <c r="O2165" s="37"/>
      <c r="P2165" s="35"/>
      <c r="Q2165" s="33"/>
      <c r="R2165" s="34"/>
    </row>
    <row r="2166" spans="1:18" ht="15.75" customHeight="1">
      <c r="A2166" s="22" t="s">
        <v>46</v>
      </c>
      <c r="B2166" s="27" t="s">
        <v>34</v>
      </c>
      <c r="C2166" s="27">
        <v>1128299</v>
      </c>
      <c r="D2166" s="28">
        <v>44209</v>
      </c>
      <c r="E2166" s="27" t="s">
        <v>35</v>
      </c>
      <c r="F2166" s="27" t="s">
        <v>91</v>
      </c>
      <c r="G2166" s="27" t="s">
        <v>92</v>
      </c>
      <c r="H2166" s="27" t="s">
        <v>24</v>
      </c>
      <c r="I2166" s="29">
        <v>0.29999999999999993</v>
      </c>
      <c r="J2166" s="30">
        <v>4500</v>
      </c>
      <c r="K2166" s="31">
        <f t="shared" si="16"/>
        <v>1349.9999999999998</v>
      </c>
      <c r="L2166" s="31">
        <f t="shared" si="17"/>
        <v>539.99999999999989</v>
      </c>
      <c r="M2166" s="32">
        <v>0.4</v>
      </c>
      <c r="O2166" s="37"/>
      <c r="P2166" s="35"/>
      <c r="Q2166" s="33"/>
      <c r="R2166" s="34"/>
    </row>
    <row r="2167" spans="1:18" ht="15.75" customHeight="1">
      <c r="A2167" s="22"/>
      <c r="B2167" s="27" t="s">
        <v>34</v>
      </c>
      <c r="C2167" s="27">
        <v>1128299</v>
      </c>
      <c r="D2167" s="28">
        <v>44209</v>
      </c>
      <c r="E2167" s="27" t="s">
        <v>35</v>
      </c>
      <c r="F2167" s="27" t="s">
        <v>91</v>
      </c>
      <c r="G2167" s="27" t="s">
        <v>92</v>
      </c>
      <c r="H2167" s="27" t="s">
        <v>25</v>
      </c>
      <c r="I2167" s="29">
        <v>0.4</v>
      </c>
      <c r="J2167" s="30">
        <v>4500</v>
      </c>
      <c r="K2167" s="31">
        <f t="shared" si="16"/>
        <v>1800</v>
      </c>
      <c r="L2167" s="31">
        <f t="shared" si="17"/>
        <v>720</v>
      </c>
      <c r="M2167" s="32">
        <v>0.4</v>
      </c>
      <c r="O2167" s="37"/>
      <c r="P2167" s="35"/>
      <c r="Q2167" s="33"/>
      <c r="R2167" s="34"/>
    </row>
    <row r="2168" spans="1:18" ht="15.75" customHeight="1">
      <c r="A2168" s="22"/>
      <c r="B2168" s="27" t="s">
        <v>34</v>
      </c>
      <c r="C2168" s="27">
        <v>1128299</v>
      </c>
      <c r="D2168" s="28">
        <v>44209</v>
      </c>
      <c r="E2168" s="27" t="s">
        <v>35</v>
      </c>
      <c r="F2168" s="27" t="s">
        <v>91</v>
      </c>
      <c r="G2168" s="27" t="s">
        <v>92</v>
      </c>
      <c r="H2168" s="27" t="s">
        <v>26</v>
      </c>
      <c r="I2168" s="29">
        <v>0.4</v>
      </c>
      <c r="J2168" s="30">
        <v>4500</v>
      </c>
      <c r="K2168" s="31">
        <f t="shared" si="16"/>
        <v>1800</v>
      </c>
      <c r="L2168" s="31">
        <f t="shared" si="17"/>
        <v>630</v>
      </c>
      <c r="M2168" s="32">
        <v>0.35</v>
      </c>
      <c r="O2168" s="37"/>
      <c r="P2168" s="35"/>
      <c r="Q2168" s="33"/>
      <c r="R2168" s="34"/>
    </row>
    <row r="2169" spans="1:18" ht="15.75" customHeight="1">
      <c r="A2169" s="22"/>
      <c r="B2169" s="27" t="s">
        <v>34</v>
      </c>
      <c r="C2169" s="27">
        <v>1128299</v>
      </c>
      <c r="D2169" s="28">
        <v>44209</v>
      </c>
      <c r="E2169" s="27" t="s">
        <v>35</v>
      </c>
      <c r="F2169" s="27" t="s">
        <v>91</v>
      </c>
      <c r="G2169" s="27" t="s">
        <v>92</v>
      </c>
      <c r="H2169" s="27" t="s">
        <v>27</v>
      </c>
      <c r="I2169" s="29">
        <v>0.4</v>
      </c>
      <c r="J2169" s="30">
        <v>3000</v>
      </c>
      <c r="K2169" s="31">
        <f t="shared" si="16"/>
        <v>1200</v>
      </c>
      <c r="L2169" s="31">
        <f t="shared" si="17"/>
        <v>480</v>
      </c>
      <c r="M2169" s="32">
        <v>0.4</v>
      </c>
      <c r="O2169" s="37"/>
      <c r="P2169" s="35"/>
      <c r="Q2169" s="33"/>
      <c r="R2169" s="34"/>
    </row>
    <row r="2170" spans="1:18" ht="15.75" customHeight="1">
      <c r="A2170" s="22"/>
      <c r="B2170" s="27" t="s">
        <v>34</v>
      </c>
      <c r="C2170" s="27">
        <v>1128299</v>
      </c>
      <c r="D2170" s="28">
        <v>44209</v>
      </c>
      <c r="E2170" s="27" t="s">
        <v>35</v>
      </c>
      <c r="F2170" s="27" t="s">
        <v>91</v>
      </c>
      <c r="G2170" s="27" t="s">
        <v>92</v>
      </c>
      <c r="H2170" s="27" t="s">
        <v>28</v>
      </c>
      <c r="I2170" s="29">
        <v>0.45000000000000012</v>
      </c>
      <c r="J2170" s="30">
        <v>2500</v>
      </c>
      <c r="K2170" s="31">
        <f t="shared" si="16"/>
        <v>1125.0000000000002</v>
      </c>
      <c r="L2170" s="31">
        <f t="shared" si="17"/>
        <v>393.75000000000006</v>
      </c>
      <c r="M2170" s="32">
        <v>0.35</v>
      </c>
      <c r="O2170" s="37"/>
      <c r="P2170" s="35"/>
      <c r="Q2170" s="33"/>
      <c r="R2170" s="34"/>
    </row>
    <row r="2171" spans="1:18" ht="15.75" customHeight="1">
      <c r="A2171" s="22"/>
      <c r="B2171" s="27" t="s">
        <v>34</v>
      </c>
      <c r="C2171" s="27">
        <v>1128299</v>
      </c>
      <c r="D2171" s="28">
        <v>44209</v>
      </c>
      <c r="E2171" s="27" t="s">
        <v>35</v>
      </c>
      <c r="F2171" s="27" t="s">
        <v>91</v>
      </c>
      <c r="G2171" s="27" t="s">
        <v>92</v>
      </c>
      <c r="H2171" s="27" t="s">
        <v>29</v>
      </c>
      <c r="I2171" s="29">
        <v>0.4</v>
      </c>
      <c r="J2171" s="30">
        <v>4500</v>
      </c>
      <c r="K2171" s="31">
        <f t="shared" si="16"/>
        <v>1800</v>
      </c>
      <c r="L2171" s="31">
        <f t="shared" si="17"/>
        <v>450</v>
      </c>
      <c r="M2171" s="32">
        <v>0.25</v>
      </c>
      <c r="O2171" s="37"/>
      <c r="P2171" s="35"/>
      <c r="Q2171" s="33"/>
      <c r="R2171" s="34"/>
    </row>
    <row r="2172" spans="1:18" ht="15.75" customHeight="1">
      <c r="A2172" s="22"/>
      <c r="B2172" s="27" t="s">
        <v>34</v>
      </c>
      <c r="C2172" s="27">
        <v>1128299</v>
      </c>
      <c r="D2172" s="28">
        <v>44240</v>
      </c>
      <c r="E2172" s="27" t="s">
        <v>35</v>
      </c>
      <c r="F2172" s="27" t="s">
        <v>91</v>
      </c>
      <c r="G2172" s="27" t="s">
        <v>92</v>
      </c>
      <c r="H2172" s="27" t="s">
        <v>24</v>
      </c>
      <c r="I2172" s="29">
        <v>0.29999999999999993</v>
      </c>
      <c r="J2172" s="30">
        <v>5000</v>
      </c>
      <c r="K2172" s="31">
        <f t="shared" si="16"/>
        <v>1499.9999999999998</v>
      </c>
      <c r="L2172" s="31">
        <f t="shared" si="17"/>
        <v>599.99999999999989</v>
      </c>
      <c r="M2172" s="32">
        <v>0.4</v>
      </c>
      <c r="O2172" s="37"/>
      <c r="P2172" s="35"/>
      <c r="Q2172" s="33"/>
      <c r="R2172" s="34"/>
    </row>
    <row r="2173" spans="1:18" ht="15.75" customHeight="1">
      <c r="A2173" s="22"/>
      <c r="B2173" s="27" t="s">
        <v>34</v>
      </c>
      <c r="C2173" s="27">
        <v>1128299</v>
      </c>
      <c r="D2173" s="28">
        <v>44240</v>
      </c>
      <c r="E2173" s="27" t="s">
        <v>35</v>
      </c>
      <c r="F2173" s="27" t="s">
        <v>91</v>
      </c>
      <c r="G2173" s="27" t="s">
        <v>92</v>
      </c>
      <c r="H2173" s="27" t="s">
        <v>25</v>
      </c>
      <c r="I2173" s="29">
        <v>0.4</v>
      </c>
      <c r="J2173" s="30">
        <v>4000</v>
      </c>
      <c r="K2173" s="31">
        <f t="shared" si="16"/>
        <v>1600</v>
      </c>
      <c r="L2173" s="31">
        <f t="shared" si="17"/>
        <v>640</v>
      </c>
      <c r="M2173" s="32">
        <v>0.4</v>
      </c>
      <c r="O2173" s="37"/>
      <c r="P2173" s="35"/>
      <c r="Q2173" s="33"/>
      <c r="R2173" s="34"/>
    </row>
    <row r="2174" spans="1:18" ht="15.75" customHeight="1">
      <c r="A2174" s="22"/>
      <c r="B2174" s="27" t="s">
        <v>34</v>
      </c>
      <c r="C2174" s="27">
        <v>1128299</v>
      </c>
      <c r="D2174" s="28">
        <v>44240</v>
      </c>
      <c r="E2174" s="27" t="s">
        <v>35</v>
      </c>
      <c r="F2174" s="27" t="s">
        <v>91</v>
      </c>
      <c r="G2174" s="27" t="s">
        <v>92</v>
      </c>
      <c r="H2174" s="27" t="s">
        <v>26</v>
      </c>
      <c r="I2174" s="29">
        <v>0.4</v>
      </c>
      <c r="J2174" s="30">
        <v>4000</v>
      </c>
      <c r="K2174" s="31">
        <f t="shared" si="16"/>
        <v>1600</v>
      </c>
      <c r="L2174" s="31">
        <f t="shared" si="17"/>
        <v>560</v>
      </c>
      <c r="M2174" s="32">
        <v>0.35</v>
      </c>
      <c r="O2174" s="37"/>
      <c r="P2174" s="35"/>
      <c r="Q2174" s="33"/>
      <c r="R2174" s="34"/>
    </row>
    <row r="2175" spans="1:18" ht="15.75" customHeight="1">
      <c r="A2175" s="22"/>
      <c r="B2175" s="27" t="s">
        <v>34</v>
      </c>
      <c r="C2175" s="27">
        <v>1128299</v>
      </c>
      <c r="D2175" s="28">
        <v>44240</v>
      </c>
      <c r="E2175" s="27" t="s">
        <v>35</v>
      </c>
      <c r="F2175" s="27" t="s">
        <v>91</v>
      </c>
      <c r="G2175" s="27" t="s">
        <v>92</v>
      </c>
      <c r="H2175" s="27" t="s">
        <v>27</v>
      </c>
      <c r="I2175" s="29">
        <v>0.4</v>
      </c>
      <c r="J2175" s="30">
        <v>2500</v>
      </c>
      <c r="K2175" s="31">
        <f t="shared" si="16"/>
        <v>1000</v>
      </c>
      <c r="L2175" s="31">
        <f t="shared" si="17"/>
        <v>400</v>
      </c>
      <c r="M2175" s="32">
        <v>0.4</v>
      </c>
      <c r="O2175" s="37"/>
      <c r="P2175" s="35"/>
      <c r="Q2175" s="33"/>
      <c r="R2175" s="34"/>
    </row>
    <row r="2176" spans="1:18" ht="15.75" customHeight="1">
      <c r="A2176" s="22"/>
      <c r="B2176" s="27" t="s">
        <v>34</v>
      </c>
      <c r="C2176" s="27">
        <v>1128299</v>
      </c>
      <c r="D2176" s="28">
        <v>44240</v>
      </c>
      <c r="E2176" s="27" t="s">
        <v>35</v>
      </c>
      <c r="F2176" s="27" t="s">
        <v>91</v>
      </c>
      <c r="G2176" s="27" t="s">
        <v>92</v>
      </c>
      <c r="H2176" s="27" t="s">
        <v>28</v>
      </c>
      <c r="I2176" s="29">
        <v>0.45000000000000012</v>
      </c>
      <c r="J2176" s="30">
        <v>1750</v>
      </c>
      <c r="K2176" s="31">
        <f t="shared" si="16"/>
        <v>787.50000000000023</v>
      </c>
      <c r="L2176" s="31">
        <f t="shared" si="17"/>
        <v>275.62500000000006</v>
      </c>
      <c r="M2176" s="32">
        <v>0.35</v>
      </c>
      <c r="O2176" s="37"/>
      <c r="P2176" s="35"/>
      <c r="Q2176" s="33"/>
      <c r="R2176" s="34"/>
    </row>
    <row r="2177" spans="1:18" ht="15.75" customHeight="1">
      <c r="A2177" s="22"/>
      <c r="B2177" s="27" t="s">
        <v>34</v>
      </c>
      <c r="C2177" s="27">
        <v>1128299</v>
      </c>
      <c r="D2177" s="28">
        <v>44240</v>
      </c>
      <c r="E2177" s="27" t="s">
        <v>35</v>
      </c>
      <c r="F2177" s="27" t="s">
        <v>91</v>
      </c>
      <c r="G2177" s="27" t="s">
        <v>92</v>
      </c>
      <c r="H2177" s="27" t="s">
        <v>29</v>
      </c>
      <c r="I2177" s="29">
        <v>0.4</v>
      </c>
      <c r="J2177" s="30">
        <v>3750</v>
      </c>
      <c r="K2177" s="31">
        <f t="shared" si="16"/>
        <v>1500</v>
      </c>
      <c r="L2177" s="31">
        <f t="shared" si="17"/>
        <v>375</v>
      </c>
      <c r="M2177" s="32">
        <v>0.25</v>
      </c>
      <c r="O2177" s="37"/>
      <c r="P2177" s="35"/>
      <c r="Q2177" s="33"/>
      <c r="R2177" s="34"/>
    </row>
    <row r="2178" spans="1:18" ht="15.75" customHeight="1">
      <c r="A2178" s="22"/>
      <c r="B2178" s="27" t="s">
        <v>34</v>
      </c>
      <c r="C2178" s="27">
        <v>1128299</v>
      </c>
      <c r="D2178" s="28">
        <v>44267</v>
      </c>
      <c r="E2178" s="27" t="s">
        <v>35</v>
      </c>
      <c r="F2178" s="27" t="s">
        <v>91</v>
      </c>
      <c r="G2178" s="27" t="s">
        <v>92</v>
      </c>
      <c r="H2178" s="27" t="s">
        <v>24</v>
      </c>
      <c r="I2178" s="29">
        <v>0.4</v>
      </c>
      <c r="J2178" s="30">
        <v>5250</v>
      </c>
      <c r="K2178" s="31">
        <f t="shared" si="16"/>
        <v>2100</v>
      </c>
      <c r="L2178" s="31">
        <f t="shared" si="17"/>
        <v>840</v>
      </c>
      <c r="M2178" s="32">
        <v>0.4</v>
      </c>
      <c r="O2178" s="37"/>
      <c r="P2178" s="35"/>
      <c r="Q2178" s="33"/>
      <c r="R2178" s="34"/>
    </row>
    <row r="2179" spans="1:18" ht="15.75" customHeight="1">
      <c r="A2179" s="22"/>
      <c r="B2179" s="27" t="s">
        <v>34</v>
      </c>
      <c r="C2179" s="27">
        <v>1128299</v>
      </c>
      <c r="D2179" s="28">
        <v>44267</v>
      </c>
      <c r="E2179" s="27" t="s">
        <v>35</v>
      </c>
      <c r="F2179" s="27" t="s">
        <v>91</v>
      </c>
      <c r="G2179" s="27" t="s">
        <v>92</v>
      </c>
      <c r="H2179" s="27" t="s">
        <v>25</v>
      </c>
      <c r="I2179" s="29">
        <v>0.5</v>
      </c>
      <c r="J2179" s="30">
        <v>3750</v>
      </c>
      <c r="K2179" s="31">
        <f t="shared" si="16"/>
        <v>1875</v>
      </c>
      <c r="L2179" s="31">
        <f t="shared" si="17"/>
        <v>750</v>
      </c>
      <c r="M2179" s="32">
        <v>0.4</v>
      </c>
      <c r="O2179" s="37"/>
      <c r="P2179" s="35"/>
      <c r="Q2179" s="33"/>
      <c r="R2179" s="34"/>
    </row>
    <row r="2180" spans="1:18" ht="15.75" customHeight="1">
      <c r="A2180" s="22"/>
      <c r="B2180" s="27" t="s">
        <v>34</v>
      </c>
      <c r="C2180" s="27">
        <v>1128299</v>
      </c>
      <c r="D2180" s="28">
        <v>44267</v>
      </c>
      <c r="E2180" s="27" t="s">
        <v>35</v>
      </c>
      <c r="F2180" s="27" t="s">
        <v>91</v>
      </c>
      <c r="G2180" s="27" t="s">
        <v>92</v>
      </c>
      <c r="H2180" s="27" t="s">
        <v>26</v>
      </c>
      <c r="I2180" s="29">
        <v>0.5</v>
      </c>
      <c r="J2180" s="30">
        <v>3750</v>
      </c>
      <c r="K2180" s="31">
        <f t="shared" si="16"/>
        <v>1875</v>
      </c>
      <c r="L2180" s="31">
        <f t="shared" si="17"/>
        <v>656.25</v>
      </c>
      <c r="M2180" s="32">
        <v>0.35</v>
      </c>
      <c r="O2180" s="37"/>
      <c r="P2180" s="35"/>
      <c r="Q2180" s="33"/>
      <c r="R2180" s="34"/>
    </row>
    <row r="2181" spans="1:18" ht="15.75" customHeight="1">
      <c r="A2181" s="22"/>
      <c r="B2181" s="27" t="s">
        <v>34</v>
      </c>
      <c r="C2181" s="27">
        <v>1128299</v>
      </c>
      <c r="D2181" s="28">
        <v>44267</v>
      </c>
      <c r="E2181" s="27" t="s">
        <v>35</v>
      </c>
      <c r="F2181" s="27" t="s">
        <v>91</v>
      </c>
      <c r="G2181" s="27" t="s">
        <v>92</v>
      </c>
      <c r="H2181" s="27" t="s">
        <v>27</v>
      </c>
      <c r="I2181" s="29">
        <v>0.5</v>
      </c>
      <c r="J2181" s="30">
        <v>2500</v>
      </c>
      <c r="K2181" s="31">
        <f t="shared" si="16"/>
        <v>1250</v>
      </c>
      <c r="L2181" s="31">
        <f t="shared" si="17"/>
        <v>500</v>
      </c>
      <c r="M2181" s="32">
        <v>0.4</v>
      </c>
      <c r="O2181" s="37"/>
      <c r="P2181" s="35"/>
      <c r="Q2181" s="33"/>
      <c r="R2181" s="34"/>
    </row>
    <row r="2182" spans="1:18" ht="15.75" customHeight="1">
      <c r="A2182" s="22"/>
      <c r="B2182" s="27" t="s">
        <v>34</v>
      </c>
      <c r="C2182" s="27">
        <v>1128299</v>
      </c>
      <c r="D2182" s="28">
        <v>44267</v>
      </c>
      <c r="E2182" s="27" t="s">
        <v>35</v>
      </c>
      <c r="F2182" s="27" t="s">
        <v>91</v>
      </c>
      <c r="G2182" s="27" t="s">
        <v>92</v>
      </c>
      <c r="H2182" s="27" t="s">
        <v>28</v>
      </c>
      <c r="I2182" s="29">
        <v>0.55000000000000004</v>
      </c>
      <c r="J2182" s="30">
        <v>1500</v>
      </c>
      <c r="K2182" s="31">
        <f t="shared" si="16"/>
        <v>825.00000000000011</v>
      </c>
      <c r="L2182" s="31">
        <f t="shared" si="17"/>
        <v>288.75</v>
      </c>
      <c r="M2182" s="32">
        <v>0.35</v>
      </c>
      <c r="O2182" s="37"/>
      <c r="P2182" s="35"/>
      <c r="Q2182" s="33"/>
      <c r="R2182" s="34"/>
    </row>
    <row r="2183" spans="1:18" ht="15.75" customHeight="1">
      <c r="A2183" s="22"/>
      <c r="B2183" s="27" t="s">
        <v>34</v>
      </c>
      <c r="C2183" s="27">
        <v>1128299</v>
      </c>
      <c r="D2183" s="28">
        <v>44267</v>
      </c>
      <c r="E2183" s="27" t="s">
        <v>35</v>
      </c>
      <c r="F2183" s="27" t="s">
        <v>91</v>
      </c>
      <c r="G2183" s="27" t="s">
        <v>92</v>
      </c>
      <c r="H2183" s="27" t="s">
        <v>29</v>
      </c>
      <c r="I2183" s="29">
        <v>0.5</v>
      </c>
      <c r="J2183" s="30">
        <v>3500</v>
      </c>
      <c r="K2183" s="31">
        <f t="shared" si="16"/>
        <v>1750</v>
      </c>
      <c r="L2183" s="31">
        <f t="shared" si="17"/>
        <v>437.5</v>
      </c>
      <c r="M2183" s="32">
        <v>0.25</v>
      </c>
      <c r="O2183" s="37"/>
      <c r="P2183" s="35"/>
      <c r="Q2183" s="33"/>
      <c r="R2183" s="34"/>
    </row>
    <row r="2184" spans="1:18" ht="15.75" customHeight="1">
      <c r="A2184" s="22"/>
      <c r="B2184" s="27" t="s">
        <v>34</v>
      </c>
      <c r="C2184" s="27">
        <v>1128299</v>
      </c>
      <c r="D2184" s="28">
        <v>44299</v>
      </c>
      <c r="E2184" s="27" t="s">
        <v>35</v>
      </c>
      <c r="F2184" s="27" t="s">
        <v>91</v>
      </c>
      <c r="G2184" s="27" t="s">
        <v>92</v>
      </c>
      <c r="H2184" s="27" t="s">
        <v>24</v>
      </c>
      <c r="I2184" s="29">
        <v>0.5</v>
      </c>
      <c r="J2184" s="30">
        <v>5250</v>
      </c>
      <c r="K2184" s="31">
        <f t="shared" si="16"/>
        <v>2625</v>
      </c>
      <c r="L2184" s="31">
        <f t="shared" si="17"/>
        <v>1050</v>
      </c>
      <c r="M2184" s="32">
        <v>0.4</v>
      </c>
      <c r="O2184" s="37"/>
      <c r="P2184" s="35"/>
      <c r="Q2184" s="33"/>
      <c r="R2184" s="34"/>
    </row>
    <row r="2185" spans="1:18" ht="15.75" customHeight="1">
      <c r="A2185" s="22"/>
      <c r="B2185" s="27" t="s">
        <v>34</v>
      </c>
      <c r="C2185" s="27">
        <v>1128299</v>
      </c>
      <c r="D2185" s="28">
        <v>44299</v>
      </c>
      <c r="E2185" s="27" t="s">
        <v>35</v>
      </c>
      <c r="F2185" s="27" t="s">
        <v>91</v>
      </c>
      <c r="G2185" s="27" t="s">
        <v>92</v>
      </c>
      <c r="H2185" s="27" t="s">
        <v>25</v>
      </c>
      <c r="I2185" s="29">
        <v>0.55000000000000004</v>
      </c>
      <c r="J2185" s="30">
        <v>3250</v>
      </c>
      <c r="K2185" s="31">
        <f t="shared" si="16"/>
        <v>1787.5000000000002</v>
      </c>
      <c r="L2185" s="31">
        <f t="shared" si="17"/>
        <v>715.00000000000011</v>
      </c>
      <c r="M2185" s="32">
        <v>0.4</v>
      </c>
      <c r="O2185" s="37"/>
      <c r="P2185" s="35"/>
      <c r="Q2185" s="33"/>
      <c r="R2185" s="34"/>
    </row>
    <row r="2186" spans="1:18" ht="15.75" customHeight="1">
      <c r="A2186" s="22"/>
      <c r="B2186" s="27" t="s">
        <v>34</v>
      </c>
      <c r="C2186" s="27">
        <v>1128299</v>
      </c>
      <c r="D2186" s="28">
        <v>44299</v>
      </c>
      <c r="E2186" s="27" t="s">
        <v>35</v>
      </c>
      <c r="F2186" s="27" t="s">
        <v>91</v>
      </c>
      <c r="G2186" s="27" t="s">
        <v>92</v>
      </c>
      <c r="H2186" s="27" t="s">
        <v>26</v>
      </c>
      <c r="I2186" s="29">
        <v>0.55000000000000004</v>
      </c>
      <c r="J2186" s="30">
        <v>3750</v>
      </c>
      <c r="K2186" s="31">
        <f t="shared" si="16"/>
        <v>2062.5</v>
      </c>
      <c r="L2186" s="31">
        <f t="shared" si="17"/>
        <v>721.875</v>
      </c>
      <c r="M2186" s="32">
        <v>0.35</v>
      </c>
      <c r="O2186" s="37"/>
      <c r="P2186" s="35"/>
      <c r="Q2186" s="33"/>
      <c r="R2186" s="34"/>
    </row>
    <row r="2187" spans="1:18" ht="15.75" customHeight="1">
      <c r="A2187" s="22"/>
      <c r="B2187" s="27" t="s">
        <v>34</v>
      </c>
      <c r="C2187" s="27">
        <v>1128299</v>
      </c>
      <c r="D2187" s="28">
        <v>44299</v>
      </c>
      <c r="E2187" s="27" t="s">
        <v>35</v>
      </c>
      <c r="F2187" s="27" t="s">
        <v>91</v>
      </c>
      <c r="G2187" s="27" t="s">
        <v>92</v>
      </c>
      <c r="H2187" s="27" t="s">
        <v>27</v>
      </c>
      <c r="I2187" s="29">
        <v>0.5</v>
      </c>
      <c r="J2187" s="30">
        <v>2750</v>
      </c>
      <c r="K2187" s="31">
        <f t="shared" si="16"/>
        <v>1375</v>
      </c>
      <c r="L2187" s="31">
        <f t="shared" si="17"/>
        <v>550</v>
      </c>
      <c r="M2187" s="32">
        <v>0.4</v>
      </c>
      <c r="O2187" s="37"/>
      <c r="P2187" s="35"/>
      <c r="Q2187" s="33"/>
      <c r="R2187" s="34"/>
    </row>
    <row r="2188" spans="1:18" ht="15.75" customHeight="1">
      <c r="A2188" s="22"/>
      <c r="B2188" s="27" t="s">
        <v>34</v>
      </c>
      <c r="C2188" s="27">
        <v>1128299</v>
      </c>
      <c r="D2188" s="28">
        <v>44299</v>
      </c>
      <c r="E2188" s="27" t="s">
        <v>35</v>
      </c>
      <c r="F2188" s="27" t="s">
        <v>91</v>
      </c>
      <c r="G2188" s="27" t="s">
        <v>92</v>
      </c>
      <c r="H2188" s="27" t="s">
        <v>28</v>
      </c>
      <c r="I2188" s="29">
        <v>0.55000000000000004</v>
      </c>
      <c r="J2188" s="30">
        <v>1750</v>
      </c>
      <c r="K2188" s="31">
        <f t="shared" si="16"/>
        <v>962.50000000000011</v>
      </c>
      <c r="L2188" s="31">
        <f t="shared" si="17"/>
        <v>336.875</v>
      </c>
      <c r="M2188" s="32">
        <v>0.35</v>
      </c>
      <c r="O2188" s="37"/>
      <c r="P2188" s="35"/>
      <c r="Q2188" s="33"/>
      <c r="R2188" s="34"/>
    </row>
    <row r="2189" spans="1:18" ht="15.75" customHeight="1">
      <c r="A2189" s="22"/>
      <c r="B2189" s="27" t="s">
        <v>34</v>
      </c>
      <c r="C2189" s="27">
        <v>1128299</v>
      </c>
      <c r="D2189" s="28">
        <v>44299</v>
      </c>
      <c r="E2189" s="27" t="s">
        <v>35</v>
      </c>
      <c r="F2189" s="27" t="s">
        <v>91</v>
      </c>
      <c r="G2189" s="27" t="s">
        <v>92</v>
      </c>
      <c r="H2189" s="27" t="s">
        <v>29</v>
      </c>
      <c r="I2189" s="29">
        <v>0.70000000000000007</v>
      </c>
      <c r="J2189" s="30">
        <v>3500</v>
      </c>
      <c r="K2189" s="31">
        <f t="shared" si="16"/>
        <v>2450.0000000000005</v>
      </c>
      <c r="L2189" s="31">
        <f t="shared" si="17"/>
        <v>612.50000000000011</v>
      </c>
      <c r="M2189" s="32">
        <v>0.25</v>
      </c>
      <c r="O2189" s="37"/>
      <c r="P2189" s="35"/>
      <c r="Q2189" s="33"/>
      <c r="R2189" s="34"/>
    </row>
    <row r="2190" spans="1:18" ht="15.75" customHeight="1">
      <c r="A2190" s="22"/>
      <c r="B2190" s="27" t="s">
        <v>34</v>
      </c>
      <c r="C2190" s="27">
        <v>1128299</v>
      </c>
      <c r="D2190" s="28">
        <v>44330</v>
      </c>
      <c r="E2190" s="27" t="s">
        <v>35</v>
      </c>
      <c r="F2190" s="27" t="s">
        <v>91</v>
      </c>
      <c r="G2190" s="27" t="s">
        <v>92</v>
      </c>
      <c r="H2190" s="27" t="s">
        <v>24</v>
      </c>
      <c r="I2190" s="29">
        <v>0.5</v>
      </c>
      <c r="J2190" s="30">
        <v>5500</v>
      </c>
      <c r="K2190" s="31">
        <f t="shared" si="16"/>
        <v>2750</v>
      </c>
      <c r="L2190" s="31">
        <f t="shared" si="17"/>
        <v>1100</v>
      </c>
      <c r="M2190" s="32">
        <v>0.4</v>
      </c>
      <c r="O2190" s="37"/>
      <c r="P2190" s="35"/>
      <c r="Q2190" s="33"/>
      <c r="R2190" s="34"/>
    </row>
    <row r="2191" spans="1:18" ht="15.75" customHeight="1">
      <c r="A2191" s="22"/>
      <c r="B2191" s="27" t="s">
        <v>34</v>
      </c>
      <c r="C2191" s="27">
        <v>1128299</v>
      </c>
      <c r="D2191" s="28">
        <v>44330</v>
      </c>
      <c r="E2191" s="27" t="s">
        <v>35</v>
      </c>
      <c r="F2191" s="27" t="s">
        <v>91</v>
      </c>
      <c r="G2191" s="27" t="s">
        <v>92</v>
      </c>
      <c r="H2191" s="27" t="s">
        <v>25</v>
      </c>
      <c r="I2191" s="29">
        <v>0.55000000000000004</v>
      </c>
      <c r="J2191" s="30">
        <v>4000</v>
      </c>
      <c r="K2191" s="31">
        <f t="shared" si="16"/>
        <v>2200</v>
      </c>
      <c r="L2191" s="31">
        <f t="shared" si="17"/>
        <v>880</v>
      </c>
      <c r="M2191" s="32">
        <v>0.4</v>
      </c>
      <c r="O2191" s="37"/>
      <c r="P2191" s="35"/>
      <c r="Q2191" s="33"/>
      <c r="R2191" s="34"/>
    </row>
    <row r="2192" spans="1:18" ht="15.75" customHeight="1">
      <c r="A2192" s="22"/>
      <c r="B2192" s="27" t="s">
        <v>34</v>
      </c>
      <c r="C2192" s="27">
        <v>1128299</v>
      </c>
      <c r="D2192" s="28">
        <v>44330</v>
      </c>
      <c r="E2192" s="27" t="s">
        <v>35</v>
      </c>
      <c r="F2192" s="27" t="s">
        <v>91</v>
      </c>
      <c r="G2192" s="27" t="s">
        <v>92</v>
      </c>
      <c r="H2192" s="27" t="s">
        <v>26</v>
      </c>
      <c r="I2192" s="29">
        <v>0.55000000000000004</v>
      </c>
      <c r="J2192" s="30">
        <v>4250</v>
      </c>
      <c r="K2192" s="31">
        <f t="shared" si="16"/>
        <v>2337.5</v>
      </c>
      <c r="L2192" s="31">
        <f t="shared" si="17"/>
        <v>818.125</v>
      </c>
      <c r="M2192" s="32">
        <v>0.35</v>
      </c>
      <c r="O2192" s="37"/>
      <c r="P2192" s="35"/>
      <c r="Q2192" s="33"/>
      <c r="R2192" s="34"/>
    </row>
    <row r="2193" spans="1:18" ht="15.75" customHeight="1">
      <c r="A2193" s="22"/>
      <c r="B2193" s="27" t="s">
        <v>34</v>
      </c>
      <c r="C2193" s="27">
        <v>1128299</v>
      </c>
      <c r="D2193" s="28">
        <v>44330</v>
      </c>
      <c r="E2193" s="27" t="s">
        <v>35</v>
      </c>
      <c r="F2193" s="27" t="s">
        <v>91</v>
      </c>
      <c r="G2193" s="27" t="s">
        <v>92</v>
      </c>
      <c r="H2193" s="27" t="s">
        <v>27</v>
      </c>
      <c r="I2193" s="29">
        <v>0.5</v>
      </c>
      <c r="J2193" s="30">
        <v>3250</v>
      </c>
      <c r="K2193" s="31">
        <f t="shared" si="16"/>
        <v>1625</v>
      </c>
      <c r="L2193" s="31">
        <f t="shared" si="17"/>
        <v>650</v>
      </c>
      <c r="M2193" s="32">
        <v>0.4</v>
      </c>
      <c r="O2193" s="37"/>
      <c r="P2193" s="35"/>
      <c r="Q2193" s="33"/>
      <c r="R2193" s="34"/>
    </row>
    <row r="2194" spans="1:18" ht="15.75" customHeight="1">
      <c r="A2194" s="22"/>
      <c r="B2194" s="27" t="s">
        <v>34</v>
      </c>
      <c r="C2194" s="27">
        <v>1128299</v>
      </c>
      <c r="D2194" s="28">
        <v>44330</v>
      </c>
      <c r="E2194" s="27" t="s">
        <v>35</v>
      </c>
      <c r="F2194" s="27" t="s">
        <v>91</v>
      </c>
      <c r="G2194" s="27" t="s">
        <v>92</v>
      </c>
      <c r="H2194" s="27" t="s">
        <v>28</v>
      </c>
      <c r="I2194" s="29">
        <v>0.55000000000000004</v>
      </c>
      <c r="J2194" s="30">
        <v>2250</v>
      </c>
      <c r="K2194" s="31">
        <f t="shared" si="16"/>
        <v>1237.5</v>
      </c>
      <c r="L2194" s="31">
        <f t="shared" si="17"/>
        <v>433.125</v>
      </c>
      <c r="M2194" s="32">
        <v>0.35</v>
      </c>
      <c r="O2194" s="37"/>
      <c r="P2194" s="35"/>
      <c r="Q2194" s="33"/>
      <c r="R2194" s="34"/>
    </row>
    <row r="2195" spans="1:18" ht="15.75" customHeight="1">
      <c r="A2195" s="22"/>
      <c r="B2195" s="27" t="s">
        <v>34</v>
      </c>
      <c r="C2195" s="27">
        <v>1128299</v>
      </c>
      <c r="D2195" s="28">
        <v>44330</v>
      </c>
      <c r="E2195" s="27" t="s">
        <v>35</v>
      </c>
      <c r="F2195" s="27" t="s">
        <v>91</v>
      </c>
      <c r="G2195" s="27" t="s">
        <v>92</v>
      </c>
      <c r="H2195" s="27" t="s">
        <v>29</v>
      </c>
      <c r="I2195" s="29">
        <v>0.70000000000000007</v>
      </c>
      <c r="J2195" s="30">
        <v>4000</v>
      </c>
      <c r="K2195" s="31">
        <f t="shared" si="16"/>
        <v>2800.0000000000005</v>
      </c>
      <c r="L2195" s="31">
        <f t="shared" si="17"/>
        <v>700.00000000000011</v>
      </c>
      <c r="M2195" s="32">
        <v>0.25</v>
      </c>
      <c r="O2195" s="37"/>
      <c r="P2195" s="35"/>
      <c r="Q2195" s="33"/>
      <c r="R2195" s="34"/>
    </row>
    <row r="2196" spans="1:18" ht="15.75" customHeight="1">
      <c r="A2196" s="22"/>
      <c r="B2196" s="27" t="s">
        <v>34</v>
      </c>
      <c r="C2196" s="27">
        <v>1128299</v>
      </c>
      <c r="D2196" s="28">
        <v>44360</v>
      </c>
      <c r="E2196" s="27" t="s">
        <v>35</v>
      </c>
      <c r="F2196" s="27" t="s">
        <v>91</v>
      </c>
      <c r="G2196" s="27" t="s">
        <v>92</v>
      </c>
      <c r="H2196" s="27" t="s">
        <v>24</v>
      </c>
      <c r="I2196" s="29">
        <v>0.5</v>
      </c>
      <c r="J2196" s="30">
        <v>6750</v>
      </c>
      <c r="K2196" s="31">
        <f t="shared" si="16"/>
        <v>3375</v>
      </c>
      <c r="L2196" s="31">
        <f t="shared" si="17"/>
        <v>1350</v>
      </c>
      <c r="M2196" s="32">
        <v>0.4</v>
      </c>
      <c r="O2196" s="37"/>
      <c r="P2196" s="35"/>
      <c r="Q2196" s="33"/>
      <c r="R2196" s="34"/>
    </row>
    <row r="2197" spans="1:18" ht="15.75" customHeight="1">
      <c r="A2197" s="22"/>
      <c r="B2197" s="27" t="s">
        <v>34</v>
      </c>
      <c r="C2197" s="27">
        <v>1128299</v>
      </c>
      <c r="D2197" s="28">
        <v>44360</v>
      </c>
      <c r="E2197" s="27" t="s">
        <v>35</v>
      </c>
      <c r="F2197" s="27" t="s">
        <v>91</v>
      </c>
      <c r="G2197" s="27" t="s">
        <v>92</v>
      </c>
      <c r="H2197" s="27" t="s">
        <v>25</v>
      </c>
      <c r="I2197" s="29">
        <v>0.55000000000000004</v>
      </c>
      <c r="J2197" s="30">
        <v>5250</v>
      </c>
      <c r="K2197" s="31">
        <f t="shared" si="16"/>
        <v>2887.5000000000005</v>
      </c>
      <c r="L2197" s="31">
        <f t="shared" si="17"/>
        <v>1155.0000000000002</v>
      </c>
      <c r="M2197" s="32">
        <v>0.4</v>
      </c>
      <c r="O2197" s="37"/>
      <c r="P2197" s="35"/>
      <c r="Q2197" s="33"/>
      <c r="R2197" s="34"/>
    </row>
    <row r="2198" spans="1:18" ht="15.75" customHeight="1">
      <c r="A2198" s="22"/>
      <c r="B2198" s="27" t="s">
        <v>34</v>
      </c>
      <c r="C2198" s="27">
        <v>1128299</v>
      </c>
      <c r="D2198" s="28">
        <v>44360</v>
      </c>
      <c r="E2198" s="27" t="s">
        <v>35</v>
      </c>
      <c r="F2198" s="27" t="s">
        <v>91</v>
      </c>
      <c r="G2198" s="27" t="s">
        <v>92</v>
      </c>
      <c r="H2198" s="27" t="s">
        <v>26</v>
      </c>
      <c r="I2198" s="29">
        <v>0.55000000000000004</v>
      </c>
      <c r="J2198" s="30">
        <v>5250</v>
      </c>
      <c r="K2198" s="31">
        <f t="shared" si="16"/>
        <v>2887.5000000000005</v>
      </c>
      <c r="L2198" s="31">
        <f t="shared" si="17"/>
        <v>1010.6250000000001</v>
      </c>
      <c r="M2198" s="32">
        <v>0.35</v>
      </c>
      <c r="O2198" s="37"/>
      <c r="P2198" s="35"/>
      <c r="Q2198" s="33"/>
      <c r="R2198" s="34"/>
    </row>
    <row r="2199" spans="1:18" ht="15.75" customHeight="1">
      <c r="A2199" s="22"/>
      <c r="B2199" s="27" t="s">
        <v>34</v>
      </c>
      <c r="C2199" s="27">
        <v>1128299</v>
      </c>
      <c r="D2199" s="28">
        <v>44360</v>
      </c>
      <c r="E2199" s="27" t="s">
        <v>35</v>
      </c>
      <c r="F2199" s="27" t="s">
        <v>91</v>
      </c>
      <c r="G2199" s="27" t="s">
        <v>92</v>
      </c>
      <c r="H2199" s="27" t="s">
        <v>27</v>
      </c>
      <c r="I2199" s="29">
        <v>0.5</v>
      </c>
      <c r="J2199" s="30">
        <v>4000</v>
      </c>
      <c r="K2199" s="31">
        <f t="shared" si="16"/>
        <v>2000</v>
      </c>
      <c r="L2199" s="31">
        <f t="shared" si="17"/>
        <v>800</v>
      </c>
      <c r="M2199" s="32">
        <v>0.4</v>
      </c>
      <c r="O2199" s="37"/>
      <c r="P2199" s="35"/>
      <c r="Q2199" s="33"/>
      <c r="R2199" s="34"/>
    </row>
    <row r="2200" spans="1:18" ht="15.75" customHeight="1">
      <c r="A2200" s="22"/>
      <c r="B2200" s="27" t="s">
        <v>34</v>
      </c>
      <c r="C2200" s="27">
        <v>1128299</v>
      </c>
      <c r="D2200" s="28">
        <v>44360</v>
      </c>
      <c r="E2200" s="27" t="s">
        <v>35</v>
      </c>
      <c r="F2200" s="27" t="s">
        <v>91</v>
      </c>
      <c r="G2200" s="27" t="s">
        <v>92</v>
      </c>
      <c r="H2200" s="27" t="s">
        <v>28</v>
      </c>
      <c r="I2200" s="29">
        <v>0.55000000000000004</v>
      </c>
      <c r="J2200" s="30">
        <v>2750</v>
      </c>
      <c r="K2200" s="31">
        <f t="shared" si="16"/>
        <v>1512.5000000000002</v>
      </c>
      <c r="L2200" s="31">
        <f t="shared" si="17"/>
        <v>529.375</v>
      </c>
      <c r="M2200" s="32">
        <v>0.35</v>
      </c>
      <c r="O2200" s="37"/>
      <c r="P2200" s="35"/>
      <c r="Q2200" s="33"/>
      <c r="R2200" s="34"/>
    </row>
    <row r="2201" spans="1:18" ht="15.75" customHeight="1">
      <c r="A2201" s="22"/>
      <c r="B2201" s="27" t="s">
        <v>34</v>
      </c>
      <c r="C2201" s="27">
        <v>1128299</v>
      </c>
      <c r="D2201" s="28">
        <v>44360</v>
      </c>
      <c r="E2201" s="27" t="s">
        <v>35</v>
      </c>
      <c r="F2201" s="27" t="s">
        <v>91</v>
      </c>
      <c r="G2201" s="27" t="s">
        <v>92</v>
      </c>
      <c r="H2201" s="27" t="s">
        <v>29</v>
      </c>
      <c r="I2201" s="29">
        <v>0.70000000000000007</v>
      </c>
      <c r="J2201" s="30">
        <v>5750</v>
      </c>
      <c r="K2201" s="31">
        <f t="shared" si="16"/>
        <v>4025.0000000000005</v>
      </c>
      <c r="L2201" s="31">
        <f t="shared" si="17"/>
        <v>1006.2500000000001</v>
      </c>
      <c r="M2201" s="32">
        <v>0.25</v>
      </c>
      <c r="O2201" s="37"/>
      <c r="P2201" s="35"/>
      <c r="Q2201" s="33"/>
      <c r="R2201" s="34"/>
    </row>
    <row r="2202" spans="1:18" ht="15.75" customHeight="1">
      <c r="A2202" s="22"/>
      <c r="B2202" s="27" t="s">
        <v>34</v>
      </c>
      <c r="C2202" s="27">
        <v>1128299</v>
      </c>
      <c r="D2202" s="28">
        <v>44389</v>
      </c>
      <c r="E2202" s="27" t="s">
        <v>35</v>
      </c>
      <c r="F2202" s="27" t="s">
        <v>91</v>
      </c>
      <c r="G2202" s="27" t="s">
        <v>92</v>
      </c>
      <c r="H2202" s="27" t="s">
        <v>24</v>
      </c>
      <c r="I2202" s="29">
        <v>0.5</v>
      </c>
      <c r="J2202" s="30">
        <v>7250</v>
      </c>
      <c r="K2202" s="31">
        <f t="shared" si="16"/>
        <v>3625</v>
      </c>
      <c r="L2202" s="31">
        <f t="shared" si="17"/>
        <v>1450</v>
      </c>
      <c r="M2202" s="32">
        <v>0.4</v>
      </c>
      <c r="O2202" s="37"/>
      <c r="P2202" s="35"/>
      <c r="Q2202" s="33"/>
      <c r="R2202" s="34"/>
    </row>
    <row r="2203" spans="1:18" ht="15.75" customHeight="1">
      <c r="A2203" s="22"/>
      <c r="B2203" s="27" t="s">
        <v>34</v>
      </c>
      <c r="C2203" s="27">
        <v>1128299</v>
      </c>
      <c r="D2203" s="28">
        <v>44389</v>
      </c>
      <c r="E2203" s="27" t="s">
        <v>35</v>
      </c>
      <c r="F2203" s="27" t="s">
        <v>91</v>
      </c>
      <c r="G2203" s="27" t="s">
        <v>92</v>
      </c>
      <c r="H2203" s="27" t="s">
        <v>25</v>
      </c>
      <c r="I2203" s="29">
        <v>0.55000000000000004</v>
      </c>
      <c r="J2203" s="30">
        <v>5750</v>
      </c>
      <c r="K2203" s="31">
        <f t="shared" si="16"/>
        <v>3162.5000000000005</v>
      </c>
      <c r="L2203" s="31">
        <f t="shared" si="17"/>
        <v>1265.0000000000002</v>
      </c>
      <c r="M2203" s="32">
        <v>0.4</v>
      </c>
      <c r="O2203" s="37"/>
      <c r="P2203" s="35"/>
      <c r="Q2203" s="33"/>
      <c r="R2203" s="34"/>
    </row>
    <row r="2204" spans="1:18" ht="15.75" customHeight="1">
      <c r="A2204" s="22"/>
      <c r="B2204" s="27" t="s">
        <v>34</v>
      </c>
      <c r="C2204" s="27">
        <v>1128299</v>
      </c>
      <c r="D2204" s="28">
        <v>44389</v>
      </c>
      <c r="E2204" s="27" t="s">
        <v>35</v>
      </c>
      <c r="F2204" s="27" t="s">
        <v>91</v>
      </c>
      <c r="G2204" s="27" t="s">
        <v>92</v>
      </c>
      <c r="H2204" s="27" t="s">
        <v>26</v>
      </c>
      <c r="I2204" s="29">
        <v>0.55000000000000004</v>
      </c>
      <c r="J2204" s="30">
        <v>5250</v>
      </c>
      <c r="K2204" s="31">
        <f t="shared" si="16"/>
        <v>2887.5000000000005</v>
      </c>
      <c r="L2204" s="31">
        <f t="shared" si="17"/>
        <v>1010.6250000000001</v>
      </c>
      <c r="M2204" s="32">
        <v>0.35</v>
      </c>
      <c r="O2204" s="37"/>
      <c r="P2204" s="35"/>
      <c r="Q2204" s="33"/>
      <c r="R2204" s="34"/>
    </row>
    <row r="2205" spans="1:18" ht="15.75" customHeight="1">
      <c r="A2205" s="22"/>
      <c r="B2205" s="27" t="s">
        <v>34</v>
      </c>
      <c r="C2205" s="27">
        <v>1128299</v>
      </c>
      <c r="D2205" s="28">
        <v>44389</v>
      </c>
      <c r="E2205" s="27" t="s">
        <v>35</v>
      </c>
      <c r="F2205" s="27" t="s">
        <v>91</v>
      </c>
      <c r="G2205" s="27" t="s">
        <v>92</v>
      </c>
      <c r="H2205" s="27" t="s">
        <v>27</v>
      </c>
      <c r="I2205" s="29">
        <v>0.5</v>
      </c>
      <c r="J2205" s="30">
        <v>4250</v>
      </c>
      <c r="K2205" s="31">
        <f t="shared" si="16"/>
        <v>2125</v>
      </c>
      <c r="L2205" s="31">
        <f t="shared" si="17"/>
        <v>850</v>
      </c>
      <c r="M2205" s="32">
        <v>0.4</v>
      </c>
      <c r="O2205" s="37"/>
      <c r="P2205" s="35"/>
      <c r="Q2205" s="33"/>
      <c r="R2205" s="34"/>
    </row>
    <row r="2206" spans="1:18" ht="15.75" customHeight="1">
      <c r="A2206" s="22"/>
      <c r="B2206" s="27" t="s">
        <v>34</v>
      </c>
      <c r="C2206" s="27">
        <v>1128299</v>
      </c>
      <c r="D2206" s="28">
        <v>44389</v>
      </c>
      <c r="E2206" s="27" t="s">
        <v>35</v>
      </c>
      <c r="F2206" s="27" t="s">
        <v>91</v>
      </c>
      <c r="G2206" s="27" t="s">
        <v>92</v>
      </c>
      <c r="H2206" s="27" t="s">
        <v>28</v>
      </c>
      <c r="I2206" s="29">
        <v>0.55000000000000004</v>
      </c>
      <c r="J2206" s="30">
        <v>4750</v>
      </c>
      <c r="K2206" s="31">
        <f t="shared" si="16"/>
        <v>2612.5</v>
      </c>
      <c r="L2206" s="31">
        <f t="shared" si="17"/>
        <v>914.37499999999989</v>
      </c>
      <c r="M2206" s="32">
        <v>0.35</v>
      </c>
      <c r="O2206" s="37"/>
      <c r="P2206" s="35"/>
      <c r="Q2206" s="33"/>
      <c r="R2206" s="34"/>
    </row>
    <row r="2207" spans="1:18" ht="15.75" customHeight="1">
      <c r="A2207" s="22"/>
      <c r="B2207" s="27" t="s">
        <v>34</v>
      </c>
      <c r="C2207" s="27">
        <v>1128299</v>
      </c>
      <c r="D2207" s="28">
        <v>44389</v>
      </c>
      <c r="E2207" s="27" t="s">
        <v>35</v>
      </c>
      <c r="F2207" s="27" t="s">
        <v>91</v>
      </c>
      <c r="G2207" s="27" t="s">
        <v>92</v>
      </c>
      <c r="H2207" s="27" t="s">
        <v>29</v>
      </c>
      <c r="I2207" s="29">
        <v>0.70000000000000007</v>
      </c>
      <c r="J2207" s="30">
        <v>4750</v>
      </c>
      <c r="K2207" s="31">
        <f t="shared" si="16"/>
        <v>3325.0000000000005</v>
      </c>
      <c r="L2207" s="31">
        <f t="shared" si="17"/>
        <v>831.25000000000011</v>
      </c>
      <c r="M2207" s="32">
        <v>0.25</v>
      </c>
      <c r="O2207" s="37"/>
      <c r="P2207" s="35"/>
      <c r="Q2207" s="33"/>
      <c r="R2207" s="34"/>
    </row>
    <row r="2208" spans="1:18" ht="15.75" customHeight="1">
      <c r="A2208" s="22"/>
      <c r="B2208" s="27" t="s">
        <v>34</v>
      </c>
      <c r="C2208" s="27">
        <v>1128299</v>
      </c>
      <c r="D2208" s="28">
        <v>44421</v>
      </c>
      <c r="E2208" s="27" t="s">
        <v>35</v>
      </c>
      <c r="F2208" s="27" t="s">
        <v>91</v>
      </c>
      <c r="G2208" s="27" t="s">
        <v>92</v>
      </c>
      <c r="H2208" s="27" t="s">
        <v>24</v>
      </c>
      <c r="I2208" s="29">
        <v>0.55000000000000004</v>
      </c>
      <c r="J2208" s="30">
        <v>6750</v>
      </c>
      <c r="K2208" s="31">
        <f t="shared" si="16"/>
        <v>3712.5000000000005</v>
      </c>
      <c r="L2208" s="31">
        <f t="shared" si="17"/>
        <v>1485.0000000000002</v>
      </c>
      <c r="M2208" s="32">
        <v>0.4</v>
      </c>
      <c r="O2208" s="37"/>
      <c r="P2208" s="35"/>
      <c r="Q2208" s="33"/>
      <c r="R2208" s="34"/>
    </row>
    <row r="2209" spans="1:18" ht="15.75" customHeight="1">
      <c r="A2209" s="22"/>
      <c r="B2209" s="27" t="s">
        <v>34</v>
      </c>
      <c r="C2209" s="27">
        <v>1128299</v>
      </c>
      <c r="D2209" s="28">
        <v>44421</v>
      </c>
      <c r="E2209" s="27" t="s">
        <v>35</v>
      </c>
      <c r="F2209" s="27" t="s">
        <v>91</v>
      </c>
      <c r="G2209" s="27" t="s">
        <v>92</v>
      </c>
      <c r="H2209" s="27" t="s">
        <v>25</v>
      </c>
      <c r="I2209" s="29">
        <v>0.60000000000000009</v>
      </c>
      <c r="J2209" s="30">
        <v>6250</v>
      </c>
      <c r="K2209" s="31">
        <f t="shared" si="16"/>
        <v>3750.0000000000005</v>
      </c>
      <c r="L2209" s="31">
        <f t="shared" si="17"/>
        <v>1500.0000000000002</v>
      </c>
      <c r="M2209" s="32">
        <v>0.4</v>
      </c>
      <c r="O2209" s="37"/>
      <c r="P2209" s="35"/>
      <c r="Q2209" s="33"/>
      <c r="R2209" s="34"/>
    </row>
    <row r="2210" spans="1:18" ht="15.75" customHeight="1">
      <c r="A2210" s="22"/>
      <c r="B2210" s="27" t="s">
        <v>34</v>
      </c>
      <c r="C2210" s="27">
        <v>1128299</v>
      </c>
      <c r="D2210" s="28">
        <v>44421</v>
      </c>
      <c r="E2210" s="27" t="s">
        <v>35</v>
      </c>
      <c r="F2210" s="27" t="s">
        <v>91</v>
      </c>
      <c r="G2210" s="27" t="s">
        <v>92</v>
      </c>
      <c r="H2210" s="27" t="s">
        <v>26</v>
      </c>
      <c r="I2210" s="29">
        <v>0.55000000000000004</v>
      </c>
      <c r="J2210" s="30">
        <v>5000</v>
      </c>
      <c r="K2210" s="31">
        <f t="shared" si="16"/>
        <v>2750</v>
      </c>
      <c r="L2210" s="31">
        <f t="shared" si="17"/>
        <v>962.49999999999989</v>
      </c>
      <c r="M2210" s="32">
        <v>0.35</v>
      </c>
      <c r="O2210" s="37"/>
      <c r="P2210" s="35"/>
      <c r="Q2210" s="33"/>
      <c r="R2210" s="34"/>
    </row>
    <row r="2211" spans="1:18" ht="15.75" customHeight="1">
      <c r="A2211" s="22"/>
      <c r="B2211" s="27" t="s">
        <v>34</v>
      </c>
      <c r="C2211" s="27">
        <v>1128299</v>
      </c>
      <c r="D2211" s="28">
        <v>44421</v>
      </c>
      <c r="E2211" s="27" t="s">
        <v>35</v>
      </c>
      <c r="F2211" s="27" t="s">
        <v>91</v>
      </c>
      <c r="G2211" s="27" t="s">
        <v>92</v>
      </c>
      <c r="H2211" s="27" t="s">
        <v>27</v>
      </c>
      <c r="I2211" s="29">
        <v>0.55000000000000004</v>
      </c>
      <c r="J2211" s="30">
        <v>4500</v>
      </c>
      <c r="K2211" s="31">
        <f t="shared" si="16"/>
        <v>2475</v>
      </c>
      <c r="L2211" s="31">
        <f t="shared" si="17"/>
        <v>990</v>
      </c>
      <c r="M2211" s="32">
        <v>0.4</v>
      </c>
      <c r="O2211" s="37"/>
      <c r="P2211" s="35"/>
      <c r="Q2211" s="33"/>
      <c r="R2211" s="34"/>
    </row>
    <row r="2212" spans="1:18" ht="15.75" customHeight="1">
      <c r="A2212" s="22"/>
      <c r="B2212" s="27" t="s">
        <v>34</v>
      </c>
      <c r="C2212" s="27">
        <v>1128299</v>
      </c>
      <c r="D2212" s="28">
        <v>44421</v>
      </c>
      <c r="E2212" s="27" t="s">
        <v>35</v>
      </c>
      <c r="F2212" s="27" t="s">
        <v>91</v>
      </c>
      <c r="G2212" s="27" t="s">
        <v>92</v>
      </c>
      <c r="H2212" s="27" t="s">
        <v>28</v>
      </c>
      <c r="I2212" s="29">
        <v>0.65</v>
      </c>
      <c r="J2212" s="30">
        <v>4500</v>
      </c>
      <c r="K2212" s="31">
        <f t="shared" si="16"/>
        <v>2925</v>
      </c>
      <c r="L2212" s="31">
        <f t="shared" si="17"/>
        <v>1023.7499999999999</v>
      </c>
      <c r="M2212" s="32">
        <v>0.35</v>
      </c>
      <c r="O2212" s="37"/>
      <c r="P2212" s="35"/>
      <c r="Q2212" s="33"/>
      <c r="R2212" s="34"/>
    </row>
    <row r="2213" spans="1:18" ht="15.75" customHeight="1">
      <c r="A2213" s="22"/>
      <c r="B2213" s="27" t="s">
        <v>34</v>
      </c>
      <c r="C2213" s="27">
        <v>1128299</v>
      </c>
      <c r="D2213" s="28">
        <v>44421</v>
      </c>
      <c r="E2213" s="27" t="s">
        <v>35</v>
      </c>
      <c r="F2213" s="27" t="s">
        <v>91</v>
      </c>
      <c r="G2213" s="27" t="s">
        <v>92</v>
      </c>
      <c r="H2213" s="27" t="s">
        <v>29</v>
      </c>
      <c r="I2213" s="29">
        <v>0.70000000000000007</v>
      </c>
      <c r="J2213" s="30">
        <v>4250</v>
      </c>
      <c r="K2213" s="31">
        <f t="shared" si="16"/>
        <v>2975.0000000000005</v>
      </c>
      <c r="L2213" s="31">
        <f t="shared" si="17"/>
        <v>743.75000000000011</v>
      </c>
      <c r="M2213" s="32">
        <v>0.25</v>
      </c>
      <c r="O2213" s="37"/>
      <c r="P2213" s="35"/>
      <c r="Q2213" s="33"/>
      <c r="R2213" s="34"/>
    </row>
    <row r="2214" spans="1:18" ht="15.75" customHeight="1">
      <c r="A2214" s="22"/>
      <c r="B2214" s="27" t="s">
        <v>34</v>
      </c>
      <c r="C2214" s="27">
        <v>1128299</v>
      </c>
      <c r="D2214" s="28">
        <v>44453</v>
      </c>
      <c r="E2214" s="27" t="s">
        <v>35</v>
      </c>
      <c r="F2214" s="27" t="s">
        <v>91</v>
      </c>
      <c r="G2214" s="27" t="s">
        <v>92</v>
      </c>
      <c r="H2214" s="27" t="s">
        <v>24</v>
      </c>
      <c r="I2214" s="29">
        <v>0.45000000000000012</v>
      </c>
      <c r="J2214" s="30">
        <v>6000</v>
      </c>
      <c r="K2214" s="31">
        <f t="shared" si="16"/>
        <v>2700.0000000000009</v>
      </c>
      <c r="L2214" s="31">
        <f t="shared" si="17"/>
        <v>1080.0000000000005</v>
      </c>
      <c r="M2214" s="32">
        <v>0.4</v>
      </c>
      <c r="O2214" s="37"/>
      <c r="P2214" s="35"/>
      <c r="Q2214" s="33"/>
      <c r="R2214" s="34"/>
    </row>
    <row r="2215" spans="1:18" ht="15.75" customHeight="1">
      <c r="A2215" s="22"/>
      <c r="B2215" s="27" t="s">
        <v>34</v>
      </c>
      <c r="C2215" s="27">
        <v>1128299</v>
      </c>
      <c r="D2215" s="28">
        <v>44453</v>
      </c>
      <c r="E2215" s="27" t="s">
        <v>35</v>
      </c>
      <c r="F2215" s="27" t="s">
        <v>91</v>
      </c>
      <c r="G2215" s="27" t="s">
        <v>92</v>
      </c>
      <c r="H2215" s="27" t="s">
        <v>25</v>
      </c>
      <c r="I2215" s="29">
        <v>0.50000000000000011</v>
      </c>
      <c r="J2215" s="30">
        <v>6000</v>
      </c>
      <c r="K2215" s="31">
        <f t="shared" si="16"/>
        <v>3000.0000000000005</v>
      </c>
      <c r="L2215" s="31">
        <f t="shared" si="17"/>
        <v>1200.0000000000002</v>
      </c>
      <c r="M2215" s="32">
        <v>0.4</v>
      </c>
      <c r="O2215" s="37"/>
      <c r="P2215" s="35"/>
      <c r="Q2215" s="33"/>
      <c r="R2215" s="34"/>
    </row>
    <row r="2216" spans="1:18" ht="15.75" customHeight="1">
      <c r="A2216" s="22"/>
      <c r="B2216" s="27" t="s">
        <v>34</v>
      </c>
      <c r="C2216" s="27">
        <v>1128299</v>
      </c>
      <c r="D2216" s="28">
        <v>44453</v>
      </c>
      <c r="E2216" s="27" t="s">
        <v>35</v>
      </c>
      <c r="F2216" s="27" t="s">
        <v>91</v>
      </c>
      <c r="G2216" s="27" t="s">
        <v>92</v>
      </c>
      <c r="H2216" s="27" t="s">
        <v>26</v>
      </c>
      <c r="I2216" s="29">
        <v>0.45000000000000012</v>
      </c>
      <c r="J2216" s="30">
        <v>4500</v>
      </c>
      <c r="K2216" s="31">
        <f t="shared" si="16"/>
        <v>2025.0000000000005</v>
      </c>
      <c r="L2216" s="31">
        <f t="shared" si="17"/>
        <v>708.75000000000011</v>
      </c>
      <c r="M2216" s="32">
        <v>0.35</v>
      </c>
      <c r="O2216" s="37"/>
      <c r="P2216" s="35"/>
      <c r="Q2216" s="33"/>
      <c r="R2216" s="34"/>
    </row>
    <row r="2217" spans="1:18" ht="15.75" customHeight="1">
      <c r="A2217" s="22"/>
      <c r="B2217" s="27" t="s">
        <v>34</v>
      </c>
      <c r="C2217" s="27">
        <v>1128299</v>
      </c>
      <c r="D2217" s="28">
        <v>44453</v>
      </c>
      <c r="E2217" s="27" t="s">
        <v>35</v>
      </c>
      <c r="F2217" s="27" t="s">
        <v>91</v>
      </c>
      <c r="G2217" s="27" t="s">
        <v>92</v>
      </c>
      <c r="H2217" s="27" t="s">
        <v>27</v>
      </c>
      <c r="I2217" s="29">
        <v>0.45000000000000012</v>
      </c>
      <c r="J2217" s="30">
        <v>4000</v>
      </c>
      <c r="K2217" s="31">
        <f t="shared" si="16"/>
        <v>1800.0000000000005</v>
      </c>
      <c r="L2217" s="31">
        <f t="shared" si="17"/>
        <v>720.00000000000023</v>
      </c>
      <c r="M2217" s="32">
        <v>0.4</v>
      </c>
      <c r="O2217" s="37"/>
      <c r="P2217" s="35"/>
      <c r="Q2217" s="33"/>
      <c r="R2217" s="34"/>
    </row>
    <row r="2218" spans="1:18" ht="15.75" customHeight="1">
      <c r="A2218" s="22"/>
      <c r="B2218" s="27" t="s">
        <v>34</v>
      </c>
      <c r="C2218" s="27">
        <v>1128299</v>
      </c>
      <c r="D2218" s="28">
        <v>44453</v>
      </c>
      <c r="E2218" s="27" t="s">
        <v>35</v>
      </c>
      <c r="F2218" s="27" t="s">
        <v>91</v>
      </c>
      <c r="G2218" s="27" t="s">
        <v>92</v>
      </c>
      <c r="H2218" s="27" t="s">
        <v>28</v>
      </c>
      <c r="I2218" s="29">
        <v>0.55000000000000004</v>
      </c>
      <c r="J2218" s="30">
        <v>4000</v>
      </c>
      <c r="K2218" s="31">
        <f t="shared" si="16"/>
        <v>2200</v>
      </c>
      <c r="L2218" s="31">
        <f t="shared" si="17"/>
        <v>770</v>
      </c>
      <c r="M2218" s="32">
        <v>0.35</v>
      </c>
      <c r="O2218" s="37"/>
      <c r="P2218" s="35"/>
      <c r="Q2218" s="33"/>
      <c r="R2218" s="34"/>
    </row>
    <row r="2219" spans="1:18" ht="15.75" customHeight="1">
      <c r="A2219" s="22"/>
      <c r="B2219" s="27" t="s">
        <v>34</v>
      </c>
      <c r="C2219" s="27">
        <v>1128299</v>
      </c>
      <c r="D2219" s="28">
        <v>44453</v>
      </c>
      <c r="E2219" s="27" t="s">
        <v>35</v>
      </c>
      <c r="F2219" s="27" t="s">
        <v>91</v>
      </c>
      <c r="G2219" s="27" t="s">
        <v>92</v>
      </c>
      <c r="H2219" s="27" t="s">
        <v>29</v>
      </c>
      <c r="I2219" s="29">
        <v>0.60000000000000009</v>
      </c>
      <c r="J2219" s="30">
        <v>4500</v>
      </c>
      <c r="K2219" s="31">
        <f t="shared" si="16"/>
        <v>2700.0000000000005</v>
      </c>
      <c r="L2219" s="31">
        <f t="shared" si="17"/>
        <v>675.00000000000011</v>
      </c>
      <c r="M2219" s="32">
        <v>0.25</v>
      </c>
      <c r="O2219" s="37"/>
      <c r="P2219" s="35"/>
      <c r="Q2219" s="33"/>
      <c r="R2219" s="34"/>
    </row>
    <row r="2220" spans="1:18" ht="15.75" customHeight="1">
      <c r="A2220" s="22"/>
      <c r="B2220" s="27" t="s">
        <v>34</v>
      </c>
      <c r="C2220" s="27">
        <v>1128299</v>
      </c>
      <c r="D2220" s="28">
        <v>44482</v>
      </c>
      <c r="E2220" s="27" t="s">
        <v>35</v>
      </c>
      <c r="F2220" s="27" t="s">
        <v>91</v>
      </c>
      <c r="G2220" s="27" t="s">
        <v>92</v>
      </c>
      <c r="H2220" s="27" t="s">
        <v>24</v>
      </c>
      <c r="I2220" s="29">
        <v>0.45000000000000012</v>
      </c>
      <c r="J2220" s="30">
        <v>5250</v>
      </c>
      <c r="K2220" s="31">
        <f t="shared" si="16"/>
        <v>2362.5000000000005</v>
      </c>
      <c r="L2220" s="31">
        <f t="shared" si="17"/>
        <v>945.00000000000023</v>
      </c>
      <c r="M2220" s="32">
        <v>0.4</v>
      </c>
      <c r="O2220" s="37"/>
      <c r="P2220" s="35"/>
      <c r="Q2220" s="33"/>
      <c r="R2220" s="34"/>
    </row>
    <row r="2221" spans="1:18" ht="15.75" customHeight="1">
      <c r="A2221" s="22"/>
      <c r="B2221" s="27" t="s">
        <v>34</v>
      </c>
      <c r="C2221" s="27">
        <v>1128299</v>
      </c>
      <c r="D2221" s="28">
        <v>44482</v>
      </c>
      <c r="E2221" s="27" t="s">
        <v>35</v>
      </c>
      <c r="F2221" s="27" t="s">
        <v>91</v>
      </c>
      <c r="G2221" s="27" t="s">
        <v>92</v>
      </c>
      <c r="H2221" s="27" t="s">
        <v>25</v>
      </c>
      <c r="I2221" s="29">
        <v>0.50000000000000011</v>
      </c>
      <c r="J2221" s="30">
        <v>5250</v>
      </c>
      <c r="K2221" s="31">
        <f t="shared" si="16"/>
        <v>2625.0000000000005</v>
      </c>
      <c r="L2221" s="31">
        <f t="shared" si="17"/>
        <v>1050.0000000000002</v>
      </c>
      <c r="M2221" s="32">
        <v>0.4</v>
      </c>
      <c r="O2221" s="37"/>
      <c r="P2221" s="35"/>
      <c r="Q2221" s="33"/>
      <c r="R2221" s="34"/>
    </row>
    <row r="2222" spans="1:18" ht="15.75" customHeight="1">
      <c r="A2222" s="22"/>
      <c r="B2222" s="27" t="s">
        <v>34</v>
      </c>
      <c r="C2222" s="27">
        <v>1128299</v>
      </c>
      <c r="D2222" s="28">
        <v>44482</v>
      </c>
      <c r="E2222" s="27" t="s">
        <v>35</v>
      </c>
      <c r="F2222" s="27" t="s">
        <v>91</v>
      </c>
      <c r="G2222" s="27" t="s">
        <v>92</v>
      </c>
      <c r="H2222" s="27" t="s">
        <v>26</v>
      </c>
      <c r="I2222" s="29">
        <v>0.45000000000000012</v>
      </c>
      <c r="J2222" s="30">
        <v>3500</v>
      </c>
      <c r="K2222" s="31">
        <f t="shared" si="16"/>
        <v>1575.0000000000005</v>
      </c>
      <c r="L2222" s="31">
        <f t="shared" si="17"/>
        <v>551.25000000000011</v>
      </c>
      <c r="M2222" s="32">
        <v>0.35</v>
      </c>
      <c r="O2222" s="37"/>
      <c r="P2222" s="35"/>
      <c r="Q2222" s="33"/>
      <c r="R2222" s="34"/>
    </row>
    <row r="2223" spans="1:18" ht="15.75" customHeight="1">
      <c r="A2223" s="22"/>
      <c r="B2223" s="27" t="s">
        <v>34</v>
      </c>
      <c r="C2223" s="27">
        <v>1128299</v>
      </c>
      <c r="D2223" s="28">
        <v>44482</v>
      </c>
      <c r="E2223" s="27" t="s">
        <v>35</v>
      </c>
      <c r="F2223" s="27" t="s">
        <v>91</v>
      </c>
      <c r="G2223" s="27" t="s">
        <v>92</v>
      </c>
      <c r="H2223" s="27" t="s">
        <v>27</v>
      </c>
      <c r="I2223" s="29">
        <v>0.45000000000000012</v>
      </c>
      <c r="J2223" s="30">
        <v>3250</v>
      </c>
      <c r="K2223" s="31">
        <f t="shared" si="16"/>
        <v>1462.5000000000005</v>
      </c>
      <c r="L2223" s="31">
        <f t="shared" si="17"/>
        <v>585.00000000000023</v>
      </c>
      <c r="M2223" s="32">
        <v>0.4</v>
      </c>
      <c r="O2223" s="37"/>
      <c r="P2223" s="35"/>
      <c r="Q2223" s="33"/>
      <c r="R2223" s="34"/>
    </row>
    <row r="2224" spans="1:18" ht="15.75" customHeight="1">
      <c r="A2224" s="22"/>
      <c r="B2224" s="27" t="s">
        <v>34</v>
      </c>
      <c r="C2224" s="27">
        <v>1128299</v>
      </c>
      <c r="D2224" s="28">
        <v>44482</v>
      </c>
      <c r="E2224" s="27" t="s">
        <v>35</v>
      </c>
      <c r="F2224" s="27" t="s">
        <v>91</v>
      </c>
      <c r="G2224" s="27" t="s">
        <v>92</v>
      </c>
      <c r="H2224" s="27" t="s">
        <v>28</v>
      </c>
      <c r="I2224" s="29">
        <v>0.55000000000000004</v>
      </c>
      <c r="J2224" s="30">
        <v>3000</v>
      </c>
      <c r="K2224" s="31">
        <f t="shared" si="16"/>
        <v>1650.0000000000002</v>
      </c>
      <c r="L2224" s="31">
        <f t="shared" si="17"/>
        <v>577.5</v>
      </c>
      <c r="M2224" s="32">
        <v>0.35</v>
      </c>
      <c r="O2224" s="37"/>
      <c r="P2224" s="35"/>
      <c r="Q2224" s="33"/>
      <c r="R2224" s="34"/>
    </row>
    <row r="2225" spans="1:18" ht="15.75" customHeight="1">
      <c r="A2225" s="22"/>
      <c r="B2225" s="27" t="s">
        <v>34</v>
      </c>
      <c r="C2225" s="27">
        <v>1128299</v>
      </c>
      <c r="D2225" s="28">
        <v>44482</v>
      </c>
      <c r="E2225" s="27" t="s">
        <v>35</v>
      </c>
      <c r="F2225" s="27" t="s">
        <v>91</v>
      </c>
      <c r="G2225" s="27" t="s">
        <v>92</v>
      </c>
      <c r="H2225" s="27" t="s">
        <v>29</v>
      </c>
      <c r="I2225" s="29">
        <v>0.70000000000000007</v>
      </c>
      <c r="J2225" s="30">
        <v>3500</v>
      </c>
      <c r="K2225" s="31">
        <f t="shared" si="16"/>
        <v>2450.0000000000005</v>
      </c>
      <c r="L2225" s="31">
        <f t="shared" si="17"/>
        <v>612.50000000000011</v>
      </c>
      <c r="M2225" s="32">
        <v>0.25</v>
      </c>
      <c r="O2225" s="37"/>
      <c r="P2225" s="35"/>
      <c r="Q2225" s="33"/>
      <c r="R2225" s="34"/>
    </row>
    <row r="2226" spans="1:18" ht="15.75" customHeight="1">
      <c r="A2226" s="22"/>
      <c r="B2226" s="27" t="s">
        <v>34</v>
      </c>
      <c r="C2226" s="27">
        <v>1128299</v>
      </c>
      <c r="D2226" s="28">
        <v>44513</v>
      </c>
      <c r="E2226" s="27" t="s">
        <v>35</v>
      </c>
      <c r="F2226" s="27" t="s">
        <v>91</v>
      </c>
      <c r="G2226" s="27" t="s">
        <v>92</v>
      </c>
      <c r="H2226" s="27" t="s">
        <v>24</v>
      </c>
      <c r="I2226" s="29">
        <v>0.55000000000000004</v>
      </c>
      <c r="J2226" s="30">
        <v>5250</v>
      </c>
      <c r="K2226" s="31">
        <f t="shared" si="16"/>
        <v>2887.5000000000005</v>
      </c>
      <c r="L2226" s="31">
        <f t="shared" si="17"/>
        <v>1155.0000000000002</v>
      </c>
      <c r="M2226" s="32">
        <v>0.4</v>
      </c>
      <c r="O2226" s="37"/>
      <c r="P2226" s="35"/>
      <c r="Q2226" s="33"/>
      <c r="R2226" s="34"/>
    </row>
    <row r="2227" spans="1:18" ht="15.75" customHeight="1">
      <c r="A2227" s="22"/>
      <c r="B2227" s="27" t="s">
        <v>34</v>
      </c>
      <c r="C2227" s="27">
        <v>1128299</v>
      </c>
      <c r="D2227" s="28">
        <v>44513</v>
      </c>
      <c r="E2227" s="27" t="s">
        <v>35</v>
      </c>
      <c r="F2227" s="27" t="s">
        <v>91</v>
      </c>
      <c r="G2227" s="27" t="s">
        <v>92</v>
      </c>
      <c r="H2227" s="27" t="s">
        <v>25</v>
      </c>
      <c r="I2227" s="29">
        <v>0.60000000000000009</v>
      </c>
      <c r="J2227" s="30">
        <v>5750</v>
      </c>
      <c r="K2227" s="31">
        <f t="shared" si="16"/>
        <v>3450.0000000000005</v>
      </c>
      <c r="L2227" s="31">
        <f t="shared" si="17"/>
        <v>1380.0000000000002</v>
      </c>
      <c r="M2227" s="32">
        <v>0.4</v>
      </c>
      <c r="O2227" s="37"/>
      <c r="P2227" s="35"/>
      <c r="Q2227" s="33"/>
      <c r="R2227" s="34"/>
    </row>
    <row r="2228" spans="1:18" ht="15.75" customHeight="1">
      <c r="A2228" s="22"/>
      <c r="B2228" s="27" t="s">
        <v>34</v>
      </c>
      <c r="C2228" s="27">
        <v>1128299</v>
      </c>
      <c r="D2228" s="28">
        <v>44513</v>
      </c>
      <c r="E2228" s="27" t="s">
        <v>35</v>
      </c>
      <c r="F2228" s="27" t="s">
        <v>91</v>
      </c>
      <c r="G2228" s="27" t="s">
        <v>92</v>
      </c>
      <c r="H2228" s="27" t="s">
        <v>26</v>
      </c>
      <c r="I2228" s="29">
        <v>0.55000000000000004</v>
      </c>
      <c r="J2228" s="30">
        <v>4250</v>
      </c>
      <c r="K2228" s="31">
        <f t="shared" si="16"/>
        <v>2337.5</v>
      </c>
      <c r="L2228" s="31">
        <f t="shared" si="17"/>
        <v>818.125</v>
      </c>
      <c r="M2228" s="32">
        <v>0.35</v>
      </c>
      <c r="O2228" s="37"/>
      <c r="P2228" s="35"/>
      <c r="Q2228" s="33"/>
      <c r="R2228" s="34"/>
    </row>
    <row r="2229" spans="1:18" ht="15.75" customHeight="1">
      <c r="A2229" s="22"/>
      <c r="B2229" s="27" t="s">
        <v>34</v>
      </c>
      <c r="C2229" s="27">
        <v>1128299</v>
      </c>
      <c r="D2229" s="28">
        <v>44513</v>
      </c>
      <c r="E2229" s="27" t="s">
        <v>35</v>
      </c>
      <c r="F2229" s="27" t="s">
        <v>91</v>
      </c>
      <c r="G2229" s="27" t="s">
        <v>92</v>
      </c>
      <c r="H2229" s="27" t="s">
        <v>27</v>
      </c>
      <c r="I2229" s="29">
        <v>0.55000000000000004</v>
      </c>
      <c r="J2229" s="30">
        <v>4000</v>
      </c>
      <c r="K2229" s="31">
        <f t="shared" si="16"/>
        <v>2200</v>
      </c>
      <c r="L2229" s="31">
        <f t="shared" si="17"/>
        <v>880</v>
      </c>
      <c r="M2229" s="32">
        <v>0.4</v>
      </c>
      <c r="O2229" s="37"/>
      <c r="P2229" s="35"/>
      <c r="Q2229" s="33"/>
      <c r="R2229" s="34"/>
    </row>
    <row r="2230" spans="1:18" ht="15.75" customHeight="1">
      <c r="A2230" s="22"/>
      <c r="B2230" s="27" t="s">
        <v>34</v>
      </c>
      <c r="C2230" s="27">
        <v>1128299</v>
      </c>
      <c r="D2230" s="28">
        <v>44513</v>
      </c>
      <c r="E2230" s="27" t="s">
        <v>35</v>
      </c>
      <c r="F2230" s="27" t="s">
        <v>91</v>
      </c>
      <c r="G2230" s="27" t="s">
        <v>92</v>
      </c>
      <c r="H2230" s="27" t="s">
        <v>28</v>
      </c>
      <c r="I2230" s="29">
        <v>0.65</v>
      </c>
      <c r="J2230" s="30">
        <v>3500</v>
      </c>
      <c r="K2230" s="31">
        <f t="shared" si="16"/>
        <v>2275</v>
      </c>
      <c r="L2230" s="31">
        <f t="shared" si="17"/>
        <v>796.25</v>
      </c>
      <c r="M2230" s="32">
        <v>0.35</v>
      </c>
      <c r="O2230" s="37"/>
      <c r="P2230" s="35"/>
      <c r="Q2230" s="33"/>
      <c r="R2230" s="34"/>
    </row>
    <row r="2231" spans="1:18" ht="15.75" customHeight="1">
      <c r="A2231" s="22"/>
      <c r="B2231" s="27" t="s">
        <v>34</v>
      </c>
      <c r="C2231" s="27">
        <v>1128299</v>
      </c>
      <c r="D2231" s="28">
        <v>44513</v>
      </c>
      <c r="E2231" s="27" t="s">
        <v>35</v>
      </c>
      <c r="F2231" s="27" t="s">
        <v>91</v>
      </c>
      <c r="G2231" s="27" t="s">
        <v>92</v>
      </c>
      <c r="H2231" s="27" t="s">
        <v>29</v>
      </c>
      <c r="I2231" s="29">
        <v>0.70000000000000007</v>
      </c>
      <c r="J2231" s="30">
        <v>4750</v>
      </c>
      <c r="K2231" s="31">
        <f t="shared" si="16"/>
        <v>3325.0000000000005</v>
      </c>
      <c r="L2231" s="31">
        <f t="shared" si="17"/>
        <v>831.25000000000011</v>
      </c>
      <c r="M2231" s="32">
        <v>0.25</v>
      </c>
      <c r="O2231" s="37"/>
      <c r="P2231" s="35"/>
      <c r="Q2231" s="33"/>
      <c r="R2231" s="34"/>
    </row>
    <row r="2232" spans="1:18" ht="15.75" customHeight="1">
      <c r="A2232" s="22"/>
      <c r="B2232" s="27" t="s">
        <v>34</v>
      </c>
      <c r="C2232" s="27">
        <v>1128299</v>
      </c>
      <c r="D2232" s="28">
        <v>44542</v>
      </c>
      <c r="E2232" s="27" t="s">
        <v>35</v>
      </c>
      <c r="F2232" s="27" t="s">
        <v>91</v>
      </c>
      <c r="G2232" s="27" t="s">
        <v>92</v>
      </c>
      <c r="H2232" s="27" t="s">
        <v>24</v>
      </c>
      <c r="I2232" s="29">
        <v>0.55000000000000004</v>
      </c>
      <c r="J2232" s="30">
        <v>6750</v>
      </c>
      <c r="K2232" s="31">
        <f t="shared" si="16"/>
        <v>3712.5000000000005</v>
      </c>
      <c r="L2232" s="31">
        <f t="shared" si="17"/>
        <v>1485.0000000000002</v>
      </c>
      <c r="M2232" s="32">
        <v>0.4</v>
      </c>
      <c r="O2232" s="37"/>
      <c r="P2232" s="35"/>
      <c r="Q2232" s="33"/>
      <c r="R2232" s="34"/>
    </row>
    <row r="2233" spans="1:18" ht="15.75" customHeight="1">
      <c r="A2233" s="22"/>
      <c r="B2233" s="27" t="s">
        <v>34</v>
      </c>
      <c r="C2233" s="27">
        <v>1128299</v>
      </c>
      <c r="D2233" s="28">
        <v>44542</v>
      </c>
      <c r="E2233" s="27" t="s">
        <v>35</v>
      </c>
      <c r="F2233" s="27" t="s">
        <v>91</v>
      </c>
      <c r="G2233" s="27" t="s">
        <v>92</v>
      </c>
      <c r="H2233" s="27" t="s">
        <v>25</v>
      </c>
      <c r="I2233" s="29">
        <v>0.60000000000000009</v>
      </c>
      <c r="J2233" s="30">
        <v>6750</v>
      </c>
      <c r="K2233" s="31">
        <f t="shared" si="16"/>
        <v>4050.0000000000005</v>
      </c>
      <c r="L2233" s="31">
        <f t="shared" si="17"/>
        <v>1620.0000000000002</v>
      </c>
      <c r="M2233" s="32">
        <v>0.4</v>
      </c>
      <c r="O2233" s="37"/>
      <c r="P2233" s="35"/>
      <c r="Q2233" s="33"/>
      <c r="R2233" s="34"/>
    </row>
    <row r="2234" spans="1:18" ht="15.75" customHeight="1">
      <c r="A2234" s="22"/>
      <c r="B2234" s="27" t="s">
        <v>34</v>
      </c>
      <c r="C2234" s="27">
        <v>1128299</v>
      </c>
      <c r="D2234" s="28">
        <v>44542</v>
      </c>
      <c r="E2234" s="27" t="s">
        <v>35</v>
      </c>
      <c r="F2234" s="27" t="s">
        <v>91</v>
      </c>
      <c r="G2234" s="27" t="s">
        <v>92</v>
      </c>
      <c r="H2234" s="27" t="s">
        <v>26</v>
      </c>
      <c r="I2234" s="29">
        <v>0.55000000000000004</v>
      </c>
      <c r="J2234" s="30">
        <v>4750</v>
      </c>
      <c r="K2234" s="31">
        <f t="shared" si="16"/>
        <v>2612.5</v>
      </c>
      <c r="L2234" s="31">
        <f t="shared" si="17"/>
        <v>914.37499999999989</v>
      </c>
      <c r="M2234" s="32">
        <v>0.35</v>
      </c>
      <c r="O2234" s="37"/>
      <c r="P2234" s="35"/>
      <c r="Q2234" s="33"/>
      <c r="R2234" s="34"/>
    </row>
    <row r="2235" spans="1:18" ht="15.75" customHeight="1">
      <c r="A2235" s="22"/>
      <c r="B2235" s="27" t="s">
        <v>34</v>
      </c>
      <c r="C2235" s="27">
        <v>1128299</v>
      </c>
      <c r="D2235" s="28">
        <v>44542</v>
      </c>
      <c r="E2235" s="27" t="s">
        <v>35</v>
      </c>
      <c r="F2235" s="27" t="s">
        <v>91</v>
      </c>
      <c r="G2235" s="27" t="s">
        <v>92</v>
      </c>
      <c r="H2235" s="27" t="s">
        <v>27</v>
      </c>
      <c r="I2235" s="29">
        <v>0.55000000000000004</v>
      </c>
      <c r="J2235" s="30">
        <v>4750</v>
      </c>
      <c r="K2235" s="31">
        <f t="shared" si="16"/>
        <v>2612.5</v>
      </c>
      <c r="L2235" s="31">
        <f t="shared" si="17"/>
        <v>1045</v>
      </c>
      <c r="M2235" s="32">
        <v>0.4</v>
      </c>
      <c r="O2235" s="37"/>
      <c r="P2235" s="35"/>
      <c r="Q2235" s="33"/>
      <c r="R2235" s="34"/>
    </row>
    <row r="2236" spans="1:18" ht="15.75" customHeight="1">
      <c r="A2236" s="22"/>
      <c r="B2236" s="27" t="s">
        <v>34</v>
      </c>
      <c r="C2236" s="27">
        <v>1128299</v>
      </c>
      <c r="D2236" s="28">
        <v>44542</v>
      </c>
      <c r="E2236" s="27" t="s">
        <v>35</v>
      </c>
      <c r="F2236" s="27" t="s">
        <v>91</v>
      </c>
      <c r="G2236" s="27" t="s">
        <v>92</v>
      </c>
      <c r="H2236" s="27" t="s">
        <v>28</v>
      </c>
      <c r="I2236" s="29">
        <v>0.65</v>
      </c>
      <c r="J2236" s="30">
        <v>4000</v>
      </c>
      <c r="K2236" s="31">
        <f t="shared" si="16"/>
        <v>2600</v>
      </c>
      <c r="L2236" s="31">
        <f t="shared" si="17"/>
        <v>909.99999999999989</v>
      </c>
      <c r="M2236" s="32">
        <v>0.35</v>
      </c>
      <c r="O2236" s="37"/>
      <c r="P2236" s="35"/>
      <c r="Q2236" s="33"/>
      <c r="R2236" s="34"/>
    </row>
    <row r="2237" spans="1:18" ht="15.75" customHeight="1">
      <c r="A2237" s="22"/>
      <c r="B2237" s="27" t="s">
        <v>34</v>
      </c>
      <c r="C2237" s="27">
        <v>1128299</v>
      </c>
      <c r="D2237" s="28">
        <v>44542</v>
      </c>
      <c r="E2237" s="27" t="s">
        <v>35</v>
      </c>
      <c r="F2237" s="27" t="s">
        <v>91</v>
      </c>
      <c r="G2237" s="27" t="s">
        <v>92</v>
      </c>
      <c r="H2237" s="27" t="s">
        <v>29</v>
      </c>
      <c r="I2237" s="29">
        <v>0.70000000000000007</v>
      </c>
      <c r="J2237" s="30">
        <v>5000</v>
      </c>
      <c r="K2237" s="31">
        <f t="shared" si="16"/>
        <v>3500.0000000000005</v>
      </c>
      <c r="L2237" s="31">
        <f t="shared" si="17"/>
        <v>875.00000000000011</v>
      </c>
      <c r="M2237" s="32">
        <v>0.25</v>
      </c>
      <c r="O2237" s="37"/>
      <c r="P2237" s="35"/>
      <c r="Q2237" s="33"/>
      <c r="R2237" s="34"/>
    </row>
    <row r="2238" spans="1:18" ht="15.75" customHeight="1">
      <c r="A2238" s="22" t="s">
        <v>46</v>
      </c>
      <c r="B2238" s="27" t="s">
        <v>21</v>
      </c>
      <c r="C2238" s="27">
        <v>1185732</v>
      </c>
      <c r="D2238" s="28">
        <v>44205</v>
      </c>
      <c r="E2238" s="27" t="s">
        <v>53</v>
      </c>
      <c r="F2238" s="27" t="s">
        <v>93</v>
      </c>
      <c r="G2238" s="27" t="s">
        <v>94</v>
      </c>
      <c r="H2238" s="27" t="s">
        <v>24</v>
      </c>
      <c r="I2238" s="29">
        <v>0.4</v>
      </c>
      <c r="J2238" s="30">
        <v>10250</v>
      </c>
      <c r="K2238" s="31">
        <f t="shared" si="16"/>
        <v>4100</v>
      </c>
      <c r="L2238" s="31">
        <f t="shared" si="17"/>
        <v>1845</v>
      </c>
      <c r="M2238" s="32">
        <v>0.45</v>
      </c>
      <c r="O2238" s="37"/>
      <c r="P2238" s="35"/>
      <c r="Q2238" s="33"/>
      <c r="R2238" s="34"/>
    </row>
    <row r="2239" spans="1:18" ht="15.75" customHeight="1">
      <c r="A2239" s="22"/>
      <c r="B2239" s="27" t="s">
        <v>21</v>
      </c>
      <c r="C2239" s="27">
        <v>1185732</v>
      </c>
      <c r="D2239" s="28">
        <v>44205</v>
      </c>
      <c r="E2239" s="27" t="s">
        <v>53</v>
      </c>
      <c r="F2239" s="27" t="s">
        <v>93</v>
      </c>
      <c r="G2239" s="27" t="s">
        <v>94</v>
      </c>
      <c r="H2239" s="27" t="s">
        <v>25</v>
      </c>
      <c r="I2239" s="29">
        <v>0.4</v>
      </c>
      <c r="J2239" s="30">
        <v>8250</v>
      </c>
      <c r="K2239" s="31">
        <f t="shared" si="16"/>
        <v>3300</v>
      </c>
      <c r="L2239" s="31">
        <f t="shared" si="17"/>
        <v>1155</v>
      </c>
      <c r="M2239" s="32">
        <v>0.35</v>
      </c>
      <c r="O2239" s="37"/>
      <c r="P2239" s="35"/>
      <c r="Q2239" s="33"/>
      <c r="R2239" s="34"/>
    </row>
    <row r="2240" spans="1:18" ht="15.75" customHeight="1">
      <c r="A2240" s="22"/>
      <c r="B2240" s="27" t="s">
        <v>21</v>
      </c>
      <c r="C2240" s="27">
        <v>1185732</v>
      </c>
      <c r="D2240" s="28">
        <v>44205</v>
      </c>
      <c r="E2240" s="27" t="s">
        <v>53</v>
      </c>
      <c r="F2240" s="27" t="s">
        <v>93</v>
      </c>
      <c r="G2240" s="27" t="s">
        <v>94</v>
      </c>
      <c r="H2240" s="27" t="s">
        <v>26</v>
      </c>
      <c r="I2240" s="29">
        <v>0.30000000000000004</v>
      </c>
      <c r="J2240" s="30">
        <v>8250</v>
      </c>
      <c r="K2240" s="31">
        <f t="shared" si="16"/>
        <v>2475.0000000000005</v>
      </c>
      <c r="L2240" s="31">
        <f t="shared" si="17"/>
        <v>618.75000000000011</v>
      </c>
      <c r="M2240" s="32">
        <v>0.25</v>
      </c>
      <c r="O2240" s="37"/>
      <c r="P2240" s="35"/>
      <c r="Q2240" s="33"/>
      <c r="R2240" s="34"/>
    </row>
    <row r="2241" spans="1:18" ht="15.75" customHeight="1">
      <c r="A2241" s="22"/>
      <c r="B2241" s="27" t="s">
        <v>21</v>
      </c>
      <c r="C2241" s="27">
        <v>1185732</v>
      </c>
      <c r="D2241" s="28">
        <v>44205</v>
      </c>
      <c r="E2241" s="27" t="s">
        <v>53</v>
      </c>
      <c r="F2241" s="27" t="s">
        <v>93</v>
      </c>
      <c r="G2241" s="27" t="s">
        <v>94</v>
      </c>
      <c r="H2241" s="27" t="s">
        <v>27</v>
      </c>
      <c r="I2241" s="29">
        <v>0.35</v>
      </c>
      <c r="J2241" s="30">
        <v>6750</v>
      </c>
      <c r="K2241" s="31">
        <f t="shared" si="16"/>
        <v>2362.5</v>
      </c>
      <c r="L2241" s="31">
        <f t="shared" si="17"/>
        <v>708.75</v>
      </c>
      <c r="M2241" s="32">
        <v>0.3</v>
      </c>
      <c r="O2241" s="37"/>
      <c r="P2241" s="35"/>
      <c r="Q2241" s="33"/>
      <c r="R2241" s="34"/>
    </row>
    <row r="2242" spans="1:18" ht="15.75" customHeight="1">
      <c r="A2242" s="22"/>
      <c r="B2242" s="27" t="s">
        <v>21</v>
      </c>
      <c r="C2242" s="27">
        <v>1185732</v>
      </c>
      <c r="D2242" s="28">
        <v>44205</v>
      </c>
      <c r="E2242" s="27" t="s">
        <v>53</v>
      </c>
      <c r="F2242" s="27" t="s">
        <v>93</v>
      </c>
      <c r="G2242" s="27" t="s">
        <v>94</v>
      </c>
      <c r="H2242" s="27" t="s">
        <v>28</v>
      </c>
      <c r="I2242" s="29">
        <v>0.5</v>
      </c>
      <c r="J2242" s="30">
        <v>7250</v>
      </c>
      <c r="K2242" s="31">
        <f t="shared" si="16"/>
        <v>3625</v>
      </c>
      <c r="L2242" s="31">
        <f t="shared" si="17"/>
        <v>1268.75</v>
      </c>
      <c r="M2242" s="32">
        <v>0.35</v>
      </c>
      <c r="O2242" s="37"/>
      <c r="P2242" s="35"/>
      <c r="Q2242" s="33"/>
      <c r="R2242" s="34"/>
    </row>
    <row r="2243" spans="1:18" ht="15.75" customHeight="1">
      <c r="A2243" s="22"/>
      <c r="B2243" s="27" t="s">
        <v>21</v>
      </c>
      <c r="C2243" s="27">
        <v>1185732</v>
      </c>
      <c r="D2243" s="28">
        <v>44205</v>
      </c>
      <c r="E2243" s="27" t="s">
        <v>53</v>
      </c>
      <c r="F2243" s="27" t="s">
        <v>93</v>
      </c>
      <c r="G2243" s="27" t="s">
        <v>94</v>
      </c>
      <c r="H2243" s="27" t="s">
        <v>29</v>
      </c>
      <c r="I2243" s="29">
        <v>0.4</v>
      </c>
      <c r="J2243" s="30">
        <v>8250</v>
      </c>
      <c r="K2243" s="31">
        <f t="shared" si="16"/>
        <v>3300</v>
      </c>
      <c r="L2243" s="31">
        <f t="shared" si="17"/>
        <v>1650</v>
      </c>
      <c r="M2243" s="32">
        <v>0.5</v>
      </c>
      <c r="O2243" s="37"/>
      <c r="P2243" s="35"/>
      <c r="Q2243" s="33"/>
      <c r="R2243" s="34"/>
    </row>
    <row r="2244" spans="1:18" ht="15.75" customHeight="1">
      <c r="A2244" s="22"/>
      <c r="B2244" s="27" t="s">
        <v>21</v>
      </c>
      <c r="C2244" s="27">
        <v>1185732</v>
      </c>
      <c r="D2244" s="28">
        <v>44234</v>
      </c>
      <c r="E2244" s="27" t="s">
        <v>53</v>
      </c>
      <c r="F2244" s="27" t="s">
        <v>93</v>
      </c>
      <c r="G2244" s="27" t="s">
        <v>94</v>
      </c>
      <c r="H2244" s="27" t="s">
        <v>24</v>
      </c>
      <c r="I2244" s="29">
        <v>0.4</v>
      </c>
      <c r="J2244" s="30">
        <v>10750</v>
      </c>
      <c r="K2244" s="31">
        <f t="shared" si="16"/>
        <v>4300</v>
      </c>
      <c r="L2244" s="31">
        <f t="shared" si="17"/>
        <v>1935</v>
      </c>
      <c r="M2244" s="32">
        <v>0.45</v>
      </c>
      <c r="O2244" s="37"/>
      <c r="P2244" s="35"/>
      <c r="Q2244" s="33"/>
      <c r="R2244" s="34"/>
    </row>
    <row r="2245" spans="1:18" ht="15.75" customHeight="1">
      <c r="A2245" s="22"/>
      <c r="B2245" s="27" t="s">
        <v>21</v>
      </c>
      <c r="C2245" s="27">
        <v>1185732</v>
      </c>
      <c r="D2245" s="28">
        <v>44234</v>
      </c>
      <c r="E2245" s="27" t="s">
        <v>53</v>
      </c>
      <c r="F2245" s="27" t="s">
        <v>93</v>
      </c>
      <c r="G2245" s="27" t="s">
        <v>94</v>
      </c>
      <c r="H2245" s="27" t="s">
        <v>25</v>
      </c>
      <c r="I2245" s="29">
        <v>0.4</v>
      </c>
      <c r="J2245" s="30">
        <v>7250</v>
      </c>
      <c r="K2245" s="31">
        <f t="shared" si="16"/>
        <v>2900</v>
      </c>
      <c r="L2245" s="31">
        <f t="shared" si="17"/>
        <v>1014.9999999999999</v>
      </c>
      <c r="M2245" s="32">
        <v>0.35</v>
      </c>
      <c r="O2245" s="37"/>
      <c r="P2245" s="35"/>
      <c r="Q2245" s="33"/>
      <c r="R2245" s="34"/>
    </row>
    <row r="2246" spans="1:18" ht="15.75" customHeight="1">
      <c r="A2246" s="22"/>
      <c r="B2246" s="27" t="s">
        <v>21</v>
      </c>
      <c r="C2246" s="27">
        <v>1185732</v>
      </c>
      <c r="D2246" s="28">
        <v>44234</v>
      </c>
      <c r="E2246" s="27" t="s">
        <v>53</v>
      </c>
      <c r="F2246" s="27" t="s">
        <v>93</v>
      </c>
      <c r="G2246" s="27" t="s">
        <v>94</v>
      </c>
      <c r="H2246" s="27" t="s">
        <v>26</v>
      </c>
      <c r="I2246" s="29">
        <v>0.30000000000000004</v>
      </c>
      <c r="J2246" s="30">
        <v>7750</v>
      </c>
      <c r="K2246" s="31">
        <f t="shared" si="16"/>
        <v>2325.0000000000005</v>
      </c>
      <c r="L2246" s="31">
        <f t="shared" si="17"/>
        <v>581.25000000000011</v>
      </c>
      <c r="M2246" s="32">
        <v>0.25</v>
      </c>
      <c r="O2246" s="37"/>
      <c r="P2246" s="35"/>
      <c r="Q2246" s="33"/>
      <c r="R2246" s="34"/>
    </row>
    <row r="2247" spans="1:18" ht="15.75" customHeight="1">
      <c r="A2247" s="22"/>
      <c r="B2247" s="27" t="s">
        <v>21</v>
      </c>
      <c r="C2247" s="27">
        <v>1185732</v>
      </c>
      <c r="D2247" s="28">
        <v>44234</v>
      </c>
      <c r="E2247" s="27" t="s">
        <v>53</v>
      </c>
      <c r="F2247" s="27" t="s">
        <v>93</v>
      </c>
      <c r="G2247" s="27" t="s">
        <v>94</v>
      </c>
      <c r="H2247" s="27" t="s">
        <v>27</v>
      </c>
      <c r="I2247" s="29">
        <v>0.35</v>
      </c>
      <c r="J2247" s="30">
        <v>6250</v>
      </c>
      <c r="K2247" s="31">
        <f t="shared" si="16"/>
        <v>2187.5</v>
      </c>
      <c r="L2247" s="31">
        <f t="shared" si="17"/>
        <v>656.25</v>
      </c>
      <c r="M2247" s="32">
        <v>0.3</v>
      </c>
      <c r="O2247" s="37"/>
      <c r="P2247" s="35"/>
      <c r="Q2247" s="33"/>
      <c r="R2247" s="34"/>
    </row>
    <row r="2248" spans="1:18" ht="15.75" customHeight="1">
      <c r="A2248" s="22"/>
      <c r="B2248" s="27" t="s">
        <v>21</v>
      </c>
      <c r="C2248" s="27">
        <v>1185732</v>
      </c>
      <c r="D2248" s="28">
        <v>44234</v>
      </c>
      <c r="E2248" s="27" t="s">
        <v>53</v>
      </c>
      <c r="F2248" s="27" t="s">
        <v>93</v>
      </c>
      <c r="G2248" s="27" t="s">
        <v>94</v>
      </c>
      <c r="H2248" s="27" t="s">
        <v>28</v>
      </c>
      <c r="I2248" s="29">
        <v>0.5</v>
      </c>
      <c r="J2248" s="30">
        <v>7000</v>
      </c>
      <c r="K2248" s="31">
        <f t="shared" si="16"/>
        <v>3500</v>
      </c>
      <c r="L2248" s="31">
        <f t="shared" si="17"/>
        <v>1225</v>
      </c>
      <c r="M2248" s="32">
        <v>0.35</v>
      </c>
      <c r="O2248" s="37"/>
      <c r="P2248" s="35"/>
      <c r="Q2248" s="33"/>
      <c r="R2248" s="34"/>
    </row>
    <row r="2249" spans="1:18" ht="15.75" customHeight="1">
      <c r="A2249" s="22"/>
      <c r="B2249" s="27" t="s">
        <v>21</v>
      </c>
      <c r="C2249" s="27">
        <v>1185732</v>
      </c>
      <c r="D2249" s="28">
        <v>44234</v>
      </c>
      <c r="E2249" s="27" t="s">
        <v>53</v>
      </c>
      <c r="F2249" s="27" t="s">
        <v>93</v>
      </c>
      <c r="G2249" s="27" t="s">
        <v>94</v>
      </c>
      <c r="H2249" s="27" t="s">
        <v>29</v>
      </c>
      <c r="I2249" s="29">
        <v>0.35</v>
      </c>
      <c r="J2249" s="30">
        <v>8000</v>
      </c>
      <c r="K2249" s="31">
        <f t="shared" si="16"/>
        <v>2800</v>
      </c>
      <c r="L2249" s="31">
        <f t="shared" si="17"/>
        <v>1400</v>
      </c>
      <c r="M2249" s="32">
        <v>0.5</v>
      </c>
      <c r="O2249" s="37"/>
      <c r="P2249" s="35"/>
      <c r="Q2249" s="33"/>
      <c r="R2249" s="34"/>
    </row>
    <row r="2250" spans="1:18" ht="15.75" customHeight="1">
      <c r="A2250" s="22"/>
      <c r="B2250" s="27" t="s">
        <v>21</v>
      </c>
      <c r="C2250" s="27">
        <v>1185732</v>
      </c>
      <c r="D2250" s="28">
        <v>44260</v>
      </c>
      <c r="E2250" s="27" t="s">
        <v>53</v>
      </c>
      <c r="F2250" s="27" t="s">
        <v>93</v>
      </c>
      <c r="G2250" s="27" t="s">
        <v>94</v>
      </c>
      <c r="H2250" s="27" t="s">
        <v>24</v>
      </c>
      <c r="I2250" s="29">
        <v>0.35</v>
      </c>
      <c r="J2250" s="30">
        <v>10200</v>
      </c>
      <c r="K2250" s="31">
        <f t="shared" si="16"/>
        <v>3570</v>
      </c>
      <c r="L2250" s="31">
        <f t="shared" si="17"/>
        <v>1606.5</v>
      </c>
      <c r="M2250" s="32">
        <v>0.45</v>
      </c>
      <c r="O2250" s="37"/>
      <c r="P2250" s="35"/>
      <c r="Q2250" s="33"/>
      <c r="R2250" s="34"/>
    </row>
    <row r="2251" spans="1:18" ht="15.75" customHeight="1">
      <c r="A2251" s="22"/>
      <c r="B2251" s="27" t="s">
        <v>21</v>
      </c>
      <c r="C2251" s="27">
        <v>1185732</v>
      </c>
      <c r="D2251" s="28">
        <v>44260</v>
      </c>
      <c r="E2251" s="27" t="s">
        <v>53</v>
      </c>
      <c r="F2251" s="27" t="s">
        <v>93</v>
      </c>
      <c r="G2251" s="27" t="s">
        <v>94</v>
      </c>
      <c r="H2251" s="27" t="s">
        <v>25</v>
      </c>
      <c r="I2251" s="29">
        <v>0.35</v>
      </c>
      <c r="J2251" s="30">
        <v>7000</v>
      </c>
      <c r="K2251" s="31">
        <f t="shared" si="16"/>
        <v>2450</v>
      </c>
      <c r="L2251" s="31">
        <f t="shared" si="17"/>
        <v>857.5</v>
      </c>
      <c r="M2251" s="32">
        <v>0.35</v>
      </c>
      <c r="O2251" s="37"/>
      <c r="P2251" s="35"/>
      <c r="Q2251" s="33"/>
      <c r="R2251" s="34"/>
    </row>
    <row r="2252" spans="1:18" ht="15.75" customHeight="1">
      <c r="A2252" s="22"/>
      <c r="B2252" s="27" t="s">
        <v>21</v>
      </c>
      <c r="C2252" s="27">
        <v>1185732</v>
      </c>
      <c r="D2252" s="28">
        <v>44260</v>
      </c>
      <c r="E2252" s="27" t="s">
        <v>53</v>
      </c>
      <c r="F2252" s="27" t="s">
        <v>93</v>
      </c>
      <c r="G2252" s="27" t="s">
        <v>94</v>
      </c>
      <c r="H2252" s="27" t="s">
        <v>26</v>
      </c>
      <c r="I2252" s="29">
        <v>0.25</v>
      </c>
      <c r="J2252" s="30">
        <v>7250</v>
      </c>
      <c r="K2252" s="31">
        <f t="shared" si="16"/>
        <v>1812.5</v>
      </c>
      <c r="L2252" s="31">
        <f t="shared" si="17"/>
        <v>453.125</v>
      </c>
      <c r="M2252" s="32">
        <v>0.25</v>
      </c>
      <c r="O2252" s="37"/>
      <c r="P2252" s="35"/>
      <c r="Q2252" s="33"/>
      <c r="R2252" s="34"/>
    </row>
    <row r="2253" spans="1:18" ht="15.75" customHeight="1">
      <c r="A2253" s="22"/>
      <c r="B2253" s="27" t="s">
        <v>21</v>
      </c>
      <c r="C2253" s="27">
        <v>1185732</v>
      </c>
      <c r="D2253" s="28">
        <v>44260</v>
      </c>
      <c r="E2253" s="27" t="s">
        <v>53</v>
      </c>
      <c r="F2253" s="27" t="s">
        <v>93</v>
      </c>
      <c r="G2253" s="27" t="s">
        <v>94</v>
      </c>
      <c r="H2253" s="27" t="s">
        <v>27</v>
      </c>
      <c r="I2253" s="29">
        <v>0.29999999999999993</v>
      </c>
      <c r="J2253" s="30">
        <v>5750</v>
      </c>
      <c r="K2253" s="31">
        <f t="shared" si="16"/>
        <v>1724.9999999999995</v>
      </c>
      <c r="L2253" s="31">
        <f t="shared" si="17"/>
        <v>517.49999999999989</v>
      </c>
      <c r="M2253" s="32">
        <v>0.3</v>
      </c>
      <c r="O2253" s="37"/>
      <c r="P2253" s="35"/>
      <c r="Q2253" s="33"/>
      <c r="R2253" s="34"/>
    </row>
    <row r="2254" spans="1:18" ht="15.75" customHeight="1">
      <c r="A2254" s="22"/>
      <c r="B2254" s="27" t="s">
        <v>21</v>
      </c>
      <c r="C2254" s="27">
        <v>1185732</v>
      </c>
      <c r="D2254" s="28">
        <v>44260</v>
      </c>
      <c r="E2254" s="27" t="s">
        <v>53</v>
      </c>
      <c r="F2254" s="27" t="s">
        <v>93</v>
      </c>
      <c r="G2254" s="27" t="s">
        <v>94</v>
      </c>
      <c r="H2254" s="27" t="s">
        <v>28</v>
      </c>
      <c r="I2254" s="29">
        <v>0.45000000000000007</v>
      </c>
      <c r="J2254" s="30">
        <v>6250</v>
      </c>
      <c r="K2254" s="31">
        <f t="shared" si="16"/>
        <v>2812.5000000000005</v>
      </c>
      <c r="L2254" s="31">
        <f t="shared" si="17"/>
        <v>984.37500000000011</v>
      </c>
      <c r="M2254" s="32">
        <v>0.35</v>
      </c>
      <c r="O2254" s="37"/>
      <c r="P2254" s="35"/>
      <c r="Q2254" s="33"/>
      <c r="R2254" s="34"/>
    </row>
    <row r="2255" spans="1:18" ht="15.75" customHeight="1">
      <c r="A2255" s="22"/>
      <c r="B2255" s="27" t="s">
        <v>21</v>
      </c>
      <c r="C2255" s="27">
        <v>1185732</v>
      </c>
      <c r="D2255" s="28">
        <v>44260</v>
      </c>
      <c r="E2255" s="27" t="s">
        <v>53</v>
      </c>
      <c r="F2255" s="27" t="s">
        <v>93</v>
      </c>
      <c r="G2255" s="27" t="s">
        <v>94</v>
      </c>
      <c r="H2255" s="27" t="s">
        <v>29</v>
      </c>
      <c r="I2255" s="29">
        <v>0.35</v>
      </c>
      <c r="J2255" s="30">
        <v>7250</v>
      </c>
      <c r="K2255" s="31">
        <f t="shared" si="16"/>
        <v>2537.5</v>
      </c>
      <c r="L2255" s="31">
        <f t="shared" si="17"/>
        <v>1268.75</v>
      </c>
      <c r="M2255" s="32">
        <v>0.5</v>
      </c>
      <c r="O2255" s="37"/>
      <c r="P2255" s="35"/>
      <c r="Q2255" s="33"/>
      <c r="R2255" s="34"/>
    </row>
    <row r="2256" spans="1:18" ht="15.75" customHeight="1">
      <c r="A2256" s="22"/>
      <c r="B2256" s="27" t="s">
        <v>21</v>
      </c>
      <c r="C2256" s="27">
        <v>1185732</v>
      </c>
      <c r="D2256" s="28">
        <v>44292</v>
      </c>
      <c r="E2256" s="27" t="s">
        <v>53</v>
      </c>
      <c r="F2256" s="27" t="s">
        <v>93</v>
      </c>
      <c r="G2256" s="27" t="s">
        <v>94</v>
      </c>
      <c r="H2256" s="27" t="s">
        <v>24</v>
      </c>
      <c r="I2256" s="29">
        <v>0.35</v>
      </c>
      <c r="J2256" s="30">
        <v>9750</v>
      </c>
      <c r="K2256" s="31">
        <f t="shared" si="16"/>
        <v>3412.5</v>
      </c>
      <c r="L2256" s="31">
        <f t="shared" si="17"/>
        <v>1535.625</v>
      </c>
      <c r="M2256" s="32">
        <v>0.45</v>
      </c>
      <c r="O2256" s="37"/>
      <c r="P2256" s="35"/>
      <c r="Q2256" s="33"/>
      <c r="R2256" s="34"/>
    </row>
    <row r="2257" spans="1:18" ht="15.75" customHeight="1">
      <c r="A2257" s="22"/>
      <c r="B2257" s="27" t="s">
        <v>21</v>
      </c>
      <c r="C2257" s="27">
        <v>1185732</v>
      </c>
      <c r="D2257" s="28">
        <v>44292</v>
      </c>
      <c r="E2257" s="27" t="s">
        <v>53</v>
      </c>
      <c r="F2257" s="27" t="s">
        <v>93</v>
      </c>
      <c r="G2257" s="27" t="s">
        <v>94</v>
      </c>
      <c r="H2257" s="27" t="s">
        <v>25</v>
      </c>
      <c r="I2257" s="29">
        <v>0.35</v>
      </c>
      <c r="J2257" s="30">
        <v>6750</v>
      </c>
      <c r="K2257" s="31">
        <f t="shared" si="16"/>
        <v>2362.5</v>
      </c>
      <c r="L2257" s="31">
        <f t="shared" si="17"/>
        <v>826.875</v>
      </c>
      <c r="M2257" s="32">
        <v>0.35</v>
      </c>
      <c r="O2257" s="37"/>
      <c r="P2257" s="35"/>
      <c r="Q2257" s="33"/>
      <c r="R2257" s="34"/>
    </row>
    <row r="2258" spans="1:18" ht="15.75" customHeight="1">
      <c r="A2258" s="22"/>
      <c r="B2258" s="27" t="s">
        <v>21</v>
      </c>
      <c r="C2258" s="27">
        <v>1185732</v>
      </c>
      <c r="D2258" s="28">
        <v>44292</v>
      </c>
      <c r="E2258" s="27" t="s">
        <v>53</v>
      </c>
      <c r="F2258" s="27" t="s">
        <v>93</v>
      </c>
      <c r="G2258" s="27" t="s">
        <v>94</v>
      </c>
      <c r="H2258" s="27" t="s">
        <v>26</v>
      </c>
      <c r="I2258" s="29">
        <v>0.25</v>
      </c>
      <c r="J2258" s="30">
        <v>6750</v>
      </c>
      <c r="K2258" s="31">
        <f t="shared" si="16"/>
        <v>1687.5</v>
      </c>
      <c r="L2258" s="31">
        <f t="shared" si="17"/>
        <v>421.875</v>
      </c>
      <c r="M2258" s="32">
        <v>0.25</v>
      </c>
      <c r="O2258" s="37"/>
      <c r="P2258" s="35"/>
      <c r="Q2258" s="33"/>
      <c r="R2258" s="34"/>
    </row>
    <row r="2259" spans="1:18" ht="15.75" customHeight="1">
      <c r="A2259" s="22"/>
      <c r="B2259" s="27" t="s">
        <v>21</v>
      </c>
      <c r="C2259" s="27">
        <v>1185732</v>
      </c>
      <c r="D2259" s="28">
        <v>44292</v>
      </c>
      <c r="E2259" s="27" t="s">
        <v>53</v>
      </c>
      <c r="F2259" s="27" t="s">
        <v>93</v>
      </c>
      <c r="G2259" s="27" t="s">
        <v>94</v>
      </c>
      <c r="H2259" s="27" t="s">
        <v>27</v>
      </c>
      <c r="I2259" s="29">
        <v>0.29999999999999993</v>
      </c>
      <c r="J2259" s="30">
        <v>6000</v>
      </c>
      <c r="K2259" s="31">
        <f t="shared" si="16"/>
        <v>1799.9999999999995</v>
      </c>
      <c r="L2259" s="31">
        <f t="shared" si="17"/>
        <v>539.99999999999989</v>
      </c>
      <c r="M2259" s="32">
        <v>0.3</v>
      </c>
      <c r="O2259" s="37"/>
      <c r="P2259" s="35"/>
      <c r="Q2259" s="33"/>
      <c r="R2259" s="34"/>
    </row>
    <row r="2260" spans="1:18" ht="15.75" customHeight="1">
      <c r="A2260" s="22"/>
      <c r="B2260" s="27" t="s">
        <v>21</v>
      </c>
      <c r="C2260" s="27">
        <v>1185732</v>
      </c>
      <c r="D2260" s="28">
        <v>44292</v>
      </c>
      <c r="E2260" s="27" t="s">
        <v>53</v>
      </c>
      <c r="F2260" s="27" t="s">
        <v>93</v>
      </c>
      <c r="G2260" s="27" t="s">
        <v>94</v>
      </c>
      <c r="H2260" s="27" t="s">
        <v>28</v>
      </c>
      <c r="I2260" s="29">
        <v>0.5</v>
      </c>
      <c r="J2260" s="30">
        <v>6250</v>
      </c>
      <c r="K2260" s="31">
        <f t="shared" si="16"/>
        <v>3125</v>
      </c>
      <c r="L2260" s="31">
        <f t="shared" si="17"/>
        <v>1093.75</v>
      </c>
      <c r="M2260" s="32">
        <v>0.35</v>
      </c>
      <c r="O2260" s="37"/>
      <c r="P2260" s="35"/>
      <c r="Q2260" s="33"/>
      <c r="R2260" s="34"/>
    </row>
    <row r="2261" spans="1:18" ht="15.75" customHeight="1">
      <c r="A2261" s="22"/>
      <c r="B2261" s="27" t="s">
        <v>21</v>
      </c>
      <c r="C2261" s="27">
        <v>1185732</v>
      </c>
      <c r="D2261" s="28">
        <v>44292</v>
      </c>
      <c r="E2261" s="27" t="s">
        <v>53</v>
      </c>
      <c r="F2261" s="27" t="s">
        <v>93</v>
      </c>
      <c r="G2261" s="27" t="s">
        <v>94</v>
      </c>
      <c r="H2261" s="27" t="s">
        <v>29</v>
      </c>
      <c r="I2261" s="29">
        <v>0.4</v>
      </c>
      <c r="J2261" s="30">
        <v>7750</v>
      </c>
      <c r="K2261" s="31">
        <f t="shared" si="16"/>
        <v>3100</v>
      </c>
      <c r="L2261" s="31">
        <f t="shared" si="17"/>
        <v>1550</v>
      </c>
      <c r="M2261" s="32">
        <v>0.5</v>
      </c>
      <c r="O2261" s="37"/>
      <c r="P2261" s="35"/>
      <c r="Q2261" s="33"/>
      <c r="R2261" s="34"/>
    </row>
    <row r="2262" spans="1:18" ht="15.75" customHeight="1">
      <c r="A2262" s="22"/>
      <c r="B2262" s="27" t="s">
        <v>21</v>
      </c>
      <c r="C2262" s="27">
        <v>1185732</v>
      </c>
      <c r="D2262" s="28">
        <v>44321</v>
      </c>
      <c r="E2262" s="27" t="s">
        <v>53</v>
      </c>
      <c r="F2262" s="27" t="s">
        <v>93</v>
      </c>
      <c r="G2262" s="27" t="s">
        <v>94</v>
      </c>
      <c r="H2262" s="27" t="s">
        <v>24</v>
      </c>
      <c r="I2262" s="29">
        <v>0.5</v>
      </c>
      <c r="J2262" s="30">
        <v>10450</v>
      </c>
      <c r="K2262" s="31">
        <f t="shared" si="16"/>
        <v>5225</v>
      </c>
      <c r="L2262" s="31">
        <f t="shared" si="17"/>
        <v>2351.25</v>
      </c>
      <c r="M2262" s="32">
        <v>0.45</v>
      </c>
      <c r="O2262" s="37"/>
      <c r="P2262" s="35"/>
      <c r="Q2262" s="33"/>
      <c r="R2262" s="34"/>
    </row>
    <row r="2263" spans="1:18" ht="15.75" customHeight="1">
      <c r="A2263" s="22"/>
      <c r="B2263" s="27" t="s">
        <v>21</v>
      </c>
      <c r="C2263" s="27">
        <v>1185732</v>
      </c>
      <c r="D2263" s="28">
        <v>44321</v>
      </c>
      <c r="E2263" s="27" t="s">
        <v>53</v>
      </c>
      <c r="F2263" s="27" t="s">
        <v>93</v>
      </c>
      <c r="G2263" s="27" t="s">
        <v>94</v>
      </c>
      <c r="H2263" s="27" t="s">
        <v>25</v>
      </c>
      <c r="I2263" s="29">
        <v>0.5</v>
      </c>
      <c r="J2263" s="30">
        <v>7500</v>
      </c>
      <c r="K2263" s="31">
        <f t="shared" si="16"/>
        <v>3750</v>
      </c>
      <c r="L2263" s="31">
        <f t="shared" si="17"/>
        <v>1312.5</v>
      </c>
      <c r="M2263" s="32">
        <v>0.35</v>
      </c>
      <c r="O2263" s="37"/>
      <c r="P2263" s="35"/>
      <c r="Q2263" s="33"/>
      <c r="R2263" s="34"/>
    </row>
    <row r="2264" spans="1:18" ht="15.75" customHeight="1">
      <c r="A2264" s="22"/>
      <c r="B2264" s="27" t="s">
        <v>21</v>
      </c>
      <c r="C2264" s="27">
        <v>1185732</v>
      </c>
      <c r="D2264" s="28">
        <v>44321</v>
      </c>
      <c r="E2264" s="27" t="s">
        <v>53</v>
      </c>
      <c r="F2264" s="27" t="s">
        <v>93</v>
      </c>
      <c r="G2264" s="27" t="s">
        <v>94</v>
      </c>
      <c r="H2264" s="27" t="s">
        <v>26</v>
      </c>
      <c r="I2264" s="29">
        <v>0.45</v>
      </c>
      <c r="J2264" s="30">
        <v>7250</v>
      </c>
      <c r="K2264" s="31">
        <f t="shared" si="16"/>
        <v>3262.5</v>
      </c>
      <c r="L2264" s="31">
        <f t="shared" si="17"/>
        <v>815.625</v>
      </c>
      <c r="M2264" s="32">
        <v>0.25</v>
      </c>
      <c r="O2264" s="37"/>
      <c r="P2264" s="35"/>
      <c r="Q2264" s="33"/>
      <c r="R2264" s="34"/>
    </row>
    <row r="2265" spans="1:18" ht="15.75" customHeight="1">
      <c r="A2265" s="22"/>
      <c r="B2265" s="27" t="s">
        <v>21</v>
      </c>
      <c r="C2265" s="27">
        <v>1185732</v>
      </c>
      <c r="D2265" s="28">
        <v>44321</v>
      </c>
      <c r="E2265" s="27" t="s">
        <v>53</v>
      </c>
      <c r="F2265" s="27" t="s">
        <v>93</v>
      </c>
      <c r="G2265" s="27" t="s">
        <v>94</v>
      </c>
      <c r="H2265" s="27" t="s">
        <v>27</v>
      </c>
      <c r="I2265" s="29">
        <v>0.45</v>
      </c>
      <c r="J2265" s="30">
        <v>6750</v>
      </c>
      <c r="K2265" s="31">
        <f t="shared" si="16"/>
        <v>3037.5</v>
      </c>
      <c r="L2265" s="31">
        <f t="shared" si="17"/>
        <v>911.25</v>
      </c>
      <c r="M2265" s="32">
        <v>0.3</v>
      </c>
      <c r="O2265" s="37"/>
      <c r="P2265" s="35"/>
      <c r="Q2265" s="33"/>
      <c r="R2265" s="34"/>
    </row>
    <row r="2266" spans="1:18" ht="15.75" customHeight="1">
      <c r="A2266" s="22"/>
      <c r="B2266" s="27" t="s">
        <v>21</v>
      </c>
      <c r="C2266" s="27">
        <v>1185732</v>
      </c>
      <c r="D2266" s="28">
        <v>44321</v>
      </c>
      <c r="E2266" s="27" t="s">
        <v>53</v>
      </c>
      <c r="F2266" s="27" t="s">
        <v>93</v>
      </c>
      <c r="G2266" s="27" t="s">
        <v>94</v>
      </c>
      <c r="H2266" s="27" t="s">
        <v>28</v>
      </c>
      <c r="I2266" s="29">
        <v>0.54999999999999993</v>
      </c>
      <c r="J2266" s="30">
        <v>7000</v>
      </c>
      <c r="K2266" s="31">
        <f t="shared" si="16"/>
        <v>3849.9999999999995</v>
      </c>
      <c r="L2266" s="31">
        <f t="shared" si="17"/>
        <v>1347.4999999999998</v>
      </c>
      <c r="M2266" s="32">
        <v>0.35</v>
      </c>
      <c r="O2266" s="37"/>
      <c r="P2266" s="35"/>
      <c r="Q2266" s="33"/>
      <c r="R2266" s="34"/>
    </row>
    <row r="2267" spans="1:18" ht="15.75" customHeight="1">
      <c r="A2267" s="22"/>
      <c r="B2267" s="27" t="s">
        <v>21</v>
      </c>
      <c r="C2267" s="27">
        <v>1185732</v>
      </c>
      <c r="D2267" s="28">
        <v>44321</v>
      </c>
      <c r="E2267" s="27" t="s">
        <v>53</v>
      </c>
      <c r="F2267" s="27" t="s">
        <v>93</v>
      </c>
      <c r="G2267" s="27" t="s">
        <v>94</v>
      </c>
      <c r="H2267" s="27" t="s">
        <v>29</v>
      </c>
      <c r="I2267" s="29">
        <v>0.6</v>
      </c>
      <c r="J2267" s="30">
        <v>8000</v>
      </c>
      <c r="K2267" s="31">
        <f t="shared" si="16"/>
        <v>4800</v>
      </c>
      <c r="L2267" s="31">
        <f t="shared" si="17"/>
        <v>2400</v>
      </c>
      <c r="M2267" s="32">
        <v>0.5</v>
      </c>
      <c r="O2267" s="37"/>
      <c r="P2267" s="35"/>
      <c r="Q2267" s="33"/>
      <c r="R2267" s="34"/>
    </row>
    <row r="2268" spans="1:18" ht="15.75" customHeight="1">
      <c r="A2268" s="22"/>
      <c r="B2268" s="27" t="s">
        <v>21</v>
      </c>
      <c r="C2268" s="27">
        <v>1185732</v>
      </c>
      <c r="D2268" s="28">
        <v>44354</v>
      </c>
      <c r="E2268" s="27" t="s">
        <v>53</v>
      </c>
      <c r="F2268" s="27" t="s">
        <v>93</v>
      </c>
      <c r="G2268" s="27" t="s">
        <v>94</v>
      </c>
      <c r="H2268" s="27" t="s">
        <v>24</v>
      </c>
      <c r="I2268" s="29">
        <v>0.54999999999999993</v>
      </c>
      <c r="J2268" s="30">
        <v>10500</v>
      </c>
      <c r="K2268" s="31">
        <f t="shared" si="16"/>
        <v>5774.9999999999991</v>
      </c>
      <c r="L2268" s="31">
        <f t="shared" si="17"/>
        <v>2598.7499999999995</v>
      </c>
      <c r="M2268" s="32">
        <v>0.45</v>
      </c>
      <c r="O2268" s="37"/>
      <c r="P2268" s="35"/>
      <c r="Q2268" s="33"/>
      <c r="R2268" s="34"/>
    </row>
    <row r="2269" spans="1:18" ht="15.75" customHeight="1">
      <c r="A2269" s="22"/>
      <c r="B2269" s="27" t="s">
        <v>21</v>
      </c>
      <c r="C2269" s="27">
        <v>1185732</v>
      </c>
      <c r="D2269" s="28">
        <v>44354</v>
      </c>
      <c r="E2269" s="27" t="s">
        <v>53</v>
      </c>
      <c r="F2269" s="27" t="s">
        <v>93</v>
      </c>
      <c r="G2269" s="27" t="s">
        <v>94</v>
      </c>
      <c r="H2269" s="27" t="s">
        <v>25</v>
      </c>
      <c r="I2269" s="29">
        <v>0.5</v>
      </c>
      <c r="J2269" s="30">
        <v>8000</v>
      </c>
      <c r="K2269" s="31">
        <f t="shared" si="16"/>
        <v>4000</v>
      </c>
      <c r="L2269" s="31">
        <f t="shared" si="17"/>
        <v>1400</v>
      </c>
      <c r="M2269" s="32">
        <v>0.35</v>
      </c>
      <c r="O2269" s="37"/>
      <c r="P2269" s="35"/>
      <c r="Q2269" s="33"/>
      <c r="R2269" s="34"/>
    </row>
    <row r="2270" spans="1:18" ht="15.75" customHeight="1">
      <c r="A2270" s="22"/>
      <c r="B2270" s="27" t="s">
        <v>21</v>
      </c>
      <c r="C2270" s="27">
        <v>1185732</v>
      </c>
      <c r="D2270" s="28">
        <v>44354</v>
      </c>
      <c r="E2270" s="27" t="s">
        <v>53</v>
      </c>
      <c r="F2270" s="27" t="s">
        <v>93</v>
      </c>
      <c r="G2270" s="27" t="s">
        <v>94</v>
      </c>
      <c r="H2270" s="27" t="s">
        <v>26</v>
      </c>
      <c r="I2270" s="29">
        <v>0.5</v>
      </c>
      <c r="J2270" s="30">
        <v>7750</v>
      </c>
      <c r="K2270" s="31">
        <f t="shared" si="16"/>
        <v>3875</v>
      </c>
      <c r="L2270" s="31">
        <f t="shared" si="17"/>
        <v>968.75</v>
      </c>
      <c r="M2270" s="32">
        <v>0.25</v>
      </c>
      <c r="O2270" s="37"/>
      <c r="P2270" s="35"/>
      <c r="Q2270" s="33"/>
      <c r="R2270" s="34"/>
    </row>
    <row r="2271" spans="1:18" ht="15.75" customHeight="1">
      <c r="A2271" s="22"/>
      <c r="B2271" s="27" t="s">
        <v>21</v>
      </c>
      <c r="C2271" s="27">
        <v>1185732</v>
      </c>
      <c r="D2271" s="28">
        <v>44354</v>
      </c>
      <c r="E2271" s="27" t="s">
        <v>53</v>
      </c>
      <c r="F2271" s="27" t="s">
        <v>93</v>
      </c>
      <c r="G2271" s="27" t="s">
        <v>94</v>
      </c>
      <c r="H2271" s="27" t="s">
        <v>27</v>
      </c>
      <c r="I2271" s="29">
        <v>0.5</v>
      </c>
      <c r="J2271" s="30">
        <v>7500</v>
      </c>
      <c r="K2271" s="31">
        <f t="shared" si="16"/>
        <v>3750</v>
      </c>
      <c r="L2271" s="31">
        <f t="shared" si="17"/>
        <v>1125</v>
      </c>
      <c r="M2271" s="32">
        <v>0.3</v>
      </c>
      <c r="O2271" s="37"/>
      <c r="P2271" s="35"/>
      <c r="Q2271" s="33"/>
      <c r="R2271" s="34"/>
    </row>
    <row r="2272" spans="1:18" ht="15.75" customHeight="1">
      <c r="A2272" s="22"/>
      <c r="B2272" s="27" t="s">
        <v>21</v>
      </c>
      <c r="C2272" s="27">
        <v>1185732</v>
      </c>
      <c r="D2272" s="28">
        <v>44354</v>
      </c>
      <c r="E2272" s="27" t="s">
        <v>53</v>
      </c>
      <c r="F2272" s="27" t="s">
        <v>93</v>
      </c>
      <c r="G2272" s="27" t="s">
        <v>94</v>
      </c>
      <c r="H2272" s="27" t="s">
        <v>28</v>
      </c>
      <c r="I2272" s="29">
        <v>0.65</v>
      </c>
      <c r="J2272" s="30">
        <v>7500</v>
      </c>
      <c r="K2272" s="31">
        <f t="shared" si="16"/>
        <v>4875</v>
      </c>
      <c r="L2272" s="31">
        <f t="shared" si="17"/>
        <v>1706.25</v>
      </c>
      <c r="M2272" s="32">
        <v>0.35</v>
      </c>
      <c r="O2272" s="37"/>
      <c r="P2272" s="35"/>
      <c r="Q2272" s="33"/>
      <c r="R2272" s="34"/>
    </row>
    <row r="2273" spans="1:18" ht="15.75" customHeight="1">
      <c r="A2273" s="22"/>
      <c r="B2273" s="27" t="s">
        <v>21</v>
      </c>
      <c r="C2273" s="27">
        <v>1185732</v>
      </c>
      <c r="D2273" s="28">
        <v>44354</v>
      </c>
      <c r="E2273" s="27" t="s">
        <v>53</v>
      </c>
      <c r="F2273" s="27" t="s">
        <v>93</v>
      </c>
      <c r="G2273" s="27" t="s">
        <v>94</v>
      </c>
      <c r="H2273" s="27" t="s">
        <v>29</v>
      </c>
      <c r="I2273" s="29">
        <v>0.70000000000000007</v>
      </c>
      <c r="J2273" s="30">
        <v>9250</v>
      </c>
      <c r="K2273" s="31">
        <f t="shared" si="16"/>
        <v>6475.0000000000009</v>
      </c>
      <c r="L2273" s="31">
        <f t="shared" si="17"/>
        <v>3237.5000000000005</v>
      </c>
      <c r="M2273" s="32">
        <v>0.5</v>
      </c>
      <c r="O2273" s="37"/>
      <c r="P2273" s="35"/>
      <c r="Q2273" s="33"/>
      <c r="R2273" s="34"/>
    </row>
    <row r="2274" spans="1:18" ht="15.75" customHeight="1">
      <c r="A2274" s="22"/>
      <c r="B2274" s="27" t="s">
        <v>21</v>
      </c>
      <c r="C2274" s="27">
        <v>1185732</v>
      </c>
      <c r="D2274" s="28">
        <v>44382</v>
      </c>
      <c r="E2274" s="27" t="s">
        <v>53</v>
      </c>
      <c r="F2274" s="27" t="s">
        <v>93</v>
      </c>
      <c r="G2274" s="27" t="s">
        <v>94</v>
      </c>
      <c r="H2274" s="27" t="s">
        <v>24</v>
      </c>
      <c r="I2274" s="29">
        <v>0.65</v>
      </c>
      <c r="J2274" s="30">
        <v>11500</v>
      </c>
      <c r="K2274" s="31">
        <f t="shared" si="16"/>
        <v>7475</v>
      </c>
      <c r="L2274" s="31">
        <f t="shared" si="17"/>
        <v>3363.75</v>
      </c>
      <c r="M2274" s="32">
        <v>0.45</v>
      </c>
      <c r="O2274" s="37"/>
      <c r="P2274" s="35"/>
      <c r="Q2274" s="33"/>
      <c r="R2274" s="34"/>
    </row>
    <row r="2275" spans="1:18" ht="15.75" customHeight="1">
      <c r="A2275" s="22"/>
      <c r="B2275" s="27" t="s">
        <v>21</v>
      </c>
      <c r="C2275" s="27">
        <v>1185732</v>
      </c>
      <c r="D2275" s="28">
        <v>44382</v>
      </c>
      <c r="E2275" s="27" t="s">
        <v>53</v>
      </c>
      <c r="F2275" s="27" t="s">
        <v>93</v>
      </c>
      <c r="G2275" s="27" t="s">
        <v>94</v>
      </c>
      <c r="H2275" s="27" t="s">
        <v>25</v>
      </c>
      <c r="I2275" s="29">
        <v>0.60000000000000009</v>
      </c>
      <c r="J2275" s="30">
        <v>9000</v>
      </c>
      <c r="K2275" s="31">
        <f t="shared" si="16"/>
        <v>5400.0000000000009</v>
      </c>
      <c r="L2275" s="31">
        <f t="shared" si="17"/>
        <v>1890.0000000000002</v>
      </c>
      <c r="M2275" s="32">
        <v>0.35</v>
      </c>
      <c r="O2275" s="37"/>
      <c r="P2275" s="35"/>
      <c r="Q2275" s="33"/>
      <c r="R2275" s="34"/>
    </row>
    <row r="2276" spans="1:18" ht="15.75" customHeight="1">
      <c r="A2276" s="22"/>
      <c r="B2276" s="27" t="s">
        <v>21</v>
      </c>
      <c r="C2276" s="27">
        <v>1185732</v>
      </c>
      <c r="D2276" s="28">
        <v>44382</v>
      </c>
      <c r="E2276" s="27" t="s">
        <v>53</v>
      </c>
      <c r="F2276" s="27" t="s">
        <v>93</v>
      </c>
      <c r="G2276" s="27" t="s">
        <v>94</v>
      </c>
      <c r="H2276" s="27" t="s">
        <v>26</v>
      </c>
      <c r="I2276" s="29">
        <v>0.55000000000000004</v>
      </c>
      <c r="J2276" s="30">
        <v>8250</v>
      </c>
      <c r="K2276" s="31">
        <f t="shared" si="16"/>
        <v>4537.5</v>
      </c>
      <c r="L2276" s="31">
        <f t="shared" si="17"/>
        <v>1134.375</v>
      </c>
      <c r="M2276" s="32">
        <v>0.25</v>
      </c>
      <c r="O2276" s="37"/>
      <c r="P2276" s="35"/>
      <c r="Q2276" s="33"/>
      <c r="R2276" s="34"/>
    </row>
    <row r="2277" spans="1:18" ht="15.75" customHeight="1">
      <c r="A2277" s="22"/>
      <c r="B2277" s="27" t="s">
        <v>21</v>
      </c>
      <c r="C2277" s="27">
        <v>1185732</v>
      </c>
      <c r="D2277" s="28">
        <v>44382</v>
      </c>
      <c r="E2277" s="27" t="s">
        <v>53</v>
      </c>
      <c r="F2277" s="27" t="s">
        <v>93</v>
      </c>
      <c r="G2277" s="27" t="s">
        <v>94</v>
      </c>
      <c r="H2277" s="27" t="s">
        <v>27</v>
      </c>
      <c r="I2277" s="29">
        <v>0.55000000000000004</v>
      </c>
      <c r="J2277" s="30">
        <v>7750</v>
      </c>
      <c r="K2277" s="31">
        <f t="shared" si="16"/>
        <v>4262.5</v>
      </c>
      <c r="L2277" s="31">
        <f t="shared" si="17"/>
        <v>1278.75</v>
      </c>
      <c r="M2277" s="32">
        <v>0.3</v>
      </c>
      <c r="O2277" s="37"/>
      <c r="P2277" s="35"/>
      <c r="Q2277" s="33"/>
      <c r="R2277" s="34"/>
    </row>
    <row r="2278" spans="1:18" ht="15.75" customHeight="1">
      <c r="A2278" s="22"/>
      <c r="B2278" s="27" t="s">
        <v>21</v>
      </c>
      <c r="C2278" s="27">
        <v>1185732</v>
      </c>
      <c r="D2278" s="28">
        <v>44382</v>
      </c>
      <c r="E2278" s="27" t="s">
        <v>53</v>
      </c>
      <c r="F2278" s="27" t="s">
        <v>93</v>
      </c>
      <c r="G2278" s="27" t="s">
        <v>94</v>
      </c>
      <c r="H2278" s="27" t="s">
        <v>28</v>
      </c>
      <c r="I2278" s="29">
        <v>0.65</v>
      </c>
      <c r="J2278" s="30">
        <v>8000</v>
      </c>
      <c r="K2278" s="31">
        <f t="shared" si="16"/>
        <v>5200</v>
      </c>
      <c r="L2278" s="31">
        <f t="shared" si="17"/>
        <v>1819.9999999999998</v>
      </c>
      <c r="M2278" s="32">
        <v>0.35</v>
      </c>
      <c r="O2278" s="37"/>
      <c r="P2278" s="35"/>
      <c r="Q2278" s="33"/>
      <c r="R2278" s="34"/>
    </row>
    <row r="2279" spans="1:18" ht="15.75" customHeight="1">
      <c r="A2279" s="22"/>
      <c r="B2279" s="27" t="s">
        <v>21</v>
      </c>
      <c r="C2279" s="27">
        <v>1185732</v>
      </c>
      <c r="D2279" s="28">
        <v>44382</v>
      </c>
      <c r="E2279" s="27" t="s">
        <v>53</v>
      </c>
      <c r="F2279" s="27" t="s">
        <v>93</v>
      </c>
      <c r="G2279" s="27" t="s">
        <v>94</v>
      </c>
      <c r="H2279" s="27" t="s">
        <v>29</v>
      </c>
      <c r="I2279" s="29">
        <v>0.70000000000000007</v>
      </c>
      <c r="J2279" s="30">
        <v>9750</v>
      </c>
      <c r="K2279" s="31">
        <f t="shared" si="16"/>
        <v>6825.0000000000009</v>
      </c>
      <c r="L2279" s="31">
        <f t="shared" si="17"/>
        <v>3412.5000000000005</v>
      </c>
      <c r="M2279" s="32">
        <v>0.5</v>
      </c>
      <c r="O2279" s="37"/>
      <c r="P2279" s="35"/>
      <c r="Q2279" s="33"/>
      <c r="R2279" s="34"/>
    </row>
    <row r="2280" spans="1:18" ht="15.75" customHeight="1">
      <c r="A2280" s="22"/>
      <c r="B2280" s="27" t="s">
        <v>21</v>
      </c>
      <c r="C2280" s="27">
        <v>1185732</v>
      </c>
      <c r="D2280" s="28">
        <v>44414</v>
      </c>
      <c r="E2280" s="27" t="s">
        <v>53</v>
      </c>
      <c r="F2280" s="27" t="s">
        <v>93</v>
      </c>
      <c r="G2280" s="27" t="s">
        <v>94</v>
      </c>
      <c r="H2280" s="27" t="s">
        <v>24</v>
      </c>
      <c r="I2280" s="29">
        <v>0.65</v>
      </c>
      <c r="J2280" s="30">
        <v>11250</v>
      </c>
      <c r="K2280" s="31">
        <f t="shared" si="16"/>
        <v>7312.5</v>
      </c>
      <c r="L2280" s="31">
        <f t="shared" si="17"/>
        <v>3290.625</v>
      </c>
      <c r="M2280" s="32">
        <v>0.45</v>
      </c>
      <c r="O2280" s="37"/>
      <c r="P2280" s="35"/>
      <c r="Q2280" s="33"/>
      <c r="R2280" s="34"/>
    </row>
    <row r="2281" spans="1:18" ht="15.75" customHeight="1">
      <c r="A2281" s="22"/>
      <c r="B2281" s="27" t="s">
        <v>21</v>
      </c>
      <c r="C2281" s="27">
        <v>1185732</v>
      </c>
      <c r="D2281" s="28">
        <v>44414</v>
      </c>
      <c r="E2281" s="27" t="s">
        <v>53</v>
      </c>
      <c r="F2281" s="27" t="s">
        <v>93</v>
      </c>
      <c r="G2281" s="27" t="s">
        <v>94</v>
      </c>
      <c r="H2281" s="27" t="s">
        <v>25</v>
      </c>
      <c r="I2281" s="29">
        <v>0.60000000000000009</v>
      </c>
      <c r="J2281" s="30">
        <v>9000</v>
      </c>
      <c r="K2281" s="31">
        <f t="shared" si="16"/>
        <v>5400.0000000000009</v>
      </c>
      <c r="L2281" s="31">
        <f t="shared" si="17"/>
        <v>1890.0000000000002</v>
      </c>
      <c r="M2281" s="32">
        <v>0.35</v>
      </c>
      <c r="O2281" s="37"/>
      <c r="P2281" s="35"/>
      <c r="Q2281" s="33"/>
      <c r="R2281" s="34"/>
    </row>
    <row r="2282" spans="1:18" ht="15.75" customHeight="1">
      <c r="A2282" s="22"/>
      <c r="B2282" s="27" t="s">
        <v>21</v>
      </c>
      <c r="C2282" s="27">
        <v>1185732</v>
      </c>
      <c r="D2282" s="28">
        <v>44414</v>
      </c>
      <c r="E2282" s="27" t="s">
        <v>53</v>
      </c>
      <c r="F2282" s="27" t="s">
        <v>93</v>
      </c>
      <c r="G2282" s="27" t="s">
        <v>94</v>
      </c>
      <c r="H2282" s="27" t="s">
        <v>26</v>
      </c>
      <c r="I2282" s="29">
        <v>0.55000000000000004</v>
      </c>
      <c r="J2282" s="30">
        <v>8250</v>
      </c>
      <c r="K2282" s="31">
        <f t="shared" si="16"/>
        <v>4537.5</v>
      </c>
      <c r="L2282" s="31">
        <f t="shared" si="17"/>
        <v>1134.375</v>
      </c>
      <c r="M2282" s="32">
        <v>0.25</v>
      </c>
      <c r="O2282" s="37"/>
      <c r="P2282" s="35"/>
      <c r="Q2282" s="33"/>
      <c r="R2282" s="34"/>
    </row>
    <row r="2283" spans="1:18" ht="15.75" customHeight="1">
      <c r="A2283" s="22"/>
      <c r="B2283" s="27" t="s">
        <v>21</v>
      </c>
      <c r="C2283" s="27">
        <v>1185732</v>
      </c>
      <c r="D2283" s="28">
        <v>44414</v>
      </c>
      <c r="E2283" s="27" t="s">
        <v>53</v>
      </c>
      <c r="F2283" s="27" t="s">
        <v>93</v>
      </c>
      <c r="G2283" s="27" t="s">
        <v>94</v>
      </c>
      <c r="H2283" s="27" t="s">
        <v>27</v>
      </c>
      <c r="I2283" s="29">
        <v>0.45</v>
      </c>
      <c r="J2283" s="30">
        <v>7750</v>
      </c>
      <c r="K2283" s="31">
        <f t="shared" si="16"/>
        <v>3487.5</v>
      </c>
      <c r="L2283" s="31">
        <f t="shared" si="17"/>
        <v>1046.25</v>
      </c>
      <c r="M2283" s="32">
        <v>0.3</v>
      </c>
      <c r="O2283" s="37"/>
      <c r="P2283" s="35"/>
      <c r="Q2283" s="33"/>
      <c r="R2283" s="34"/>
    </row>
    <row r="2284" spans="1:18" ht="15.75" customHeight="1">
      <c r="A2284" s="22"/>
      <c r="B2284" s="27" t="s">
        <v>21</v>
      </c>
      <c r="C2284" s="27">
        <v>1185732</v>
      </c>
      <c r="D2284" s="28">
        <v>44414</v>
      </c>
      <c r="E2284" s="27" t="s">
        <v>53</v>
      </c>
      <c r="F2284" s="27" t="s">
        <v>93</v>
      </c>
      <c r="G2284" s="27" t="s">
        <v>94</v>
      </c>
      <c r="H2284" s="27" t="s">
        <v>28</v>
      </c>
      <c r="I2284" s="29">
        <v>0.55000000000000004</v>
      </c>
      <c r="J2284" s="30">
        <v>7500</v>
      </c>
      <c r="K2284" s="31">
        <f t="shared" si="16"/>
        <v>4125</v>
      </c>
      <c r="L2284" s="31">
        <f t="shared" si="17"/>
        <v>1443.75</v>
      </c>
      <c r="M2284" s="32">
        <v>0.35</v>
      </c>
      <c r="O2284" s="37"/>
      <c r="P2284" s="35"/>
      <c r="Q2284" s="33"/>
      <c r="R2284" s="34"/>
    </row>
    <row r="2285" spans="1:18" ht="15.75" customHeight="1">
      <c r="A2285" s="22"/>
      <c r="B2285" s="27" t="s">
        <v>21</v>
      </c>
      <c r="C2285" s="27">
        <v>1185732</v>
      </c>
      <c r="D2285" s="28">
        <v>44414</v>
      </c>
      <c r="E2285" s="27" t="s">
        <v>53</v>
      </c>
      <c r="F2285" s="27" t="s">
        <v>93</v>
      </c>
      <c r="G2285" s="27" t="s">
        <v>94</v>
      </c>
      <c r="H2285" s="27" t="s">
        <v>29</v>
      </c>
      <c r="I2285" s="29">
        <v>0.60000000000000009</v>
      </c>
      <c r="J2285" s="30">
        <v>9250</v>
      </c>
      <c r="K2285" s="31">
        <f t="shared" si="16"/>
        <v>5550.0000000000009</v>
      </c>
      <c r="L2285" s="31">
        <f t="shared" si="17"/>
        <v>2775.0000000000005</v>
      </c>
      <c r="M2285" s="32">
        <v>0.5</v>
      </c>
      <c r="O2285" s="37"/>
      <c r="P2285" s="35"/>
      <c r="Q2285" s="33"/>
      <c r="R2285" s="34"/>
    </row>
    <row r="2286" spans="1:18" ht="15.75" customHeight="1">
      <c r="A2286" s="22"/>
      <c r="B2286" s="27" t="s">
        <v>21</v>
      </c>
      <c r="C2286" s="27">
        <v>1185732</v>
      </c>
      <c r="D2286" s="28">
        <v>44444</v>
      </c>
      <c r="E2286" s="27" t="s">
        <v>53</v>
      </c>
      <c r="F2286" s="27" t="s">
        <v>93</v>
      </c>
      <c r="G2286" s="27" t="s">
        <v>94</v>
      </c>
      <c r="H2286" s="27" t="s">
        <v>24</v>
      </c>
      <c r="I2286" s="29">
        <v>0.55000000000000004</v>
      </c>
      <c r="J2286" s="30">
        <v>10250</v>
      </c>
      <c r="K2286" s="31">
        <f t="shared" si="16"/>
        <v>5637.5000000000009</v>
      </c>
      <c r="L2286" s="31">
        <f t="shared" si="17"/>
        <v>2536.8750000000005</v>
      </c>
      <c r="M2286" s="32">
        <v>0.45</v>
      </c>
      <c r="O2286" s="37"/>
      <c r="P2286" s="35"/>
      <c r="Q2286" s="33"/>
      <c r="R2286" s="34"/>
    </row>
    <row r="2287" spans="1:18" ht="15.75" customHeight="1">
      <c r="A2287" s="22"/>
      <c r="B2287" s="27" t="s">
        <v>21</v>
      </c>
      <c r="C2287" s="27">
        <v>1185732</v>
      </c>
      <c r="D2287" s="28">
        <v>44444</v>
      </c>
      <c r="E2287" s="27" t="s">
        <v>53</v>
      </c>
      <c r="F2287" s="27" t="s">
        <v>93</v>
      </c>
      <c r="G2287" s="27" t="s">
        <v>94</v>
      </c>
      <c r="H2287" s="27" t="s">
        <v>25</v>
      </c>
      <c r="I2287" s="29">
        <v>0.50000000000000011</v>
      </c>
      <c r="J2287" s="30">
        <v>8250</v>
      </c>
      <c r="K2287" s="31">
        <f t="shared" si="16"/>
        <v>4125.0000000000009</v>
      </c>
      <c r="L2287" s="31">
        <f t="shared" si="17"/>
        <v>1443.7500000000002</v>
      </c>
      <c r="M2287" s="32">
        <v>0.35</v>
      </c>
      <c r="O2287" s="37"/>
      <c r="P2287" s="35"/>
      <c r="Q2287" s="33"/>
      <c r="R2287" s="34"/>
    </row>
    <row r="2288" spans="1:18" ht="15.75" customHeight="1">
      <c r="A2288" s="22"/>
      <c r="B2288" s="27" t="s">
        <v>21</v>
      </c>
      <c r="C2288" s="27">
        <v>1185732</v>
      </c>
      <c r="D2288" s="28">
        <v>44444</v>
      </c>
      <c r="E2288" s="27" t="s">
        <v>53</v>
      </c>
      <c r="F2288" s="27" t="s">
        <v>93</v>
      </c>
      <c r="G2288" s="27" t="s">
        <v>94</v>
      </c>
      <c r="H2288" s="27" t="s">
        <v>26</v>
      </c>
      <c r="I2288" s="29">
        <v>0.4</v>
      </c>
      <c r="J2288" s="30">
        <v>7250</v>
      </c>
      <c r="K2288" s="31">
        <f t="shared" si="16"/>
        <v>2900</v>
      </c>
      <c r="L2288" s="31">
        <f t="shared" si="17"/>
        <v>725</v>
      </c>
      <c r="M2288" s="32">
        <v>0.25</v>
      </c>
      <c r="O2288" s="37"/>
      <c r="P2288" s="35"/>
      <c r="Q2288" s="33"/>
      <c r="R2288" s="34"/>
    </row>
    <row r="2289" spans="1:18" ht="15.75" customHeight="1">
      <c r="A2289" s="22"/>
      <c r="B2289" s="27" t="s">
        <v>21</v>
      </c>
      <c r="C2289" s="27">
        <v>1185732</v>
      </c>
      <c r="D2289" s="28">
        <v>44444</v>
      </c>
      <c r="E2289" s="27" t="s">
        <v>53</v>
      </c>
      <c r="F2289" s="27" t="s">
        <v>93</v>
      </c>
      <c r="G2289" s="27" t="s">
        <v>94</v>
      </c>
      <c r="H2289" s="27" t="s">
        <v>27</v>
      </c>
      <c r="I2289" s="29">
        <v>0.4</v>
      </c>
      <c r="J2289" s="30">
        <v>7000</v>
      </c>
      <c r="K2289" s="31">
        <f t="shared" si="16"/>
        <v>2800</v>
      </c>
      <c r="L2289" s="31">
        <f t="shared" si="17"/>
        <v>840</v>
      </c>
      <c r="M2289" s="32">
        <v>0.3</v>
      </c>
      <c r="O2289" s="37"/>
      <c r="P2289" s="35"/>
      <c r="Q2289" s="33"/>
      <c r="R2289" s="34"/>
    </row>
    <row r="2290" spans="1:18" ht="15.75" customHeight="1">
      <c r="A2290" s="22"/>
      <c r="B2290" s="27" t="s">
        <v>21</v>
      </c>
      <c r="C2290" s="27">
        <v>1185732</v>
      </c>
      <c r="D2290" s="28">
        <v>44444</v>
      </c>
      <c r="E2290" s="27" t="s">
        <v>53</v>
      </c>
      <c r="F2290" s="27" t="s">
        <v>93</v>
      </c>
      <c r="G2290" s="27" t="s">
        <v>94</v>
      </c>
      <c r="H2290" s="27" t="s">
        <v>28</v>
      </c>
      <c r="I2290" s="29">
        <v>0.5</v>
      </c>
      <c r="J2290" s="30">
        <v>7000</v>
      </c>
      <c r="K2290" s="31">
        <f t="shared" si="16"/>
        <v>3500</v>
      </c>
      <c r="L2290" s="31">
        <f t="shared" si="17"/>
        <v>1225</v>
      </c>
      <c r="M2290" s="32">
        <v>0.35</v>
      </c>
      <c r="O2290" s="37"/>
      <c r="P2290" s="35"/>
      <c r="Q2290" s="33"/>
      <c r="R2290" s="34"/>
    </row>
    <row r="2291" spans="1:18" ht="15.75" customHeight="1">
      <c r="A2291" s="22"/>
      <c r="B2291" s="27" t="s">
        <v>21</v>
      </c>
      <c r="C2291" s="27">
        <v>1185732</v>
      </c>
      <c r="D2291" s="28">
        <v>44444</v>
      </c>
      <c r="E2291" s="27" t="s">
        <v>53</v>
      </c>
      <c r="F2291" s="27" t="s">
        <v>93</v>
      </c>
      <c r="G2291" s="27" t="s">
        <v>94</v>
      </c>
      <c r="H2291" s="27" t="s">
        <v>29</v>
      </c>
      <c r="I2291" s="29">
        <v>0.55000000000000004</v>
      </c>
      <c r="J2291" s="30">
        <v>8000</v>
      </c>
      <c r="K2291" s="31">
        <f t="shared" si="16"/>
        <v>4400</v>
      </c>
      <c r="L2291" s="31">
        <f t="shared" si="17"/>
        <v>2200</v>
      </c>
      <c r="M2291" s="32">
        <v>0.5</v>
      </c>
      <c r="O2291" s="37"/>
      <c r="P2291" s="35"/>
      <c r="Q2291" s="33"/>
      <c r="R2291" s="34"/>
    </row>
    <row r="2292" spans="1:18" ht="15.75" customHeight="1">
      <c r="A2292" s="22"/>
      <c r="B2292" s="27" t="s">
        <v>21</v>
      </c>
      <c r="C2292" s="27">
        <v>1185732</v>
      </c>
      <c r="D2292" s="28">
        <v>44476</v>
      </c>
      <c r="E2292" s="27" t="s">
        <v>53</v>
      </c>
      <c r="F2292" s="27" t="s">
        <v>93</v>
      </c>
      <c r="G2292" s="27" t="s">
        <v>94</v>
      </c>
      <c r="H2292" s="27" t="s">
        <v>24</v>
      </c>
      <c r="I2292" s="29">
        <v>0.55000000000000004</v>
      </c>
      <c r="J2292" s="30">
        <v>9750</v>
      </c>
      <c r="K2292" s="31">
        <f t="shared" si="16"/>
        <v>5362.5</v>
      </c>
      <c r="L2292" s="31">
        <f t="shared" si="17"/>
        <v>2413.125</v>
      </c>
      <c r="M2292" s="32">
        <v>0.45</v>
      </c>
      <c r="O2292" s="37"/>
      <c r="P2292" s="35"/>
      <c r="Q2292" s="33"/>
      <c r="R2292" s="34"/>
    </row>
    <row r="2293" spans="1:18" ht="15.75" customHeight="1">
      <c r="A2293" s="22"/>
      <c r="B2293" s="27" t="s">
        <v>21</v>
      </c>
      <c r="C2293" s="27">
        <v>1185732</v>
      </c>
      <c r="D2293" s="28">
        <v>44476</v>
      </c>
      <c r="E2293" s="27" t="s">
        <v>53</v>
      </c>
      <c r="F2293" s="27" t="s">
        <v>93</v>
      </c>
      <c r="G2293" s="27" t="s">
        <v>94</v>
      </c>
      <c r="H2293" s="27" t="s">
        <v>25</v>
      </c>
      <c r="I2293" s="29">
        <v>0.45000000000000012</v>
      </c>
      <c r="J2293" s="30">
        <v>8000</v>
      </c>
      <c r="K2293" s="31">
        <f t="shared" si="16"/>
        <v>3600.0000000000009</v>
      </c>
      <c r="L2293" s="31">
        <f t="shared" si="17"/>
        <v>1260.0000000000002</v>
      </c>
      <c r="M2293" s="32">
        <v>0.35</v>
      </c>
      <c r="O2293" s="37"/>
      <c r="P2293" s="35"/>
      <c r="Q2293" s="33"/>
      <c r="R2293" s="34"/>
    </row>
    <row r="2294" spans="1:18" ht="15.75" customHeight="1">
      <c r="A2294" s="22"/>
      <c r="B2294" s="27" t="s">
        <v>21</v>
      </c>
      <c r="C2294" s="27">
        <v>1185732</v>
      </c>
      <c r="D2294" s="28">
        <v>44476</v>
      </c>
      <c r="E2294" s="27" t="s">
        <v>53</v>
      </c>
      <c r="F2294" s="27" t="s">
        <v>93</v>
      </c>
      <c r="G2294" s="27" t="s">
        <v>94</v>
      </c>
      <c r="H2294" s="27" t="s">
        <v>26</v>
      </c>
      <c r="I2294" s="29">
        <v>0.45000000000000012</v>
      </c>
      <c r="J2294" s="30">
        <v>6750</v>
      </c>
      <c r="K2294" s="31">
        <f t="shared" si="16"/>
        <v>3037.5000000000009</v>
      </c>
      <c r="L2294" s="31">
        <f t="shared" si="17"/>
        <v>759.37500000000023</v>
      </c>
      <c r="M2294" s="32">
        <v>0.25</v>
      </c>
      <c r="O2294" s="37"/>
      <c r="P2294" s="35"/>
      <c r="Q2294" s="33"/>
      <c r="R2294" s="34"/>
    </row>
    <row r="2295" spans="1:18" ht="15.75" customHeight="1">
      <c r="A2295" s="22"/>
      <c r="B2295" s="27" t="s">
        <v>21</v>
      </c>
      <c r="C2295" s="27">
        <v>1185732</v>
      </c>
      <c r="D2295" s="28">
        <v>44476</v>
      </c>
      <c r="E2295" s="27" t="s">
        <v>53</v>
      </c>
      <c r="F2295" s="27" t="s">
        <v>93</v>
      </c>
      <c r="G2295" s="27" t="s">
        <v>94</v>
      </c>
      <c r="H2295" s="27" t="s">
        <v>27</v>
      </c>
      <c r="I2295" s="29">
        <v>0.45000000000000012</v>
      </c>
      <c r="J2295" s="30">
        <v>6500</v>
      </c>
      <c r="K2295" s="31">
        <f t="shared" si="16"/>
        <v>2925.0000000000009</v>
      </c>
      <c r="L2295" s="31">
        <f t="shared" si="17"/>
        <v>877.50000000000023</v>
      </c>
      <c r="M2295" s="32">
        <v>0.3</v>
      </c>
      <c r="O2295" s="37"/>
      <c r="P2295" s="35"/>
      <c r="Q2295" s="33"/>
      <c r="R2295" s="34"/>
    </row>
    <row r="2296" spans="1:18" ht="15.75" customHeight="1">
      <c r="A2296" s="22"/>
      <c r="B2296" s="27" t="s">
        <v>21</v>
      </c>
      <c r="C2296" s="27">
        <v>1185732</v>
      </c>
      <c r="D2296" s="28">
        <v>44476</v>
      </c>
      <c r="E2296" s="27" t="s">
        <v>53</v>
      </c>
      <c r="F2296" s="27" t="s">
        <v>93</v>
      </c>
      <c r="G2296" s="27" t="s">
        <v>94</v>
      </c>
      <c r="H2296" s="27" t="s">
        <v>28</v>
      </c>
      <c r="I2296" s="29">
        <v>0.55000000000000004</v>
      </c>
      <c r="J2296" s="30">
        <v>6500</v>
      </c>
      <c r="K2296" s="31">
        <f t="shared" si="16"/>
        <v>3575.0000000000005</v>
      </c>
      <c r="L2296" s="31">
        <f t="shared" si="17"/>
        <v>1251.25</v>
      </c>
      <c r="M2296" s="32">
        <v>0.35</v>
      </c>
      <c r="O2296" s="37"/>
      <c r="P2296" s="35"/>
      <c r="Q2296" s="33"/>
      <c r="R2296" s="34"/>
    </row>
    <row r="2297" spans="1:18" ht="15.75" customHeight="1">
      <c r="A2297" s="22"/>
      <c r="B2297" s="27" t="s">
        <v>21</v>
      </c>
      <c r="C2297" s="27">
        <v>1185732</v>
      </c>
      <c r="D2297" s="28">
        <v>44476</v>
      </c>
      <c r="E2297" s="27" t="s">
        <v>53</v>
      </c>
      <c r="F2297" s="27" t="s">
        <v>93</v>
      </c>
      <c r="G2297" s="27" t="s">
        <v>94</v>
      </c>
      <c r="H2297" s="27" t="s">
        <v>29</v>
      </c>
      <c r="I2297" s="29">
        <v>0.6</v>
      </c>
      <c r="J2297" s="30">
        <v>7750</v>
      </c>
      <c r="K2297" s="31">
        <f t="shared" si="16"/>
        <v>4650</v>
      </c>
      <c r="L2297" s="31">
        <f t="shared" si="17"/>
        <v>2325</v>
      </c>
      <c r="M2297" s="32">
        <v>0.5</v>
      </c>
      <c r="O2297" s="37"/>
      <c r="P2297" s="35"/>
      <c r="Q2297" s="33"/>
      <c r="R2297" s="34"/>
    </row>
    <row r="2298" spans="1:18" ht="15.75" customHeight="1">
      <c r="A2298" s="22"/>
      <c r="B2298" s="27" t="s">
        <v>21</v>
      </c>
      <c r="C2298" s="27">
        <v>1185732</v>
      </c>
      <c r="D2298" s="28">
        <v>44506</v>
      </c>
      <c r="E2298" s="27" t="s">
        <v>53</v>
      </c>
      <c r="F2298" s="27" t="s">
        <v>93</v>
      </c>
      <c r="G2298" s="27" t="s">
        <v>94</v>
      </c>
      <c r="H2298" s="27" t="s">
        <v>24</v>
      </c>
      <c r="I2298" s="29">
        <v>0.55000000000000004</v>
      </c>
      <c r="J2298" s="30">
        <v>9250</v>
      </c>
      <c r="K2298" s="31">
        <f t="shared" si="16"/>
        <v>5087.5</v>
      </c>
      <c r="L2298" s="31">
        <f t="shared" si="17"/>
        <v>2289.375</v>
      </c>
      <c r="M2298" s="32">
        <v>0.45</v>
      </c>
      <c r="O2298" s="37"/>
      <c r="P2298" s="35"/>
      <c r="Q2298" s="33"/>
      <c r="R2298" s="34"/>
    </row>
    <row r="2299" spans="1:18" ht="15.75" customHeight="1">
      <c r="A2299" s="22"/>
      <c r="B2299" s="27" t="s">
        <v>21</v>
      </c>
      <c r="C2299" s="27">
        <v>1185732</v>
      </c>
      <c r="D2299" s="28">
        <v>44506</v>
      </c>
      <c r="E2299" s="27" t="s">
        <v>53</v>
      </c>
      <c r="F2299" s="27" t="s">
        <v>93</v>
      </c>
      <c r="G2299" s="27" t="s">
        <v>94</v>
      </c>
      <c r="H2299" s="27" t="s">
        <v>25</v>
      </c>
      <c r="I2299" s="29">
        <v>0.45000000000000012</v>
      </c>
      <c r="J2299" s="30">
        <v>7500</v>
      </c>
      <c r="K2299" s="31">
        <f t="shared" si="16"/>
        <v>3375.0000000000009</v>
      </c>
      <c r="L2299" s="31">
        <f t="shared" si="17"/>
        <v>1181.2500000000002</v>
      </c>
      <c r="M2299" s="32">
        <v>0.35</v>
      </c>
      <c r="O2299" s="37"/>
      <c r="P2299" s="35"/>
      <c r="Q2299" s="33"/>
      <c r="R2299" s="34"/>
    </row>
    <row r="2300" spans="1:18" ht="15.75" customHeight="1">
      <c r="A2300" s="22"/>
      <c r="B2300" s="27" t="s">
        <v>21</v>
      </c>
      <c r="C2300" s="27">
        <v>1185732</v>
      </c>
      <c r="D2300" s="28">
        <v>44506</v>
      </c>
      <c r="E2300" s="27" t="s">
        <v>53</v>
      </c>
      <c r="F2300" s="27" t="s">
        <v>93</v>
      </c>
      <c r="G2300" s="27" t="s">
        <v>94</v>
      </c>
      <c r="H2300" s="27" t="s">
        <v>26</v>
      </c>
      <c r="I2300" s="29">
        <v>0.45000000000000012</v>
      </c>
      <c r="J2300" s="30">
        <v>6950</v>
      </c>
      <c r="K2300" s="31">
        <f t="shared" si="16"/>
        <v>3127.5000000000009</v>
      </c>
      <c r="L2300" s="31">
        <f t="shared" si="17"/>
        <v>781.87500000000023</v>
      </c>
      <c r="M2300" s="32">
        <v>0.25</v>
      </c>
      <c r="O2300" s="37"/>
      <c r="P2300" s="35"/>
      <c r="Q2300" s="33"/>
      <c r="R2300" s="34"/>
    </row>
    <row r="2301" spans="1:18" ht="15.75" customHeight="1">
      <c r="A2301" s="22"/>
      <c r="B2301" s="27" t="s">
        <v>21</v>
      </c>
      <c r="C2301" s="27">
        <v>1185732</v>
      </c>
      <c r="D2301" s="28">
        <v>44506</v>
      </c>
      <c r="E2301" s="27" t="s">
        <v>53</v>
      </c>
      <c r="F2301" s="27" t="s">
        <v>93</v>
      </c>
      <c r="G2301" s="27" t="s">
        <v>94</v>
      </c>
      <c r="H2301" s="27" t="s">
        <v>27</v>
      </c>
      <c r="I2301" s="29">
        <v>0.55000000000000016</v>
      </c>
      <c r="J2301" s="30">
        <v>7500</v>
      </c>
      <c r="K2301" s="31">
        <f t="shared" ref="K2301:K2555" si="18">I2301*J2301</f>
        <v>4125.0000000000009</v>
      </c>
      <c r="L2301" s="31">
        <f t="shared" ref="L2301:L2555" si="19">K2301*M2301</f>
        <v>1237.5000000000002</v>
      </c>
      <c r="M2301" s="32">
        <v>0.3</v>
      </c>
      <c r="O2301" s="37"/>
      <c r="P2301" s="35"/>
      <c r="Q2301" s="33"/>
      <c r="R2301" s="34"/>
    </row>
    <row r="2302" spans="1:18" ht="15.75" customHeight="1">
      <c r="A2302" s="22"/>
      <c r="B2302" s="27" t="s">
        <v>21</v>
      </c>
      <c r="C2302" s="27">
        <v>1185732</v>
      </c>
      <c r="D2302" s="28">
        <v>44506</v>
      </c>
      <c r="E2302" s="27" t="s">
        <v>53</v>
      </c>
      <c r="F2302" s="27" t="s">
        <v>93</v>
      </c>
      <c r="G2302" s="27" t="s">
        <v>94</v>
      </c>
      <c r="H2302" s="27" t="s">
        <v>28</v>
      </c>
      <c r="I2302" s="29">
        <v>0.70000000000000007</v>
      </c>
      <c r="J2302" s="30">
        <v>7250</v>
      </c>
      <c r="K2302" s="31">
        <f t="shared" si="18"/>
        <v>5075.0000000000009</v>
      </c>
      <c r="L2302" s="31">
        <f t="shared" si="19"/>
        <v>1776.2500000000002</v>
      </c>
      <c r="M2302" s="32">
        <v>0.35</v>
      </c>
      <c r="O2302" s="37"/>
      <c r="P2302" s="35"/>
      <c r="Q2302" s="33"/>
      <c r="R2302" s="34"/>
    </row>
    <row r="2303" spans="1:18" ht="15.75" customHeight="1">
      <c r="A2303" s="22"/>
      <c r="B2303" s="27" t="s">
        <v>21</v>
      </c>
      <c r="C2303" s="27">
        <v>1185732</v>
      </c>
      <c r="D2303" s="28">
        <v>44506</v>
      </c>
      <c r="E2303" s="27" t="s">
        <v>53</v>
      </c>
      <c r="F2303" s="27" t="s">
        <v>93</v>
      </c>
      <c r="G2303" s="27" t="s">
        <v>94</v>
      </c>
      <c r="H2303" s="27" t="s">
        <v>29</v>
      </c>
      <c r="I2303" s="29">
        <v>0.75</v>
      </c>
      <c r="J2303" s="30">
        <v>8250</v>
      </c>
      <c r="K2303" s="31">
        <f t="shared" si="18"/>
        <v>6187.5</v>
      </c>
      <c r="L2303" s="31">
        <f t="shared" si="19"/>
        <v>3093.75</v>
      </c>
      <c r="M2303" s="32">
        <v>0.5</v>
      </c>
      <c r="O2303" s="37"/>
      <c r="P2303" s="35"/>
      <c r="Q2303" s="33"/>
      <c r="R2303" s="34"/>
    </row>
    <row r="2304" spans="1:18" ht="15.75" customHeight="1">
      <c r="A2304" s="22"/>
      <c r="B2304" s="27" t="s">
        <v>21</v>
      </c>
      <c r="C2304" s="27">
        <v>1185732</v>
      </c>
      <c r="D2304" s="28">
        <v>44535</v>
      </c>
      <c r="E2304" s="27" t="s">
        <v>53</v>
      </c>
      <c r="F2304" s="27" t="s">
        <v>93</v>
      </c>
      <c r="G2304" s="27" t="s">
        <v>94</v>
      </c>
      <c r="H2304" s="27" t="s">
        <v>24</v>
      </c>
      <c r="I2304" s="29">
        <v>0.70000000000000007</v>
      </c>
      <c r="J2304" s="30">
        <v>10750</v>
      </c>
      <c r="K2304" s="31">
        <f t="shared" si="18"/>
        <v>7525.0000000000009</v>
      </c>
      <c r="L2304" s="31">
        <f t="shared" si="19"/>
        <v>3386.2500000000005</v>
      </c>
      <c r="M2304" s="32">
        <v>0.45</v>
      </c>
      <c r="O2304" s="37"/>
      <c r="P2304" s="35"/>
      <c r="Q2304" s="33"/>
      <c r="R2304" s="34"/>
    </row>
    <row r="2305" spans="1:18" ht="15.75" customHeight="1">
      <c r="A2305" s="22"/>
      <c r="B2305" s="27" t="s">
        <v>21</v>
      </c>
      <c r="C2305" s="27">
        <v>1185732</v>
      </c>
      <c r="D2305" s="28">
        <v>44535</v>
      </c>
      <c r="E2305" s="27" t="s">
        <v>53</v>
      </c>
      <c r="F2305" s="27" t="s">
        <v>93</v>
      </c>
      <c r="G2305" s="27" t="s">
        <v>94</v>
      </c>
      <c r="H2305" s="27" t="s">
        <v>25</v>
      </c>
      <c r="I2305" s="29">
        <v>0.60000000000000009</v>
      </c>
      <c r="J2305" s="30">
        <v>8750</v>
      </c>
      <c r="K2305" s="31">
        <f t="shared" si="18"/>
        <v>5250.0000000000009</v>
      </c>
      <c r="L2305" s="31">
        <f t="shared" si="19"/>
        <v>1837.5000000000002</v>
      </c>
      <c r="M2305" s="32">
        <v>0.35</v>
      </c>
      <c r="O2305" s="37"/>
      <c r="P2305" s="35"/>
      <c r="Q2305" s="33"/>
      <c r="R2305" s="34"/>
    </row>
    <row r="2306" spans="1:18" ht="15.75" customHeight="1">
      <c r="A2306" s="22"/>
      <c r="B2306" s="27" t="s">
        <v>21</v>
      </c>
      <c r="C2306" s="27">
        <v>1185732</v>
      </c>
      <c r="D2306" s="28">
        <v>44535</v>
      </c>
      <c r="E2306" s="27" t="s">
        <v>53</v>
      </c>
      <c r="F2306" s="27" t="s">
        <v>93</v>
      </c>
      <c r="G2306" s="27" t="s">
        <v>94</v>
      </c>
      <c r="H2306" s="27" t="s">
        <v>26</v>
      </c>
      <c r="I2306" s="29">
        <v>0.60000000000000009</v>
      </c>
      <c r="J2306" s="30">
        <v>8250</v>
      </c>
      <c r="K2306" s="31">
        <f t="shared" si="18"/>
        <v>4950.0000000000009</v>
      </c>
      <c r="L2306" s="31">
        <f t="shared" si="19"/>
        <v>1237.5000000000002</v>
      </c>
      <c r="M2306" s="32">
        <v>0.25</v>
      </c>
      <c r="O2306" s="37"/>
      <c r="P2306" s="35"/>
      <c r="Q2306" s="33"/>
      <c r="R2306" s="34"/>
    </row>
    <row r="2307" spans="1:18" ht="15.75" customHeight="1">
      <c r="A2307" s="22"/>
      <c r="B2307" s="27" t="s">
        <v>21</v>
      </c>
      <c r="C2307" s="27">
        <v>1185732</v>
      </c>
      <c r="D2307" s="28">
        <v>44535</v>
      </c>
      <c r="E2307" s="27" t="s">
        <v>53</v>
      </c>
      <c r="F2307" s="27" t="s">
        <v>93</v>
      </c>
      <c r="G2307" s="27" t="s">
        <v>94</v>
      </c>
      <c r="H2307" s="27" t="s">
        <v>27</v>
      </c>
      <c r="I2307" s="29">
        <v>0.60000000000000009</v>
      </c>
      <c r="J2307" s="30">
        <v>7750</v>
      </c>
      <c r="K2307" s="31">
        <f t="shared" si="18"/>
        <v>4650.0000000000009</v>
      </c>
      <c r="L2307" s="31">
        <f t="shared" si="19"/>
        <v>1395.0000000000002</v>
      </c>
      <c r="M2307" s="32">
        <v>0.3</v>
      </c>
      <c r="O2307" s="37"/>
      <c r="P2307" s="35"/>
      <c r="Q2307" s="33"/>
      <c r="R2307" s="34"/>
    </row>
    <row r="2308" spans="1:18" ht="15.75" customHeight="1">
      <c r="A2308" s="22"/>
      <c r="B2308" s="27" t="s">
        <v>21</v>
      </c>
      <c r="C2308" s="27">
        <v>1185732</v>
      </c>
      <c r="D2308" s="28">
        <v>44535</v>
      </c>
      <c r="E2308" s="27" t="s">
        <v>53</v>
      </c>
      <c r="F2308" s="27" t="s">
        <v>93</v>
      </c>
      <c r="G2308" s="27" t="s">
        <v>94</v>
      </c>
      <c r="H2308" s="27" t="s">
        <v>28</v>
      </c>
      <c r="I2308" s="29">
        <v>0.70000000000000007</v>
      </c>
      <c r="J2308" s="30">
        <v>7750</v>
      </c>
      <c r="K2308" s="31">
        <f t="shared" si="18"/>
        <v>5425.0000000000009</v>
      </c>
      <c r="L2308" s="31">
        <f t="shared" si="19"/>
        <v>1898.7500000000002</v>
      </c>
      <c r="M2308" s="32">
        <v>0.35</v>
      </c>
      <c r="O2308" s="37"/>
      <c r="P2308" s="35"/>
      <c r="Q2308" s="33"/>
      <c r="R2308" s="34"/>
    </row>
    <row r="2309" spans="1:18" ht="15.75" customHeight="1">
      <c r="A2309" s="22"/>
      <c r="B2309" s="27" t="s">
        <v>21</v>
      </c>
      <c r="C2309" s="27">
        <v>1185732</v>
      </c>
      <c r="D2309" s="28">
        <v>44535</v>
      </c>
      <c r="E2309" s="27" t="s">
        <v>53</v>
      </c>
      <c r="F2309" s="27" t="s">
        <v>93</v>
      </c>
      <c r="G2309" s="27" t="s">
        <v>94</v>
      </c>
      <c r="H2309" s="27" t="s">
        <v>29</v>
      </c>
      <c r="I2309" s="29">
        <v>0.75</v>
      </c>
      <c r="J2309" s="30">
        <v>8750</v>
      </c>
      <c r="K2309" s="31">
        <f t="shared" si="18"/>
        <v>6562.5</v>
      </c>
      <c r="L2309" s="31">
        <f t="shared" si="19"/>
        <v>3281.25</v>
      </c>
      <c r="M2309" s="32">
        <v>0.5</v>
      </c>
      <c r="O2309" s="37"/>
      <c r="P2309" s="35"/>
      <c r="Q2309" s="33"/>
      <c r="R2309" s="34"/>
    </row>
    <row r="2310" spans="1:18" ht="15.75" customHeight="1">
      <c r="A2310" s="22" t="s">
        <v>46</v>
      </c>
      <c r="B2310" s="27" t="s">
        <v>21</v>
      </c>
      <c r="C2310" s="27">
        <v>1185732</v>
      </c>
      <c r="D2310" s="28">
        <v>44202</v>
      </c>
      <c r="E2310" s="27" t="s">
        <v>53</v>
      </c>
      <c r="F2310" s="27" t="s">
        <v>95</v>
      </c>
      <c r="G2310" s="27" t="s">
        <v>96</v>
      </c>
      <c r="H2310" s="27" t="s">
        <v>24</v>
      </c>
      <c r="I2310" s="29">
        <v>0.35000000000000003</v>
      </c>
      <c r="J2310" s="30">
        <v>9250</v>
      </c>
      <c r="K2310" s="31">
        <f t="shared" si="18"/>
        <v>3237.5000000000005</v>
      </c>
      <c r="L2310" s="31">
        <f t="shared" si="19"/>
        <v>1295.0000000000002</v>
      </c>
      <c r="M2310" s="32">
        <v>0.4</v>
      </c>
      <c r="O2310" s="37"/>
      <c r="P2310" s="35"/>
      <c r="Q2310" s="33"/>
      <c r="R2310" s="34"/>
    </row>
    <row r="2311" spans="1:18" ht="15.75" customHeight="1">
      <c r="A2311" s="22"/>
      <c r="B2311" s="27" t="s">
        <v>21</v>
      </c>
      <c r="C2311" s="27">
        <v>1185732</v>
      </c>
      <c r="D2311" s="28">
        <v>44202</v>
      </c>
      <c r="E2311" s="27" t="s">
        <v>53</v>
      </c>
      <c r="F2311" s="27" t="s">
        <v>95</v>
      </c>
      <c r="G2311" s="27" t="s">
        <v>96</v>
      </c>
      <c r="H2311" s="27" t="s">
        <v>25</v>
      </c>
      <c r="I2311" s="29">
        <v>0.35000000000000003</v>
      </c>
      <c r="J2311" s="30">
        <v>7250</v>
      </c>
      <c r="K2311" s="31">
        <f t="shared" si="18"/>
        <v>2537.5000000000005</v>
      </c>
      <c r="L2311" s="31">
        <f t="shared" si="19"/>
        <v>888.12500000000011</v>
      </c>
      <c r="M2311" s="32">
        <v>0.35</v>
      </c>
      <c r="O2311" s="37"/>
      <c r="P2311" s="35"/>
      <c r="Q2311" s="33"/>
      <c r="R2311" s="34"/>
    </row>
    <row r="2312" spans="1:18" ht="15.75" customHeight="1">
      <c r="A2312" s="22"/>
      <c r="B2312" s="27" t="s">
        <v>21</v>
      </c>
      <c r="C2312" s="27">
        <v>1185732</v>
      </c>
      <c r="D2312" s="28">
        <v>44202</v>
      </c>
      <c r="E2312" s="27" t="s">
        <v>53</v>
      </c>
      <c r="F2312" s="27" t="s">
        <v>95</v>
      </c>
      <c r="G2312" s="27" t="s">
        <v>96</v>
      </c>
      <c r="H2312" s="27" t="s">
        <v>26</v>
      </c>
      <c r="I2312" s="29">
        <v>0.25000000000000006</v>
      </c>
      <c r="J2312" s="30">
        <v>7250</v>
      </c>
      <c r="K2312" s="31">
        <f t="shared" si="18"/>
        <v>1812.5000000000005</v>
      </c>
      <c r="L2312" s="31">
        <f t="shared" si="19"/>
        <v>725.00000000000023</v>
      </c>
      <c r="M2312" s="32">
        <v>0.4</v>
      </c>
      <c r="O2312" s="37"/>
      <c r="P2312" s="35"/>
      <c r="Q2312" s="33"/>
      <c r="R2312" s="34"/>
    </row>
    <row r="2313" spans="1:18" ht="15.75" customHeight="1">
      <c r="A2313" s="22"/>
      <c r="B2313" s="27" t="s">
        <v>21</v>
      </c>
      <c r="C2313" s="27">
        <v>1185732</v>
      </c>
      <c r="D2313" s="28">
        <v>44202</v>
      </c>
      <c r="E2313" s="27" t="s">
        <v>53</v>
      </c>
      <c r="F2313" s="27" t="s">
        <v>95</v>
      </c>
      <c r="G2313" s="27" t="s">
        <v>96</v>
      </c>
      <c r="H2313" s="27" t="s">
        <v>27</v>
      </c>
      <c r="I2313" s="29">
        <v>0.3</v>
      </c>
      <c r="J2313" s="30">
        <v>5750</v>
      </c>
      <c r="K2313" s="31">
        <f t="shared" si="18"/>
        <v>1725</v>
      </c>
      <c r="L2313" s="31">
        <f t="shared" si="19"/>
        <v>690</v>
      </c>
      <c r="M2313" s="32">
        <v>0.4</v>
      </c>
      <c r="O2313" s="37"/>
      <c r="P2313" s="35"/>
      <c r="Q2313" s="33"/>
      <c r="R2313" s="34"/>
    </row>
    <row r="2314" spans="1:18" ht="15.75" customHeight="1">
      <c r="A2314" s="22"/>
      <c r="B2314" s="27" t="s">
        <v>21</v>
      </c>
      <c r="C2314" s="27">
        <v>1185732</v>
      </c>
      <c r="D2314" s="28">
        <v>44202</v>
      </c>
      <c r="E2314" s="27" t="s">
        <v>53</v>
      </c>
      <c r="F2314" s="27" t="s">
        <v>95</v>
      </c>
      <c r="G2314" s="27" t="s">
        <v>96</v>
      </c>
      <c r="H2314" s="27" t="s">
        <v>28</v>
      </c>
      <c r="I2314" s="29">
        <v>0.45</v>
      </c>
      <c r="J2314" s="30">
        <v>6250</v>
      </c>
      <c r="K2314" s="31">
        <f t="shared" si="18"/>
        <v>2812.5</v>
      </c>
      <c r="L2314" s="31">
        <f t="shared" si="19"/>
        <v>984.37499999999989</v>
      </c>
      <c r="M2314" s="32">
        <v>0.35</v>
      </c>
      <c r="O2314" s="37"/>
      <c r="P2314" s="35"/>
      <c r="Q2314" s="33"/>
      <c r="R2314" s="34"/>
    </row>
    <row r="2315" spans="1:18" ht="15.75" customHeight="1">
      <c r="A2315" s="22"/>
      <c r="B2315" s="27" t="s">
        <v>21</v>
      </c>
      <c r="C2315" s="27">
        <v>1185732</v>
      </c>
      <c r="D2315" s="28">
        <v>44202</v>
      </c>
      <c r="E2315" s="27" t="s">
        <v>53</v>
      </c>
      <c r="F2315" s="27" t="s">
        <v>95</v>
      </c>
      <c r="G2315" s="27" t="s">
        <v>96</v>
      </c>
      <c r="H2315" s="27" t="s">
        <v>29</v>
      </c>
      <c r="I2315" s="29">
        <v>0.35000000000000003</v>
      </c>
      <c r="J2315" s="30">
        <v>7250</v>
      </c>
      <c r="K2315" s="31">
        <f t="shared" si="18"/>
        <v>2537.5000000000005</v>
      </c>
      <c r="L2315" s="31">
        <f t="shared" si="19"/>
        <v>1268.7500000000002</v>
      </c>
      <c r="M2315" s="32">
        <v>0.5</v>
      </c>
      <c r="O2315" s="37"/>
      <c r="P2315" s="35"/>
      <c r="Q2315" s="33"/>
      <c r="R2315" s="34"/>
    </row>
    <row r="2316" spans="1:18" ht="15.75" customHeight="1">
      <c r="A2316" s="22"/>
      <c r="B2316" s="27" t="s">
        <v>21</v>
      </c>
      <c r="C2316" s="27">
        <v>1185732</v>
      </c>
      <c r="D2316" s="28">
        <v>44231</v>
      </c>
      <c r="E2316" s="27" t="s">
        <v>53</v>
      </c>
      <c r="F2316" s="27" t="s">
        <v>95</v>
      </c>
      <c r="G2316" s="27" t="s">
        <v>96</v>
      </c>
      <c r="H2316" s="27" t="s">
        <v>24</v>
      </c>
      <c r="I2316" s="29">
        <v>0.35000000000000003</v>
      </c>
      <c r="J2316" s="30">
        <v>9750</v>
      </c>
      <c r="K2316" s="31">
        <f t="shared" si="18"/>
        <v>3412.5000000000005</v>
      </c>
      <c r="L2316" s="31">
        <f t="shared" si="19"/>
        <v>1365.0000000000002</v>
      </c>
      <c r="M2316" s="32">
        <v>0.4</v>
      </c>
      <c r="O2316" s="37"/>
      <c r="P2316" s="35"/>
      <c r="Q2316" s="33"/>
      <c r="R2316" s="34"/>
    </row>
    <row r="2317" spans="1:18" ht="15.75" customHeight="1">
      <c r="A2317" s="22"/>
      <c r="B2317" s="27" t="s">
        <v>21</v>
      </c>
      <c r="C2317" s="27">
        <v>1185732</v>
      </c>
      <c r="D2317" s="28">
        <v>44231</v>
      </c>
      <c r="E2317" s="27" t="s">
        <v>53</v>
      </c>
      <c r="F2317" s="27" t="s">
        <v>95</v>
      </c>
      <c r="G2317" s="27" t="s">
        <v>96</v>
      </c>
      <c r="H2317" s="27" t="s">
        <v>25</v>
      </c>
      <c r="I2317" s="29">
        <v>0.35000000000000003</v>
      </c>
      <c r="J2317" s="30">
        <v>6250</v>
      </c>
      <c r="K2317" s="31">
        <f t="shared" si="18"/>
        <v>2187.5</v>
      </c>
      <c r="L2317" s="31">
        <f t="shared" si="19"/>
        <v>765.625</v>
      </c>
      <c r="M2317" s="32">
        <v>0.35</v>
      </c>
      <c r="O2317" s="37"/>
      <c r="P2317" s="35"/>
      <c r="Q2317" s="33"/>
      <c r="R2317" s="34"/>
    </row>
    <row r="2318" spans="1:18" ht="15.75" customHeight="1">
      <c r="A2318" s="22"/>
      <c r="B2318" s="27" t="s">
        <v>21</v>
      </c>
      <c r="C2318" s="27">
        <v>1185732</v>
      </c>
      <c r="D2318" s="28">
        <v>44231</v>
      </c>
      <c r="E2318" s="27" t="s">
        <v>53</v>
      </c>
      <c r="F2318" s="27" t="s">
        <v>95</v>
      </c>
      <c r="G2318" s="27" t="s">
        <v>96</v>
      </c>
      <c r="H2318" s="27" t="s">
        <v>26</v>
      </c>
      <c r="I2318" s="29">
        <v>0.25000000000000006</v>
      </c>
      <c r="J2318" s="30">
        <v>6750</v>
      </c>
      <c r="K2318" s="31">
        <f t="shared" si="18"/>
        <v>1687.5000000000005</v>
      </c>
      <c r="L2318" s="31">
        <f t="shared" si="19"/>
        <v>675.00000000000023</v>
      </c>
      <c r="M2318" s="32">
        <v>0.4</v>
      </c>
      <c r="O2318" s="37"/>
      <c r="P2318" s="35"/>
      <c r="Q2318" s="33"/>
      <c r="R2318" s="34"/>
    </row>
    <row r="2319" spans="1:18" ht="15.75" customHeight="1">
      <c r="A2319" s="22"/>
      <c r="B2319" s="27" t="s">
        <v>21</v>
      </c>
      <c r="C2319" s="27">
        <v>1185732</v>
      </c>
      <c r="D2319" s="28">
        <v>44231</v>
      </c>
      <c r="E2319" s="27" t="s">
        <v>53</v>
      </c>
      <c r="F2319" s="27" t="s">
        <v>95</v>
      </c>
      <c r="G2319" s="27" t="s">
        <v>96</v>
      </c>
      <c r="H2319" s="27" t="s">
        <v>27</v>
      </c>
      <c r="I2319" s="29">
        <v>0.3</v>
      </c>
      <c r="J2319" s="30">
        <v>5250</v>
      </c>
      <c r="K2319" s="31">
        <f t="shared" si="18"/>
        <v>1575</v>
      </c>
      <c r="L2319" s="31">
        <f t="shared" si="19"/>
        <v>630</v>
      </c>
      <c r="M2319" s="32">
        <v>0.4</v>
      </c>
      <c r="O2319" s="37"/>
      <c r="P2319" s="35"/>
      <c r="Q2319" s="33"/>
      <c r="R2319" s="34"/>
    </row>
    <row r="2320" spans="1:18" ht="15.75" customHeight="1">
      <c r="A2320" s="22"/>
      <c r="B2320" s="27" t="s">
        <v>21</v>
      </c>
      <c r="C2320" s="27">
        <v>1185732</v>
      </c>
      <c r="D2320" s="28">
        <v>44231</v>
      </c>
      <c r="E2320" s="27" t="s">
        <v>53</v>
      </c>
      <c r="F2320" s="27" t="s">
        <v>95</v>
      </c>
      <c r="G2320" s="27" t="s">
        <v>96</v>
      </c>
      <c r="H2320" s="27" t="s">
        <v>28</v>
      </c>
      <c r="I2320" s="29">
        <v>0.45</v>
      </c>
      <c r="J2320" s="30">
        <v>6000</v>
      </c>
      <c r="K2320" s="31">
        <f t="shared" si="18"/>
        <v>2700</v>
      </c>
      <c r="L2320" s="31">
        <f t="shared" si="19"/>
        <v>944.99999999999989</v>
      </c>
      <c r="M2320" s="32">
        <v>0.35</v>
      </c>
      <c r="O2320" s="37"/>
      <c r="P2320" s="35"/>
      <c r="Q2320" s="33"/>
      <c r="R2320" s="34"/>
    </row>
    <row r="2321" spans="1:18" ht="15.75" customHeight="1">
      <c r="A2321" s="22"/>
      <c r="B2321" s="27" t="s">
        <v>21</v>
      </c>
      <c r="C2321" s="27">
        <v>1185732</v>
      </c>
      <c r="D2321" s="28">
        <v>44231</v>
      </c>
      <c r="E2321" s="27" t="s">
        <v>53</v>
      </c>
      <c r="F2321" s="27" t="s">
        <v>95</v>
      </c>
      <c r="G2321" s="27" t="s">
        <v>96</v>
      </c>
      <c r="H2321" s="27" t="s">
        <v>29</v>
      </c>
      <c r="I2321" s="29">
        <v>0.3</v>
      </c>
      <c r="J2321" s="30">
        <v>7000</v>
      </c>
      <c r="K2321" s="31">
        <f t="shared" si="18"/>
        <v>2100</v>
      </c>
      <c r="L2321" s="31">
        <f t="shared" si="19"/>
        <v>1050</v>
      </c>
      <c r="M2321" s="32">
        <v>0.5</v>
      </c>
      <c r="O2321" s="37"/>
      <c r="P2321" s="35"/>
      <c r="Q2321" s="33"/>
      <c r="R2321" s="34"/>
    </row>
    <row r="2322" spans="1:18" ht="15.75" customHeight="1">
      <c r="A2322" s="22"/>
      <c r="B2322" s="27" t="s">
        <v>21</v>
      </c>
      <c r="C2322" s="27">
        <v>1185732</v>
      </c>
      <c r="D2322" s="28">
        <v>44257</v>
      </c>
      <c r="E2322" s="27" t="s">
        <v>53</v>
      </c>
      <c r="F2322" s="27" t="s">
        <v>95</v>
      </c>
      <c r="G2322" s="27" t="s">
        <v>96</v>
      </c>
      <c r="H2322" s="27" t="s">
        <v>24</v>
      </c>
      <c r="I2322" s="29">
        <v>0.3</v>
      </c>
      <c r="J2322" s="30">
        <v>9200</v>
      </c>
      <c r="K2322" s="31">
        <f t="shared" si="18"/>
        <v>2760</v>
      </c>
      <c r="L2322" s="31">
        <f t="shared" si="19"/>
        <v>1104</v>
      </c>
      <c r="M2322" s="32">
        <v>0.4</v>
      </c>
      <c r="O2322" s="37"/>
      <c r="P2322" s="35"/>
      <c r="Q2322" s="33"/>
      <c r="R2322" s="34"/>
    </row>
    <row r="2323" spans="1:18" ht="15.75" customHeight="1">
      <c r="A2323" s="22"/>
      <c r="B2323" s="27" t="s">
        <v>21</v>
      </c>
      <c r="C2323" s="27">
        <v>1185732</v>
      </c>
      <c r="D2323" s="28">
        <v>44257</v>
      </c>
      <c r="E2323" s="27" t="s">
        <v>53</v>
      </c>
      <c r="F2323" s="27" t="s">
        <v>95</v>
      </c>
      <c r="G2323" s="27" t="s">
        <v>96</v>
      </c>
      <c r="H2323" s="27" t="s">
        <v>25</v>
      </c>
      <c r="I2323" s="29">
        <v>0.3</v>
      </c>
      <c r="J2323" s="30">
        <v>6000</v>
      </c>
      <c r="K2323" s="31">
        <f t="shared" si="18"/>
        <v>1800</v>
      </c>
      <c r="L2323" s="31">
        <f t="shared" si="19"/>
        <v>630</v>
      </c>
      <c r="M2323" s="32">
        <v>0.35</v>
      </c>
      <c r="O2323" s="37"/>
      <c r="P2323" s="35"/>
      <c r="Q2323" s="33"/>
      <c r="R2323" s="34"/>
    </row>
    <row r="2324" spans="1:18" ht="15.75" customHeight="1">
      <c r="A2324" s="22"/>
      <c r="B2324" s="27" t="s">
        <v>21</v>
      </c>
      <c r="C2324" s="27">
        <v>1185732</v>
      </c>
      <c r="D2324" s="28">
        <v>44257</v>
      </c>
      <c r="E2324" s="27" t="s">
        <v>53</v>
      </c>
      <c r="F2324" s="27" t="s">
        <v>95</v>
      </c>
      <c r="G2324" s="27" t="s">
        <v>96</v>
      </c>
      <c r="H2324" s="27" t="s">
        <v>26</v>
      </c>
      <c r="I2324" s="29">
        <v>0.2</v>
      </c>
      <c r="J2324" s="30">
        <v>6250</v>
      </c>
      <c r="K2324" s="31">
        <f t="shared" si="18"/>
        <v>1250</v>
      </c>
      <c r="L2324" s="31">
        <f t="shared" si="19"/>
        <v>500</v>
      </c>
      <c r="M2324" s="32">
        <v>0.4</v>
      </c>
      <c r="O2324" s="37"/>
      <c r="P2324" s="35"/>
      <c r="Q2324" s="33"/>
      <c r="R2324" s="34"/>
    </row>
    <row r="2325" spans="1:18" ht="15.75" customHeight="1">
      <c r="A2325" s="22"/>
      <c r="B2325" s="27" t="s">
        <v>21</v>
      </c>
      <c r="C2325" s="27">
        <v>1185732</v>
      </c>
      <c r="D2325" s="28">
        <v>44257</v>
      </c>
      <c r="E2325" s="27" t="s">
        <v>53</v>
      </c>
      <c r="F2325" s="27" t="s">
        <v>95</v>
      </c>
      <c r="G2325" s="27" t="s">
        <v>96</v>
      </c>
      <c r="H2325" s="27" t="s">
        <v>27</v>
      </c>
      <c r="I2325" s="29">
        <v>0.24999999999999994</v>
      </c>
      <c r="J2325" s="30">
        <v>4750</v>
      </c>
      <c r="K2325" s="31">
        <f t="shared" si="18"/>
        <v>1187.4999999999998</v>
      </c>
      <c r="L2325" s="31">
        <f t="shared" si="19"/>
        <v>474.99999999999994</v>
      </c>
      <c r="M2325" s="32">
        <v>0.4</v>
      </c>
      <c r="O2325" s="37"/>
      <c r="P2325" s="35"/>
      <c r="Q2325" s="33"/>
      <c r="R2325" s="34"/>
    </row>
    <row r="2326" spans="1:18" ht="15.75" customHeight="1">
      <c r="A2326" s="22"/>
      <c r="B2326" s="27" t="s">
        <v>21</v>
      </c>
      <c r="C2326" s="27">
        <v>1185732</v>
      </c>
      <c r="D2326" s="28">
        <v>44257</v>
      </c>
      <c r="E2326" s="27" t="s">
        <v>53</v>
      </c>
      <c r="F2326" s="27" t="s">
        <v>95</v>
      </c>
      <c r="G2326" s="27" t="s">
        <v>96</v>
      </c>
      <c r="H2326" s="27" t="s">
        <v>28</v>
      </c>
      <c r="I2326" s="29">
        <v>0.40000000000000008</v>
      </c>
      <c r="J2326" s="30">
        <v>5250</v>
      </c>
      <c r="K2326" s="31">
        <f t="shared" si="18"/>
        <v>2100.0000000000005</v>
      </c>
      <c r="L2326" s="31">
        <f t="shared" si="19"/>
        <v>735.00000000000011</v>
      </c>
      <c r="M2326" s="32">
        <v>0.35</v>
      </c>
      <c r="O2326" s="37"/>
      <c r="P2326" s="35"/>
      <c r="Q2326" s="33"/>
      <c r="R2326" s="34"/>
    </row>
    <row r="2327" spans="1:18" ht="15.75" customHeight="1">
      <c r="A2327" s="22"/>
      <c r="B2327" s="27" t="s">
        <v>21</v>
      </c>
      <c r="C2327" s="27">
        <v>1185732</v>
      </c>
      <c r="D2327" s="28">
        <v>44257</v>
      </c>
      <c r="E2327" s="27" t="s">
        <v>53</v>
      </c>
      <c r="F2327" s="27" t="s">
        <v>95</v>
      </c>
      <c r="G2327" s="27" t="s">
        <v>96</v>
      </c>
      <c r="H2327" s="27" t="s">
        <v>29</v>
      </c>
      <c r="I2327" s="29">
        <v>0.3</v>
      </c>
      <c r="J2327" s="30">
        <v>6250</v>
      </c>
      <c r="K2327" s="31">
        <f t="shared" si="18"/>
        <v>1875</v>
      </c>
      <c r="L2327" s="31">
        <f t="shared" si="19"/>
        <v>937.5</v>
      </c>
      <c r="M2327" s="32">
        <v>0.5</v>
      </c>
      <c r="O2327" s="37"/>
      <c r="P2327" s="35"/>
      <c r="Q2327" s="33"/>
      <c r="R2327" s="34"/>
    </row>
    <row r="2328" spans="1:18" ht="15.75" customHeight="1">
      <c r="A2328" s="22"/>
      <c r="B2328" s="27" t="s">
        <v>21</v>
      </c>
      <c r="C2328" s="27">
        <v>1185732</v>
      </c>
      <c r="D2328" s="28">
        <v>44289</v>
      </c>
      <c r="E2328" s="27" t="s">
        <v>53</v>
      </c>
      <c r="F2328" s="27" t="s">
        <v>95</v>
      </c>
      <c r="G2328" s="27" t="s">
        <v>96</v>
      </c>
      <c r="H2328" s="27" t="s">
        <v>24</v>
      </c>
      <c r="I2328" s="29">
        <v>0.3</v>
      </c>
      <c r="J2328" s="30">
        <v>8750</v>
      </c>
      <c r="K2328" s="31">
        <f t="shared" si="18"/>
        <v>2625</v>
      </c>
      <c r="L2328" s="31">
        <f t="shared" si="19"/>
        <v>1050</v>
      </c>
      <c r="M2328" s="32">
        <v>0.4</v>
      </c>
      <c r="O2328" s="37"/>
      <c r="P2328" s="35"/>
      <c r="Q2328" s="33"/>
      <c r="R2328" s="34"/>
    </row>
    <row r="2329" spans="1:18" ht="15.75" customHeight="1">
      <c r="A2329" s="22"/>
      <c r="B2329" s="27" t="s">
        <v>21</v>
      </c>
      <c r="C2329" s="27">
        <v>1185732</v>
      </c>
      <c r="D2329" s="28">
        <v>44289</v>
      </c>
      <c r="E2329" s="27" t="s">
        <v>53</v>
      </c>
      <c r="F2329" s="27" t="s">
        <v>95</v>
      </c>
      <c r="G2329" s="27" t="s">
        <v>96</v>
      </c>
      <c r="H2329" s="27" t="s">
        <v>25</v>
      </c>
      <c r="I2329" s="29">
        <v>0.3</v>
      </c>
      <c r="J2329" s="30">
        <v>5750</v>
      </c>
      <c r="K2329" s="31">
        <f t="shared" si="18"/>
        <v>1725</v>
      </c>
      <c r="L2329" s="31">
        <f t="shared" si="19"/>
        <v>603.75</v>
      </c>
      <c r="M2329" s="32">
        <v>0.35</v>
      </c>
      <c r="O2329" s="37"/>
      <c r="P2329" s="35"/>
      <c r="Q2329" s="33"/>
      <c r="R2329" s="34"/>
    </row>
    <row r="2330" spans="1:18" ht="15.75" customHeight="1">
      <c r="A2330" s="22"/>
      <c r="B2330" s="27" t="s">
        <v>21</v>
      </c>
      <c r="C2330" s="27">
        <v>1185732</v>
      </c>
      <c r="D2330" s="28">
        <v>44289</v>
      </c>
      <c r="E2330" s="27" t="s">
        <v>53</v>
      </c>
      <c r="F2330" s="27" t="s">
        <v>95</v>
      </c>
      <c r="G2330" s="27" t="s">
        <v>96</v>
      </c>
      <c r="H2330" s="27" t="s">
        <v>26</v>
      </c>
      <c r="I2330" s="29">
        <v>0.2</v>
      </c>
      <c r="J2330" s="30">
        <v>5750</v>
      </c>
      <c r="K2330" s="31">
        <f t="shared" si="18"/>
        <v>1150</v>
      </c>
      <c r="L2330" s="31">
        <f t="shared" si="19"/>
        <v>460</v>
      </c>
      <c r="M2330" s="32">
        <v>0.4</v>
      </c>
      <c r="O2330" s="37"/>
      <c r="P2330" s="35"/>
      <c r="Q2330" s="33"/>
      <c r="R2330" s="34"/>
    </row>
    <row r="2331" spans="1:18" ht="15.75" customHeight="1">
      <c r="A2331" s="22"/>
      <c r="B2331" s="27" t="s">
        <v>21</v>
      </c>
      <c r="C2331" s="27">
        <v>1185732</v>
      </c>
      <c r="D2331" s="28">
        <v>44289</v>
      </c>
      <c r="E2331" s="27" t="s">
        <v>53</v>
      </c>
      <c r="F2331" s="27" t="s">
        <v>95</v>
      </c>
      <c r="G2331" s="27" t="s">
        <v>96</v>
      </c>
      <c r="H2331" s="27" t="s">
        <v>27</v>
      </c>
      <c r="I2331" s="29">
        <v>0.24999999999999994</v>
      </c>
      <c r="J2331" s="30">
        <v>5000</v>
      </c>
      <c r="K2331" s="31">
        <f t="shared" si="18"/>
        <v>1249.9999999999998</v>
      </c>
      <c r="L2331" s="31">
        <f t="shared" si="19"/>
        <v>499.99999999999994</v>
      </c>
      <c r="M2331" s="32">
        <v>0.4</v>
      </c>
      <c r="O2331" s="37"/>
      <c r="P2331" s="35"/>
      <c r="Q2331" s="33"/>
      <c r="R2331" s="34"/>
    </row>
    <row r="2332" spans="1:18" ht="15.75" customHeight="1">
      <c r="A2332" s="22"/>
      <c r="B2332" s="27" t="s">
        <v>21</v>
      </c>
      <c r="C2332" s="27">
        <v>1185732</v>
      </c>
      <c r="D2332" s="28">
        <v>44289</v>
      </c>
      <c r="E2332" s="27" t="s">
        <v>53</v>
      </c>
      <c r="F2332" s="27" t="s">
        <v>95</v>
      </c>
      <c r="G2332" s="27" t="s">
        <v>96</v>
      </c>
      <c r="H2332" s="27" t="s">
        <v>28</v>
      </c>
      <c r="I2332" s="29">
        <v>0.45</v>
      </c>
      <c r="J2332" s="30">
        <v>5250</v>
      </c>
      <c r="K2332" s="31">
        <f t="shared" si="18"/>
        <v>2362.5</v>
      </c>
      <c r="L2332" s="31">
        <f t="shared" si="19"/>
        <v>826.875</v>
      </c>
      <c r="M2332" s="32">
        <v>0.35</v>
      </c>
      <c r="O2332" s="37"/>
      <c r="P2332" s="35"/>
      <c r="Q2332" s="33"/>
      <c r="R2332" s="34"/>
    </row>
    <row r="2333" spans="1:18" ht="15.75" customHeight="1">
      <c r="A2333" s="22"/>
      <c r="B2333" s="27" t="s">
        <v>21</v>
      </c>
      <c r="C2333" s="27">
        <v>1185732</v>
      </c>
      <c r="D2333" s="28">
        <v>44289</v>
      </c>
      <c r="E2333" s="27" t="s">
        <v>53</v>
      </c>
      <c r="F2333" s="27" t="s">
        <v>95</v>
      </c>
      <c r="G2333" s="27" t="s">
        <v>96</v>
      </c>
      <c r="H2333" s="27" t="s">
        <v>29</v>
      </c>
      <c r="I2333" s="29">
        <v>0.35000000000000003</v>
      </c>
      <c r="J2333" s="30">
        <v>6750</v>
      </c>
      <c r="K2333" s="31">
        <f t="shared" si="18"/>
        <v>2362.5</v>
      </c>
      <c r="L2333" s="31">
        <f t="shared" si="19"/>
        <v>1181.25</v>
      </c>
      <c r="M2333" s="32">
        <v>0.5</v>
      </c>
      <c r="O2333" s="37"/>
      <c r="P2333" s="35"/>
      <c r="Q2333" s="33"/>
      <c r="R2333" s="34"/>
    </row>
    <row r="2334" spans="1:18" ht="15.75" customHeight="1">
      <c r="A2334" s="22"/>
      <c r="B2334" s="27" t="s">
        <v>21</v>
      </c>
      <c r="C2334" s="27">
        <v>1185732</v>
      </c>
      <c r="D2334" s="28">
        <v>44318</v>
      </c>
      <c r="E2334" s="27" t="s">
        <v>53</v>
      </c>
      <c r="F2334" s="27" t="s">
        <v>95</v>
      </c>
      <c r="G2334" s="27" t="s">
        <v>96</v>
      </c>
      <c r="H2334" s="27" t="s">
        <v>24</v>
      </c>
      <c r="I2334" s="29">
        <v>0.45</v>
      </c>
      <c r="J2334" s="30">
        <v>9450</v>
      </c>
      <c r="K2334" s="31">
        <f t="shared" si="18"/>
        <v>4252.5</v>
      </c>
      <c r="L2334" s="31">
        <f t="shared" si="19"/>
        <v>1701</v>
      </c>
      <c r="M2334" s="32">
        <v>0.4</v>
      </c>
      <c r="O2334" s="37"/>
      <c r="P2334" s="35"/>
      <c r="Q2334" s="33"/>
      <c r="R2334" s="34"/>
    </row>
    <row r="2335" spans="1:18" ht="15.75" customHeight="1">
      <c r="A2335" s="22"/>
      <c r="B2335" s="27" t="s">
        <v>21</v>
      </c>
      <c r="C2335" s="27">
        <v>1185732</v>
      </c>
      <c r="D2335" s="28">
        <v>44318</v>
      </c>
      <c r="E2335" s="27" t="s">
        <v>53</v>
      </c>
      <c r="F2335" s="27" t="s">
        <v>95</v>
      </c>
      <c r="G2335" s="27" t="s">
        <v>96</v>
      </c>
      <c r="H2335" s="27" t="s">
        <v>25</v>
      </c>
      <c r="I2335" s="29">
        <v>0.45</v>
      </c>
      <c r="J2335" s="30">
        <v>6500</v>
      </c>
      <c r="K2335" s="31">
        <f t="shared" si="18"/>
        <v>2925</v>
      </c>
      <c r="L2335" s="31">
        <f t="shared" si="19"/>
        <v>1023.7499999999999</v>
      </c>
      <c r="M2335" s="32">
        <v>0.35</v>
      </c>
      <c r="O2335" s="37"/>
      <c r="P2335" s="35"/>
      <c r="Q2335" s="33"/>
      <c r="R2335" s="34"/>
    </row>
    <row r="2336" spans="1:18" ht="15.75" customHeight="1">
      <c r="A2336" s="22"/>
      <c r="B2336" s="27" t="s">
        <v>21</v>
      </c>
      <c r="C2336" s="27">
        <v>1185732</v>
      </c>
      <c r="D2336" s="28">
        <v>44318</v>
      </c>
      <c r="E2336" s="27" t="s">
        <v>53</v>
      </c>
      <c r="F2336" s="27" t="s">
        <v>95</v>
      </c>
      <c r="G2336" s="27" t="s">
        <v>96</v>
      </c>
      <c r="H2336" s="27" t="s">
        <v>26</v>
      </c>
      <c r="I2336" s="29">
        <v>0.4</v>
      </c>
      <c r="J2336" s="30">
        <v>6250</v>
      </c>
      <c r="K2336" s="31">
        <f t="shared" si="18"/>
        <v>2500</v>
      </c>
      <c r="L2336" s="31">
        <f t="shared" si="19"/>
        <v>1000</v>
      </c>
      <c r="M2336" s="32">
        <v>0.4</v>
      </c>
      <c r="O2336" s="37"/>
      <c r="P2336" s="35"/>
      <c r="Q2336" s="33"/>
      <c r="R2336" s="34"/>
    </row>
    <row r="2337" spans="1:18" ht="15.75" customHeight="1">
      <c r="A2337" s="22"/>
      <c r="B2337" s="27" t="s">
        <v>21</v>
      </c>
      <c r="C2337" s="27">
        <v>1185732</v>
      </c>
      <c r="D2337" s="28">
        <v>44318</v>
      </c>
      <c r="E2337" s="27" t="s">
        <v>53</v>
      </c>
      <c r="F2337" s="27" t="s">
        <v>95</v>
      </c>
      <c r="G2337" s="27" t="s">
        <v>96</v>
      </c>
      <c r="H2337" s="27" t="s">
        <v>27</v>
      </c>
      <c r="I2337" s="29">
        <v>0.4</v>
      </c>
      <c r="J2337" s="30">
        <v>5750</v>
      </c>
      <c r="K2337" s="31">
        <f t="shared" si="18"/>
        <v>2300</v>
      </c>
      <c r="L2337" s="31">
        <f t="shared" si="19"/>
        <v>920</v>
      </c>
      <c r="M2337" s="32">
        <v>0.4</v>
      </c>
      <c r="O2337" s="37"/>
      <c r="P2337" s="35"/>
      <c r="Q2337" s="33"/>
      <c r="R2337" s="34"/>
    </row>
    <row r="2338" spans="1:18" ht="15.75" customHeight="1">
      <c r="A2338" s="22"/>
      <c r="B2338" s="27" t="s">
        <v>21</v>
      </c>
      <c r="C2338" s="27">
        <v>1185732</v>
      </c>
      <c r="D2338" s="28">
        <v>44318</v>
      </c>
      <c r="E2338" s="27" t="s">
        <v>53</v>
      </c>
      <c r="F2338" s="27" t="s">
        <v>95</v>
      </c>
      <c r="G2338" s="27" t="s">
        <v>96</v>
      </c>
      <c r="H2338" s="27" t="s">
        <v>28</v>
      </c>
      <c r="I2338" s="29">
        <v>0.49999999999999994</v>
      </c>
      <c r="J2338" s="30">
        <v>6000</v>
      </c>
      <c r="K2338" s="31">
        <f t="shared" si="18"/>
        <v>2999.9999999999995</v>
      </c>
      <c r="L2338" s="31">
        <f t="shared" si="19"/>
        <v>1049.9999999999998</v>
      </c>
      <c r="M2338" s="32">
        <v>0.35</v>
      </c>
      <c r="O2338" s="37"/>
      <c r="P2338" s="35"/>
      <c r="Q2338" s="33"/>
      <c r="R2338" s="34"/>
    </row>
    <row r="2339" spans="1:18" ht="15.75" customHeight="1">
      <c r="A2339" s="22"/>
      <c r="B2339" s="27" t="s">
        <v>21</v>
      </c>
      <c r="C2339" s="27">
        <v>1185732</v>
      </c>
      <c r="D2339" s="28">
        <v>44318</v>
      </c>
      <c r="E2339" s="27" t="s">
        <v>53</v>
      </c>
      <c r="F2339" s="27" t="s">
        <v>95</v>
      </c>
      <c r="G2339" s="27" t="s">
        <v>96</v>
      </c>
      <c r="H2339" s="27" t="s">
        <v>29</v>
      </c>
      <c r="I2339" s="29">
        <v>0.54999999999999993</v>
      </c>
      <c r="J2339" s="30">
        <v>7000</v>
      </c>
      <c r="K2339" s="31">
        <f t="shared" si="18"/>
        <v>3849.9999999999995</v>
      </c>
      <c r="L2339" s="31">
        <f t="shared" si="19"/>
        <v>1924.9999999999998</v>
      </c>
      <c r="M2339" s="32">
        <v>0.5</v>
      </c>
      <c r="O2339" s="37"/>
      <c r="P2339" s="35"/>
      <c r="Q2339" s="33"/>
      <c r="R2339" s="34"/>
    </row>
    <row r="2340" spans="1:18" ht="15.75" customHeight="1">
      <c r="A2340" s="22"/>
      <c r="B2340" s="27" t="s">
        <v>21</v>
      </c>
      <c r="C2340" s="27">
        <v>1185732</v>
      </c>
      <c r="D2340" s="28">
        <v>44351</v>
      </c>
      <c r="E2340" s="27" t="s">
        <v>53</v>
      </c>
      <c r="F2340" s="27" t="s">
        <v>95</v>
      </c>
      <c r="G2340" s="27" t="s">
        <v>96</v>
      </c>
      <c r="H2340" s="27" t="s">
        <v>24</v>
      </c>
      <c r="I2340" s="29">
        <v>0.49999999999999994</v>
      </c>
      <c r="J2340" s="30">
        <v>9500</v>
      </c>
      <c r="K2340" s="31">
        <f t="shared" si="18"/>
        <v>4749.9999999999991</v>
      </c>
      <c r="L2340" s="31">
        <f t="shared" si="19"/>
        <v>1899.9999999999998</v>
      </c>
      <c r="M2340" s="32">
        <v>0.4</v>
      </c>
      <c r="O2340" s="37"/>
      <c r="P2340" s="35"/>
      <c r="Q2340" s="33"/>
      <c r="R2340" s="34"/>
    </row>
    <row r="2341" spans="1:18" ht="15.75" customHeight="1">
      <c r="A2341" s="22"/>
      <c r="B2341" s="27" t="s">
        <v>21</v>
      </c>
      <c r="C2341" s="27">
        <v>1185732</v>
      </c>
      <c r="D2341" s="28">
        <v>44351</v>
      </c>
      <c r="E2341" s="27" t="s">
        <v>53</v>
      </c>
      <c r="F2341" s="27" t="s">
        <v>95</v>
      </c>
      <c r="G2341" s="27" t="s">
        <v>96</v>
      </c>
      <c r="H2341" s="27" t="s">
        <v>25</v>
      </c>
      <c r="I2341" s="29">
        <v>0.45</v>
      </c>
      <c r="J2341" s="30">
        <v>7000</v>
      </c>
      <c r="K2341" s="31">
        <f t="shared" si="18"/>
        <v>3150</v>
      </c>
      <c r="L2341" s="31">
        <f t="shared" si="19"/>
        <v>1102.5</v>
      </c>
      <c r="M2341" s="32">
        <v>0.35</v>
      </c>
      <c r="O2341" s="37"/>
      <c r="P2341" s="35"/>
      <c r="Q2341" s="33"/>
      <c r="R2341" s="34"/>
    </row>
    <row r="2342" spans="1:18" ht="15.75" customHeight="1">
      <c r="A2342" s="22"/>
      <c r="B2342" s="27" t="s">
        <v>21</v>
      </c>
      <c r="C2342" s="27">
        <v>1185732</v>
      </c>
      <c r="D2342" s="28">
        <v>44351</v>
      </c>
      <c r="E2342" s="27" t="s">
        <v>53</v>
      </c>
      <c r="F2342" s="27" t="s">
        <v>95</v>
      </c>
      <c r="G2342" s="27" t="s">
        <v>96</v>
      </c>
      <c r="H2342" s="27" t="s">
        <v>26</v>
      </c>
      <c r="I2342" s="29">
        <v>0.5</v>
      </c>
      <c r="J2342" s="30">
        <v>6750</v>
      </c>
      <c r="K2342" s="31">
        <f t="shared" si="18"/>
        <v>3375</v>
      </c>
      <c r="L2342" s="31">
        <f t="shared" si="19"/>
        <v>1350</v>
      </c>
      <c r="M2342" s="32">
        <v>0.4</v>
      </c>
      <c r="O2342" s="37"/>
      <c r="P2342" s="35"/>
      <c r="Q2342" s="33"/>
      <c r="R2342" s="34"/>
    </row>
    <row r="2343" spans="1:18" ht="15.75" customHeight="1">
      <c r="A2343" s="22"/>
      <c r="B2343" s="27" t="s">
        <v>21</v>
      </c>
      <c r="C2343" s="27">
        <v>1185732</v>
      </c>
      <c r="D2343" s="28">
        <v>44351</v>
      </c>
      <c r="E2343" s="27" t="s">
        <v>53</v>
      </c>
      <c r="F2343" s="27" t="s">
        <v>95</v>
      </c>
      <c r="G2343" s="27" t="s">
        <v>96</v>
      </c>
      <c r="H2343" s="27" t="s">
        <v>27</v>
      </c>
      <c r="I2343" s="29">
        <v>0.5</v>
      </c>
      <c r="J2343" s="30">
        <v>6500</v>
      </c>
      <c r="K2343" s="31">
        <f t="shared" si="18"/>
        <v>3250</v>
      </c>
      <c r="L2343" s="31">
        <f t="shared" si="19"/>
        <v>1300</v>
      </c>
      <c r="M2343" s="32">
        <v>0.4</v>
      </c>
      <c r="O2343" s="37"/>
      <c r="P2343" s="35"/>
      <c r="Q2343" s="33"/>
      <c r="R2343" s="34"/>
    </row>
    <row r="2344" spans="1:18" ht="15.75" customHeight="1">
      <c r="A2344" s="22"/>
      <c r="B2344" s="27" t="s">
        <v>21</v>
      </c>
      <c r="C2344" s="27">
        <v>1185732</v>
      </c>
      <c r="D2344" s="28">
        <v>44351</v>
      </c>
      <c r="E2344" s="27" t="s">
        <v>53</v>
      </c>
      <c r="F2344" s="27" t="s">
        <v>95</v>
      </c>
      <c r="G2344" s="27" t="s">
        <v>96</v>
      </c>
      <c r="H2344" s="27" t="s">
        <v>28</v>
      </c>
      <c r="I2344" s="29">
        <v>0.65</v>
      </c>
      <c r="J2344" s="30">
        <v>6500</v>
      </c>
      <c r="K2344" s="31">
        <f t="shared" si="18"/>
        <v>4225</v>
      </c>
      <c r="L2344" s="31">
        <f t="shared" si="19"/>
        <v>1478.75</v>
      </c>
      <c r="M2344" s="32">
        <v>0.35</v>
      </c>
      <c r="O2344" s="37"/>
      <c r="P2344" s="35"/>
      <c r="Q2344" s="33"/>
      <c r="R2344" s="34"/>
    </row>
    <row r="2345" spans="1:18" ht="15.75" customHeight="1">
      <c r="A2345" s="22"/>
      <c r="B2345" s="27" t="s">
        <v>21</v>
      </c>
      <c r="C2345" s="27">
        <v>1185732</v>
      </c>
      <c r="D2345" s="28">
        <v>44351</v>
      </c>
      <c r="E2345" s="27" t="s">
        <v>53</v>
      </c>
      <c r="F2345" s="27" t="s">
        <v>95</v>
      </c>
      <c r="G2345" s="27" t="s">
        <v>96</v>
      </c>
      <c r="H2345" s="27" t="s">
        <v>29</v>
      </c>
      <c r="I2345" s="29">
        <v>0.70000000000000007</v>
      </c>
      <c r="J2345" s="30">
        <v>8250</v>
      </c>
      <c r="K2345" s="31">
        <f t="shared" si="18"/>
        <v>5775.0000000000009</v>
      </c>
      <c r="L2345" s="31">
        <f t="shared" si="19"/>
        <v>2887.5000000000005</v>
      </c>
      <c r="M2345" s="32">
        <v>0.5</v>
      </c>
      <c r="O2345" s="37"/>
      <c r="P2345" s="35"/>
      <c r="Q2345" s="33"/>
      <c r="R2345" s="34"/>
    </row>
    <row r="2346" spans="1:18" ht="15.75" customHeight="1">
      <c r="A2346" s="22"/>
      <c r="B2346" s="27" t="s">
        <v>21</v>
      </c>
      <c r="C2346" s="27">
        <v>1185732</v>
      </c>
      <c r="D2346" s="28">
        <v>44379</v>
      </c>
      <c r="E2346" s="27" t="s">
        <v>53</v>
      </c>
      <c r="F2346" s="27" t="s">
        <v>95</v>
      </c>
      <c r="G2346" s="27" t="s">
        <v>96</v>
      </c>
      <c r="H2346" s="27" t="s">
        <v>24</v>
      </c>
      <c r="I2346" s="29">
        <v>0.65</v>
      </c>
      <c r="J2346" s="30">
        <v>10500</v>
      </c>
      <c r="K2346" s="31">
        <f t="shared" si="18"/>
        <v>6825</v>
      </c>
      <c r="L2346" s="31">
        <f t="shared" si="19"/>
        <v>2730</v>
      </c>
      <c r="M2346" s="32">
        <v>0.4</v>
      </c>
      <c r="O2346" s="37"/>
      <c r="P2346" s="35"/>
      <c r="Q2346" s="33"/>
      <c r="R2346" s="34"/>
    </row>
    <row r="2347" spans="1:18" ht="15.75" customHeight="1">
      <c r="A2347" s="22"/>
      <c r="B2347" s="27" t="s">
        <v>21</v>
      </c>
      <c r="C2347" s="27">
        <v>1185732</v>
      </c>
      <c r="D2347" s="28">
        <v>44379</v>
      </c>
      <c r="E2347" s="27" t="s">
        <v>53</v>
      </c>
      <c r="F2347" s="27" t="s">
        <v>95</v>
      </c>
      <c r="G2347" s="27" t="s">
        <v>96</v>
      </c>
      <c r="H2347" s="27" t="s">
        <v>25</v>
      </c>
      <c r="I2347" s="29">
        <v>0.60000000000000009</v>
      </c>
      <c r="J2347" s="30">
        <v>8000</v>
      </c>
      <c r="K2347" s="31">
        <f t="shared" si="18"/>
        <v>4800.0000000000009</v>
      </c>
      <c r="L2347" s="31">
        <f t="shared" si="19"/>
        <v>1680.0000000000002</v>
      </c>
      <c r="M2347" s="32">
        <v>0.35</v>
      </c>
      <c r="O2347" s="37"/>
      <c r="P2347" s="35"/>
      <c r="Q2347" s="33"/>
      <c r="R2347" s="34"/>
    </row>
    <row r="2348" spans="1:18" ht="15.75" customHeight="1">
      <c r="A2348" s="22"/>
      <c r="B2348" s="27" t="s">
        <v>21</v>
      </c>
      <c r="C2348" s="27">
        <v>1185732</v>
      </c>
      <c r="D2348" s="28">
        <v>44379</v>
      </c>
      <c r="E2348" s="27" t="s">
        <v>53</v>
      </c>
      <c r="F2348" s="27" t="s">
        <v>95</v>
      </c>
      <c r="G2348" s="27" t="s">
        <v>96</v>
      </c>
      <c r="H2348" s="27" t="s">
        <v>26</v>
      </c>
      <c r="I2348" s="29">
        <v>0.55000000000000004</v>
      </c>
      <c r="J2348" s="30">
        <v>7250</v>
      </c>
      <c r="K2348" s="31">
        <f t="shared" si="18"/>
        <v>3987.5000000000005</v>
      </c>
      <c r="L2348" s="31">
        <f t="shared" si="19"/>
        <v>1595.0000000000002</v>
      </c>
      <c r="M2348" s="32">
        <v>0.4</v>
      </c>
      <c r="O2348" s="37"/>
      <c r="P2348" s="35"/>
      <c r="Q2348" s="33"/>
      <c r="R2348" s="34"/>
    </row>
    <row r="2349" spans="1:18" ht="15.75" customHeight="1">
      <c r="A2349" s="22"/>
      <c r="B2349" s="27" t="s">
        <v>21</v>
      </c>
      <c r="C2349" s="27">
        <v>1185732</v>
      </c>
      <c r="D2349" s="28">
        <v>44379</v>
      </c>
      <c r="E2349" s="27" t="s">
        <v>53</v>
      </c>
      <c r="F2349" s="27" t="s">
        <v>95</v>
      </c>
      <c r="G2349" s="27" t="s">
        <v>96</v>
      </c>
      <c r="H2349" s="27" t="s">
        <v>27</v>
      </c>
      <c r="I2349" s="29">
        <v>0.55000000000000004</v>
      </c>
      <c r="J2349" s="30">
        <v>6750</v>
      </c>
      <c r="K2349" s="31">
        <f t="shared" si="18"/>
        <v>3712.5000000000005</v>
      </c>
      <c r="L2349" s="31">
        <f t="shared" si="19"/>
        <v>1485.0000000000002</v>
      </c>
      <c r="M2349" s="32">
        <v>0.4</v>
      </c>
      <c r="O2349" s="37"/>
      <c r="P2349" s="35"/>
      <c r="Q2349" s="33"/>
      <c r="R2349" s="34"/>
    </row>
    <row r="2350" spans="1:18" ht="15.75" customHeight="1">
      <c r="A2350" s="22"/>
      <c r="B2350" s="27" t="s">
        <v>21</v>
      </c>
      <c r="C2350" s="27">
        <v>1185732</v>
      </c>
      <c r="D2350" s="28">
        <v>44379</v>
      </c>
      <c r="E2350" s="27" t="s">
        <v>53</v>
      </c>
      <c r="F2350" s="27" t="s">
        <v>95</v>
      </c>
      <c r="G2350" s="27" t="s">
        <v>96</v>
      </c>
      <c r="H2350" s="27" t="s">
        <v>28</v>
      </c>
      <c r="I2350" s="29">
        <v>0.65</v>
      </c>
      <c r="J2350" s="30">
        <v>7000</v>
      </c>
      <c r="K2350" s="31">
        <f t="shared" si="18"/>
        <v>4550</v>
      </c>
      <c r="L2350" s="31">
        <f t="shared" si="19"/>
        <v>1592.5</v>
      </c>
      <c r="M2350" s="32">
        <v>0.35</v>
      </c>
      <c r="O2350" s="37"/>
      <c r="P2350" s="35"/>
      <c r="Q2350" s="33"/>
      <c r="R2350" s="34"/>
    </row>
    <row r="2351" spans="1:18" ht="15.75" customHeight="1">
      <c r="A2351" s="22"/>
      <c r="B2351" s="27" t="s">
        <v>21</v>
      </c>
      <c r="C2351" s="27">
        <v>1185732</v>
      </c>
      <c r="D2351" s="28">
        <v>44379</v>
      </c>
      <c r="E2351" s="27" t="s">
        <v>53</v>
      </c>
      <c r="F2351" s="27" t="s">
        <v>95</v>
      </c>
      <c r="G2351" s="27" t="s">
        <v>96</v>
      </c>
      <c r="H2351" s="27" t="s">
        <v>29</v>
      </c>
      <c r="I2351" s="29">
        <v>0.70000000000000007</v>
      </c>
      <c r="J2351" s="30">
        <v>8750</v>
      </c>
      <c r="K2351" s="31">
        <f t="shared" si="18"/>
        <v>6125.0000000000009</v>
      </c>
      <c r="L2351" s="31">
        <f t="shared" si="19"/>
        <v>3062.5000000000005</v>
      </c>
      <c r="M2351" s="32">
        <v>0.5</v>
      </c>
      <c r="O2351" s="37"/>
      <c r="P2351" s="35"/>
      <c r="Q2351" s="33"/>
      <c r="R2351" s="34"/>
    </row>
    <row r="2352" spans="1:18" ht="15.75" customHeight="1">
      <c r="A2352" s="22"/>
      <c r="B2352" s="27" t="s">
        <v>21</v>
      </c>
      <c r="C2352" s="27">
        <v>1185732</v>
      </c>
      <c r="D2352" s="28">
        <v>44411</v>
      </c>
      <c r="E2352" s="27" t="s">
        <v>53</v>
      </c>
      <c r="F2352" s="27" t="s">
        <v>95</v>
      </c>
      <c r="G2352" s="27" t="s">
        <v>96</v>
      </c>
      <c r="H2352" s="27" t="s">
        <v>24</v>
      </c>
      <c r="I2352" s="29">
        <v>0.65</v>
      </c>
      <c r="J2352" s="30">
        <v>10250</v>
      </c>
      <c r="K2352" s="31">
        <f t="shared" si="18"/>
        <v>6662.5</v>
      </c>
      <c r="L2352" s="31">
        <f t="shared" si="19"/>
        <v>2665</v>
      </c>
      <c r="M2352" s="32">
        <v>0.4</v>
      </c>
      <c r="O2352" s="37"/>
      <c r="P2352" s="35"/>
      <c r="Q2352" s="33"/>
      <c r="R2352" s="34"/>
    </row>
    <row r="2353" spans="1:18" ht="15.75" customHeight="1">
      <c r="A2353" s="22"/>
      <c r="B2353" s="27" t="s">
        <v>21</v>
      </c>
      <c r="C2353" s="27">
        <v>1185732</v>
      </c>
      <c r="D2353" s="28">
        <v>44411</v>
      </c>
      <c r="E2353" s="27" t="s">
        <v>53</v>
      </c>
      <c r="F2353" s="27" t="s">
        <v>95</v>
      </c>
      <c r="G2353" s="27" t="s">
        <v>96</v>
      </c>
      <c r="H2353" s="27" t="s">
        <v>25</v>
      </c>
      <c r="I2353" s="29">
        <v>0.60000000000000009</v>
      </c>
      <c r="J2353" s="30">
        <v>8000</v>
      </c>
      <c r="K2353" s="31">
        <f t="shared" si="18"/>
        <v>4800.0000000000009</v>
      </c>
      <c r="L2353" s="31">
        <f t="shared" si="19"/>
        <v>1680.0000000000002</v>
      </c>
      <c r="M2353" s="32">
        <v>0.35</v>
      </c>
      <c r="O2353" s="37"/>
      <c r="P2353" s="35"/>
      <c r="Q2353" s="33"/>
      <c r="R2353" s="34"/>
    </row>
    <row r="2354" spans="1:18" ht="15.75" customHeight="1">
      <c r="A2354" s="22"/>
      <c r="B2354" s="27" t="s">
        <v>21</v>
      </c>
      <c r="C2354" s="27">
        <v>1185732</v>
      </c>
      <c r="D2354" s="28">
        <v>44411</v>
      </c>
      <c r="E2354" s="27" t="s">
        <v>53</v>
      </c>
      <c r="F2354" s="27" t="s">
        <v>95</v>
      </c>
      <c r="G2354" s="27" t="s">
        <v>96</v>
      </c>
      <c r="H2354" s="27" t="s">
        <v>26</v>
      </c>
      <c r="I2354" s="29">
        <v>0.55000000000000004</v>
      </c>
      <c r="J2354" s="30">
        <v>7250</v>
      </c>
      <c r="K2354" s="31">
        <f t="shared" si="18"/>
        <v>3987.5000000000005</v>
      </c>
      <c r="L2354" s="31">
        <f t="shared" si="19"/>
        <v>1595.0000000000002</v>
      </c>
      <c r="M2354" s="32">
        <v>0.4</v>
      </c>
      <c r="O2354" s="37"/>
      <c r="P2354" s="35"/>
      <c r="Q2354" s="33"/>
      <c r="R2354" s="34"/>
    </row>
    <row r="2355" spans="1:18" ht="15.75" customHeight="1">
      <c r="A2355" s="22"/>
      <c r="B2355" s="27" t="s">
        <v>21</v>
      </c>
      <c r="C2355" s="27">
        <v>1185732</v>
      </c>
      <c r="D2355" s="28">
        <v>44411</v>
      </c>
      <c r="E2355" s="27" t="s">
        <v>53</v>
      </c>
      <c r="F2355" s="27" t="s">
        <v>95</v>
      </c>
      <c r="G2355" s="27" t="s">
        <v>96</v>
      </c>
      <c r="H2355" s="27" t="s">
        <v>27</v>
      </c>
      <c r="I2355" s="29">
        <v>0.45</v>
      </c>
      <c r="J2355" s="30">
        <v>6750</v>
      </c>
      <c r="K2355" s="31">
        <f t="shared" si="18"/>
        <v>3037.5</v>
      </c>
      <c r="L2355" s="31">
        <f t="shared" si="19"/>
        <v>1215</v>
      </c>
      <c r="M2355" s="32">
        <v>0.4</v>
      </c>
      <c r="O2355" s="37"/>
      <c r="P2355" s="35"/>
      <c r="Q2355" s="33"/>
      <c r="R2355" s="34"/>
    </row>
    <row r="2356" spans="1:18" ht="15.75" customHeight="1">
      <c r="A2356" s="22"/>
      <c r="B2356" s="27" t="s">
        <v>21</v>
      </c>
      <c r="C2356" s="27">
        <v>1185732</v>
      </c>
      <c r="D2356" s="28">
        <v>44411</v>
      </c>
      <c r="E2356" s="27" t="s">
        <v>53</v>
      </c>
      <c r="F2356" s="27" t="s">
        <v>95</v>
      </c>
      <c r="G2356" s="27" t="s">
        <v>96</v>
      </c>
      <c r="H2356" s="27" t="s">
        <v>28</v>
      </c>
      <c r="I2356" s="29">
        <v>0.55000000000000004</v>
      </c>
      <c r="J2356" s="30">
        <v>6500</v>
      </c>
      <c r="K2356" s="31">
        <f t="shared" si="18"/>
        <v>3575.0000000000005</v>
      </c>
      <c r="L2356" s="31">
        <f t="shared" si="19"/>
        <v>1251.25</v>
      </c>
      <c r="M2356" s="32">
        <v>0.35</v>
      </c>
      <c r="O2356" s="37"/>
      <c r="P2356" s="35"/>
      <c r="Q2356" s="33"/>
      <c r="R2356" s="34"/>
    </row>
    <row r="2357" spans="1:18" ht="15.75" customHeight="1">
      <c r="A2357" s="22"/>
      <c r="B2357" s="27" t="s">
        <v>21</v>
      </c>
      <c r="C2357" s="27">
        <v>1185732</v>
      </c>
      <c r="D2357" s="28">
        <v>44411</v>
      </c>
      <c r="E2357" s="27" t="s">
        <v>53</v>
      </c>
      <c r="F2357" s="27" t="s">
        <v>95</v>
      </c>
      <c r="G2357" s="27" t="s">
        <v>96</v>
      </c>
      <c r="H2357" s="27" t="s">
        <v>29</v>
      </c>
      <c r="I2357" s="29">
        <v>0.60000000000000009</v>
      </c>
      <c r="J2357" s="30">
        <v>8250</v>
      </c>
      <c r="K2357" s="31">
        <f t="shared" si="18"/>
        <v>4950.0000000000009</v>
      </c>
      <c r="L2357" s="31">
        <f t="shared" si="19"/>
        <v>2475.0000000000005</v>
      </c>
      <c r="M2357" s="32">
        <v>0.5</v>
      </c>
      <c r="O2357" s="37"/>
      <c r="P2357" s="35"/>
      <c r="Q2357" s="33"/>
      <c r="R2357" s="34"/>
    </row>
    <row r="2358" spans="1:18" ht="15.75" customHeight="1">
      <c r="A2358" s="22"/>
      <c r="B2358" s="27" t="s">
        <v>21</v>
      </c>
      <c r="C2358" s="27">
        <v>1185732</v>
      </c>
      <c r="D2358" s="28">
        <v>44441</v>
      </c>
      <c r="E2358" s="27" t="s">
        <v>53</v>
      </c>
      <c r="F2358" s="27" t="s">
        <v>95</v>
      </c>
      <c r="G2358" s="27" t="s">
        <v>96</v>
      </c>
      <c r="H2358" s="27" t="s">
        <v>24</v>
      </c>
      <c r="I2358" s="29">
        <v>0.55000000000000004</v>
      </c>
      <c r="J2358" s="30">
        <v>9250</v>
      </c>
      <c r="K2358" s="31">
        <f t="shared" si="18"/>
        <v>5087.5</v>
      </c>
      <c r="L2358" s="31">
        <f t="shared" si="19"/>
        <v>2035</v>
      </c>
      <c r="M2358" s="32">
        <v>0.4</v>
      </c>
      <c r="O2358" s="37"/>
      <c r="P2358" s="35"/>
      <c r="Q2358" s="33"/>
      <c r="R2358" s="34"/>
    </row>
    <row r="2359" spans="1:18" ht="15.75" customHeight="1">
      <c r="A2359" s="22"/>
      <c r="B2359" s="27" t="s">
        <v>21</v>
      </c>
      <c r="C2359" s="27">
        <v>1185732</v>
      </c>
      <c r="D2359" s="28">
        <v>44441</v>
      </c>
      <c r="E2359" s="27" t="s">
        <v>53</v>
      </c>
      <c r="F2359" s="27" t="s">
        <v>95</v>
      </c>
      <c r="G2359" s="27" t="s">
        <v>96</v>
      </c>
      <c r="H2359" s="27" t="s">
        <v>25</v>
      </c>
      <c r="I2359" s="29">
        <v>0.50000000000000011</v>
      </c>
      <c r="J2359" s="30">
        <v>7250</v>
      </c>
      <c r="K2359" s="31">
        <f t="shared" si="18"/>
        <v>3625.0000000000009</v>
      </c>
      <c r="L2359" s="31">
        <f t="shared" si="19"/>
        <v>1268.7500000000002</v>
      </c>
      <c r="M2359" s="32">
        <v>0.35</v>
      </c>
      <c r="O2359" s="37"/>
      <c r="P2359" s="35"/>
      <c r="Q2359" s="33"/>
      <c r="R2359" s="34"/>
    </row>
    <row r="2360" spans="1:18" ht="15.75" customHeight="1">
      <c r="A2360" s="22"/>
      <c r="B2360" s="27" t="s">
        <v>21</v>
      </c>
      <c r="C2360" s="27">
        <v>1185732</v>
      </c>
      <c r="D2360" s="28">
        <v>44441</v>
      </c>
      <c r="E2360" s="27" t="s">
        <v>53</v>
      </c>
      <c r="F2360" s="27" t="s">
        <v>95</v>
      </c>
      <c r="G2360" s="27" t="s">
        <v>96</v>
      </c>
      <c r="H2360" s="27" t="s">
        <v>26</v>
      </c>
      <c r="I2360" s="29">
        <v>0.30000000000000004</v>
      </c>
      <c r="J2360" s="30">
        <v>6250</v>
      </c>
      <c r="K2360" s="31">
        <f t="shared" si="18"/>
        <v>1875.0000000000002</v>
      </c>
      <c r="L2360" s="31">
        <f t="shared" si="19"/>
        <v>750.00000000000011</v>
      </c>
      <c r="M2360" s="32">
        <v>0.4</v>
      </c>
      <c r="O2360" s="37"/>
      <c r="P2360" s="35"/>
      <c r="Q2360" s="33"/>
      <c r="R2360" s="34"/>
    </row>
    <row r="2361" spans="1:18" ht="15.75" customHeight="1">
      <c r="A2361" s="22"/>
      <c r="B2361" s="27" t="s">
        <v>21</v>
      </c>
      <c r="C2361" s="27">
        <v>1185732</v>
      </c>
      <c r="D2361" s="28">
        <v>44441</v>
      </c>
      <c r="E2361" s="27" t="s">
        <v>53</v>
      </c>
      <c r="F2361" s="27" t="s">
        <v>95</v>
      </c>
      <c r="G2361" s="27" t="s">
        <v>96</v>
      </c>
      <c r="H2361" s="27" t="s">
        <v>27</v>
      </c>
      <c r="I2361" s="29">
        <v>0.30000000000000004</v>
      </c>
      <c r="J2361" s="30">
        <v>6000</v>
      </c>
      <c r="K2361" s="31">
        <f t="shared" si="18"/>
        <v>1800.0000000000002</v>
      </c>
      <c r="L2361" s="31">
        <f t="shared" si="19"/>
        <v>720.00000000000011</v>
      </c>
      <c r="M2361" s="32">
        <v>0.4</v>
      </c>
      <c r="O2361" s="37"/>
      <c r="P2361" s="35"/>
      <c r="Q2361" s="33"/>
      <c r="R2361" s="34"/>
    </row>
    <row r="2362" spans="1:18" ht="15.75" customHeight="1">
      <c r="A2362" s="22"/>
      <c r="B2362" s="27" t="s">
        <v>21</v>
      </c>
      <c r="C2362" s="27">
        <v>1185732</v>
      </c>
      <c r="D2362" s="28">
        <v>44441</v>
      </c>
      <c r="E2362" s="27" t="s">
        <v>53</v>
      </c>
      <c r="F2362" s="27" t="s">
        <v>95</v>
      </c>
      <c r="G2362" s="27" t="s">
        <v>96</v>
      </c>
      <c r="H2362" s="27" t="s">
        <v>28</v>
      </c>
      <c r="I2362" s="29">
        <v>0.4</v>
      </c>
      <c r="J2362" s="30">
        <v>6000</v>
      </c>
      <c r="K2362" s="31">
        <f t="shared" si="18"/>
        <v>2400</v>
      </c>
      <c r="L2362" s="31">
        <f t="shared" si="19"/>
        <v>840</v>
      </c>
      <c r="M2362" s="32">
        <v>0.35</v>
      </c>
      <c r="O2362" s="37"/>
      <c r="P2362" s="35"/>
      <c r="Q2362" s="33"/>
      <c r="R2362" s="34"/>
    </row>
    <row r="2363" spans="1:18" ht="15.75" customHeight="1">
      <c r="A2363" s="22"/>
      <c r="B2363" s="27" t="s">
        <v>21</v>
      </c>
      <c r="C2363" s="27">
        <v>1185732</v>
      </c>
      <c r="D2363" s="28">
        <v>44441</v>
      </c>
      <c r="E2363" s="27" t="s">
        <v>53</v>
      </c>
      <c r="F2363" s="27" t="s">
        <v>95</v>
      </c>
      <c r="G2363" s="27" t="s">
        <v>96</v>
      </c>
      <c r="H2363" s="27" t="s">
        <v>29</v>
      </c>
      <c r="I2363" s="29">
        <v>0.45000000000000007</v>
      </c>
      <c r="J2363" s="30">
        <v>7000</v>
      </c>
      <c r="K2363" s="31">
        <f t="shared" si="18"/>
        <v>3150.0000000000005</v>
      </c>
      <c r="L2363" s="31">
        <f t="shared" si="19"/>
        <v>1575.0000000000002</v>
      </c>
      <c r="M2363" s="32">
        <v>0.5</v>
      </c>
      <c r="O2363" s="37"/>
      <c r="P2363" s="35"/>
      <c r="Q2363" s="33"/>
      <c r="R2363" s="34"/>
    </row>
    <row r="2364" spans="1:18" ht="15.75" customHeight="1">
      <c r="A2364" s="22"/>
      <c r="B2364" s="27" t="s">
        <v>21</v>
      </c>
      <c r="C2364" s="27">
        <v>1185732</v>
      </c>
      <c r="D2364" s="28">
        <v>44473</v>
      </c>
      <c r="E2364" s="27" t="s">
        <v>53</v>
      </c>
      <c r="F2364" s="27" t="s">
        <v>95</v>
      </c>
      <c r="G2364" s="27" t="s">
        <v>96</v>
      </c>
      <c r="H2364" s="27" t="s">
        <v>24</v>
      </c>
      <c r="I2364" s="29">
        <v>0.45000000000000007</v>
      </c>
      <c r="J2364" s="30">
        <v>8750</v>
      </c>
      <c r="K2364" s="31">
        <f t="shared" si="18"/>
        <v>3937.5000000000005</v>
      </c>
      <c r="L2364" s="31">
        <f t="shared" si="19"/>
        <v>1575.0000000000002</v>
      </c>
      <c r="M2364" s="32">
        <v>0.4</v>
      </c>
      <c r="O2364" s="37"/>
      <c r="P2364" s="35"/>
      <c r="Q2364" s="33"/>
      <c r="R2364" s="34"/>
    </row>
    <row r="2365" spans="1:18" ht="15.75" customHeight="1">
      <c r="A2365" s="22"/>
      <c r="B2365" s="27" t="s">
        <v>21</v>
      </c>
      <c r="C2365" s="27">
        <v>1185732</v>
      </c>
      <c r="D2365" s="28">
        <v>44473</v>
      </c>
      <c r="E2365" s="27" t="s">
        <v>53</v>
      </c>
      <c r="F2365" s="27" t="s">
        <v>95</v>
      </c>
      <c r="G2365" s="27" t="s">
        <v>96</v>
      </c>
      <c r="H2365" s="27" t="s">
        <v>25</v>
      </c>
      <c r="I2365" s="29">
        <v>0.35000000000000009</v>
      </c>
      <c r="J2365" s="30">
        <v>7000</v>
      </c>
      <c r="K2365" s="31">
        <f t="shared" si="18"/>
        <v>2450.0000000000005</v>
      </c>
      <c r="L2365" s="31">
        <f t="shared" si="19"/>
        <v>857.50000000000011</v>
      </c>
      <c r="M2365" s="32">
        <v>0.35</v>
      </c>
      <c r="O2365" s="37"/>
      <c r="P2365" s="35"/>
      <c r="Q2365" s="33"/>
      <c r="R2365" s="34"/>
    </row>
    <row r="2366" spans="1:18" ht="15.75" customHeight="1">
      <c r="A2366" s="22"/>
      <c r="B2366" s="27" t="s">
        <v>21</v>
      </c>
      <c r="C2366" s="27">
        <v>1185732</v>
      </c>
      <c r="D2366" s="28">
        <v>44473</v>
      </c>
      <c r="E2366" s="27" t="s">
        <v>53</v>
      </c>
      <c r="F2366" s="27" t="s">
        <v>95</v>
      </c>
      <c r="G2366" s="27" t="s">
        <v>96</v>
      </c>
      <c r="H2366" s="27" t="s">
        <v>26</v>
      </c>
      <c r="I2366" s="29">
        <v>0.35000000000000009</v>
      </c>
      <c r="J2366" s="30">
        <v>5750</v>
      </c>
      <c r="K2366" s="31">
        <f t="shared" si="18"/>
        <v>2012.5000000000005</v>
      </c>
      <c r="L2366" s="31">
        <f t="shared" si="19"/>
        <v>805.00000000000023</v>
      </c>
      <c r="M2366" s="32">
        <v>0.4</v>
      </c>
      <c r="O2366" s="37"/>
      <c r="P2366" s="35"/>
      <c r="Q2366" s="33"/>
      <c r="R2366" s="34"/>
    </row>
    <row r="2367" spans="1:18" ht="15.75" customHeight="1">
      <c r="A2367" s="22"/>
      <c r="B2367" s="27" t="s">
        <v>21</v>
      </c>
      <c r="C2367" s="27">
        <v>1185732</v>
      </c>
      <c r="D2367" s="28">
        <v>44473</v>
      </c>
      <c r="E2367" s="27" t="s">
        <v>53</v>
      </c>
      <c r="F2367" s="27" t="s">
        <v>95</v>
      </c>
      <c r="G2367" s="27" t="s">
        <v>96</v>
      </c>
      <c r="H2367" s="27" t="s">
        <v>27</v>
      </c>
      <c r="I2367" s="29">
        <v>0.35000000000000009</v>
      </c>
      <c r="J2367" s="30">
        <v>5500</v>
      </c>
      <c r="K2367" s="31">
        <f t="shared" si="18"/>
        <v>1925.0000000000005</v>
      </c>
      <c r="L2367" s="31">
        <f t="shared" si="19"/>
        <v>770.00000000000023</v>
      </c>
      <c r="M2367" s="32">
        <v>0.4</v>
      </c>
      <c r="O2367" s="37"/>
      <c r="P2367" s="35"/>
      <c r="Q2367" s="33"/>
      <c r="R2367" s="34"/>
    </row>
    <row r="2368" spans="1:18" ht="15.75" customHeight="1">
      <c r="A2368" s="22"/>
      <c r="B2368" s="27" t="s">
        <v>21</v>
      </c>
      <c r="C2368" s="27">
        <v>1185732</v>
      </c>
      <c r="D2368" s="28">
        <v>44473</v>
      </c>
      <c r="E2368" s="27" t="s">
        <v>53</v>
      </c>
      <c r="F2368" s="27" t="s">
        <v>95</v>
      </c>
      <c r="G2368" s="27" t="s">
        <v>96</v>
      </c>
      <c r="H2368" s="27" t="s">
        <v>28</v>
      </c>
      <c r="I2368" s="29">
        <v>0.45000000000000007</v>
      </c>
      <c r="J2368" s="30">
        <v>5500</v>
      </c>
      <c r="K2368" s="31">
        <f t="shared" si="18"/>
        <v>2475.0000000000005</v>
      </c>
      <c r="L2368" s="31">
        <f t="shared" si="19"/>
        <v>866.25000000000011</v>
      </c>
      <c r="M2368" s="32">
        <v>0.35</v>
      </c>
      <c r="O2368" s="37"/>
      <c r="P2368" s="35"/>
      <c r="Q2368" s="33"/>
      <c r="R2368" s="34"/>
    </row>
    <row r="2369" spans="1:18" ht="15.75" customHeight="1">
      <c r="A2369" s="22"/>
      <c r="B2369" s="27" t="s">
        <v>21</v>
      </c>
      <c r="C2369" s="27">
        <v>1185732</v>
      </c>
      <c r="D2369" s="28">
        <v>44473</v>
      </c>
      <c r="E2369" s="27" t="s">
        <v>53</v>
      </c>
      <c r="F2369" s="27" t="s">
        <v>95</v>
      </c>
      <c r="G2369" s="27" t="s">
        <v>96</v>
      </c>
      <c r="H2369" s="27" t="s">
        <v>29</v>
      </c>
      <c r="I2369" s="29">
        <v>0.5</v>
      </c>
      <c r="J2369" s="30">
        <v>6750</v>
      </c>
      <c r="K2369" s="31">
        <f t="shared" si="18"/>
        <v>3375</v>
      </c>
      <c r="L2369" s="31">
        <f t="shared" si="19"/>
        <v>1687.5</v>
      </c>
      <c r="M2369" s="32">
        <v>0.5</v>
      </c>
      <c r="O2369" s="37"/>
      <c r="P2369" s="35"/>
      <c r="Q2369" s="33"/>
      <c r="R2369" s="34"/>
    </row>
    <row r="2370" spans="1:18" ht="15.75" customHeight="1">
      <c r="A2370" s="22"/>
      <c r="B2370" s="27" t="s">
        <v>21</v>
      </c>
      <c r="C2370" s="27">
        <v>1185732</v>
      </c>
      <c r="D2370" s="28">
        <v>44503</v>
      </c>
      <c r="E2370" s="27" t="s">
        <v>53</v>
      </c>
      <c r="F2370" s="27" t="s">
        <v>95</v>
      </c>
      <c r="G2370" s="27" t="s">
        <v>96</v>
      </c>
      <c r="H2370" s="27" t="s">
        <v>24</v>
      </c>
      <c r="I2370" s="29">
        <v>0.45000000000000007</v>
      </c>
      <c r="J2370" s="30">
        <v>8250</v>
      </c>
      <c r="K2370" s="31">
        <f t="shared" si="18"/>
        <v>3712.5000000000005</v>
      </c>
      <c r="L2370" s="31">
        <f t="shared" si="19"/>
        <v>1485.0000000000002</v>
      </c>
      <c r="M2370" s="32">
        <v>0.4</v>
      </c>
      <c r="O2370" s="37"/>
      <c r="P2370" s="35"/>
      <c r="Q2370" s="33"/>
      <c r="R2370" s="34"/>
    </row>
    <row r="2371" spans="1:18" ht="15.75" customHeight="1">
      <c r="A2371" s="22"/>
      <c r="B2371" s="27" t="s">
        <v>21</v>
      </c>
      <c r="C2371" s="27">
        <v>1185732</v>
      </c>
      <c r="D2371" s="28">
        <v>44503</v>
      </c>
      <c r="E2371" s="27" t="s">
        <v>53</v>
      </c>
      <c r="F2371" s="27" t="s">
        <v>95</v>
      </c>
      <c r="G2371" s="27" t="s">
        <v>96</v>
      </c>
      <c r="H2371" s="27" t="s">
        <v>25</v>
      </c>
      <c r="I2371" s="29">
        <v>0.35000000000000009</v>
      </c>
      <c r="J2371" s="30">
        <v>6500</v>
      </c>
      <c r="K2371" s="31">
        <f t="shared" si="18"/>
        <v>2275.0000000000005</v>
      </c>
      <c r="L2371" s="31">
        <f t="shared" si="19"/>
        <v>796.25000000000011</v>
      </c>
      <c r="M2371" s="32">
        <v>0.35</v>
      </c>
      <c r="O2371" s="37"/>
      <c r="P2371" s="35"/>
      <c r="Q2371" s="33"/>
      <c r="R2371" s="34"/>
    </row>
    <row r="2372" spans="1:18" ht="15.75" customHeight="1">
      <c r="A2372" s="22"/>
      <c r="B2372" s="27" t="s">
        <v>21</v>
      </c>
      <c r="C2372" s="27">
        <v>1185732</v>
      </c>
      <c r="D2372" s="28">
        <v>44503</v>
      </c>
      <c r="E2372" s="27" t="s">
        <v>53</v>
      </c>
      <c r="F2372" s="27" t="s">
        <v>95</v>
      </c>
      <c r="G2372" s="27" t="s">
        <v>96</v>
      </c>
      <c r="H2372" s="27" t="s">
        <v>26</v>
      </c>
      <c r="I2372" s="29">
        <v>0.40000000000000013</v>
      </c>
      <c r="J2372" s="30">
        <v>5950</v>
      </c>
      <c r="K2372" s="31">
        <f t="shared" si="18"/>
        <v>2380.0000000000009</v>
      </c>
      <c r="L2372" s="31">
        <f t="shared" si="19"/>
        <v>952.00000000000045</v>
      </c>
      <c r="M2372" s="32">
        <v>0.4</v>
      </c>
      <c r="O2372" s="37"/>
      <c r="P2372" s="35"/>
      <c r="Q2372" s="33"/>
      <c r="R2372" s="34"/>
    </row>
    <row r="2373" spans="1:18" ht="15.75" customHeight="1">
      <c r="A2373" s="22"/>
      <c r="B2373" s="27" t="s">
        <v>21</v>
      </c>
      <c r="C2373" s="27">
        <v>1185732</v>
      </c>
      <c r="D2373" s="28">
        <v>44503</v>
      </c>
      <c r="E2373" s="27" t="s">
        <v>53</v>
      </c>
      <c r="F2373" s="27" t="s">
        <v>95</v>
      </c>
      <c r="G2373" s="27" t="s">
        <v>96</v>
      </c>
      <c r="H2373" s="27" t="s">
        <v>27</v>
      </c>
      <c r="I2373" s="29">
        <v>0.6000000000000002</v>
      </c>
      <c r="J2373" s="30">
        <v>6500</v>
      </c>
      <c r="K2373" s="31">
        <f t="shared" si="18"/>
        <v>3900.0000000000014</v>
      </c>
      <c r="L2373" s="31">
        <f t="shared" si="19"/>
        <v>1560.0000000000007</v>
      </c>
      <c r="M2373" s="32">
        <v>0.4</v>
      </c>
      <c r="O2373" s="37"/>
      <c r="P2373" s="35"/>
      <c r="Q2373" s="33"/>
      <c r="R2373" s="34"/>
    </row>
    <row r="2374" spans="1:18" ht="15.75" customHeight="1">
      <c r="A2374" s="22"/>
      <c r="B2374" s="27" t="s">
        <v>21</v>
      </c>
      <c r="C2374" s="27">
        <v>1185732</v>
      </c>
      <c r="D2374" s="28">
        <v>44503</v>
      </c>
      <c r="E2374" s="27" t="s">
        <v>53</v>
      </c>
      <c r="F2374" s="27" t="s">
        <v>95</v>
      </c>
      <c r="G2374" s="27" t="s">
        <v>96</v>
      </c>
      <c r="H2374" s="27" t="s">
        <v>28</v>
      </c>
      <c r="I2374" s="29">
        <v>0.75000000000000011</v>
      </c>
      <c r="J2374" s="30">
        <v>6250</v>
      </c>
      <c r="K2374" s="31">
        <f t="shared" si="18"/>
        <v>4687.5000000000009</v>
      </c>
      <c r="L2374" s="31">
        <f t="shared" si="19"/>
        <v>1640.6250000000002</v>
      </c>
      <c r="M2374" s="32">
        <v>0.35</v>
      </c>
      <c r="O2374" s="37"/>
      <c r="P2374" s="35"/>
      <c r="Q2374" s="33"/>
      <c r="R2374" s="34"/>
    </row>
    <row r="2375" spans="1:18" ht="15.75" customHeight="1">
      <c r="A2375" s="22"/>
      <c r="B2375" s="27" t="s">
        <v>21</v>
      </c>
      <c r="C2375" s="27">
        <v>1185732</v>
      </c>
      <c r="D2375" s="28">
        <v>44503</v>
      </c>
      <c r="E2375" s="27" t="s">
        <v>53</v>
      </c>
      <c r="F2375" s="27" t="s">
        <v>95</v>
      </c>
      <c r="G2375" s="27" t="s">
        <v>96</v>
      </c>
      <c r="H2375" s="27" t="s">
        <v>29</v>
      </c>
      <c r="I2375" s="29">
        <v>0.75</v>
      </c>
      <c r="J2375" s="30">
        <v>7250</v>
      </c>
      <c r="K2375" s="31">
        <f t="shared" si="18"/>
        <v>5437.5</v>
      </c>
      <c r="L2375" s="31">
        <f t="shared" si="19"/>
        <v>2718.75</v>
      </c>
      <c r="M2375" s="32">
        <v>0.5</v>
      </c>
      <c r="O2375" s="37"/>
      <c r="P2375" s="35"/>
      <c r="Q2375" s="33"/>
      <c r="R2375" s="34"/>
    </row>
    <row r="2376" spans="1:18" ht="15.75" customHeight="1">
      <c r="A2376" s="22"/>
      <c r="B2376" s="27" t="s">
        <v>21</v>
      </c>
      <c r="C2376" s="27">
        <v>1185732</v>
      </c>
      <c r="D2376" s="28">
        <v>44532</v>
      </c>
      <c r="E2376" s="27" t="s">
        <v>53</v>
      </c>
      <c r="F2376" s="27" t="s">
        <v>95</v>
      </c>
      <c r="G2376" s="27" t="s">
        <v>96</v>
      </c>
      <c r="H2376" s="27" t="s">
        <v>24</v>
      </c>
      <c r="I2376" s="29">
        <v>0.70000000000000007</v>
      </c>
      <c r="J2376" s="30">
        <v>9750</v>
      </c>
      <c r="K2376" s="31">
        <f t="shared" si="18"/>
        <v>6825.0000000000009</v>
      </c>
      <c r="L2376" s="31">
        <f t="shared" si="19"/>
        <v>2730.0000000000005</v>
      </c>
      <c r="M2376" s="32">
        <v>0.4</v>
      </c>
      <c r="O2376" s="37"/>
      <c r="P2376" s="35"/>
      <c r="Q2376" s="33"/>
      <c r="R2376" s="34"/>
    </row>
    <row r="2377" spans="1:18" ht="15.75" customHeight="1">
      <c r="A2377" s="22"/>
      <c r="B2377" s="27" t="s">
        <v>21</v>
      </c>
      <c r="C2377" s="27">
        <v>1185732</v>
      </c>
      <c r="D2377" s="28">
        <v>44532</v>
      </c>
      <c r="E2377" s="27" t="s">
        <v>53</v>
      </c>
      <c r="F2377" s="27" t="s">
        <v>95</v>
      </c>
      <c r="G2377" s="27" t="s">
        <v>96</v>
      </c>
      <c r="H2377" s="27" t="s">
        <v>25</v>
      </c>
      <c r="I2377" s="29">
        <v>0.60000000000000009</v>
      </c>
      <c r="J2377" s="30">
        <v>7750</v>
      </c>
      <c r="K2377" s="31">
        <f t="shared" si="18"/>
        <v>4650.0000000000009</v>
      </c>
      <c r="L2377" s="31">
        <f t="shared" si="19"/>
        <v>1627.5000000000002</v>
      </c>
      <c r="M2377" s="32">
        <v>0.35</v>
      </c>
      <c r="O2377" s="37"/>
      <c r="P2377" s="35"/>
      <c r="Q2377" s="33"/>
      <c r="R2377" s="34"/>
    </row>
    <row r="2378" spans="1:18" ht="15.75" customHeight="1">
      <c r="A2378" s="22"/>
      <c r="B2378" s="27" t="s">
        <v>21</v>
      </c>
      <c r="C2378" s="27">
        <v>1185732</v>
      </c>
      <c r="D2378" s="28">
        <v>44532</v>
      </c>
      <c r="E2378" s="27" t="s">
        <v>53</v>
      </c>
      <c r="F2378" s="27" t="s">
        <v>95</v>
      </c>
      <c r="G2378" s="27" t="s">
        <v>96</v>
      </c>
      <c r="H2378" s="27" t="s">
        <v>26</v>
      </c>
      <c r="I2378" s="29">
        <v>0.60000000000000009</v>
      </c>
      <c r="J2378" s="30">
        <v>7250</v>
      </c>
      <c r="K2378" s="31">
        <f t="shared" si="18"/>
        <v>4350.0000000000009</v>
      </c>
      <c r="L2378" s="31">
        <f t="shared" si="19"/>
        <v>1740.0000000000005</v>
      </c>
      <c r="M2378" s="32">
        <v>0.4</v>
      </c>
      <c r="O2378" s="37"/>
      <c r="P2378" s="35"/>
      <c r="Q2378" s="33"/>
      <c r="R2378" s="34"/>
    </row>
    <row r="2379" spans="1:18" ht="15.75" customHeight="1">
      <c r="A2379" s="22"/>
      <c r="B2379" s="27" t="s">
        <v>21</v>
      </c>
      <c r="C2379" s="27">
        <v>1185732</v>
      </c>
      <c r="D2379" s="28">
        <v>44532</v>
      </c>
      <c r="E2379" s="27" t="s">
        <v>53</v>
      </c>
      <c r="F2379" s="27" t="s">
        <v>95</v>
      </c>
      <c r="G2379" s="27" t="s">
        <v>96</v>
      </c>
      <c r="H2379" s="27" t="s">
        <v>27</v>
      </c>
      <c r="I2379" s="29">
        <v>0.60000000000000009</v>
      </c>
      <c r="J2379" s="30">
        <v>6750</v>
      </c>
      <c r="K2379" s="31">
        <f t="shared" si="18"/>
        <v>4050.0000000000005</v>
      </c>
      <c r="L2379" s="31">
        <f t="shared" si="19"/>
        <v>1620.0000000000002</v>
      </c>
      <c r="M2379" s="32">
        <v>0.4</v>
      </c>
      <c r="O2379" s="37"/>
      <c r="P2379" s="35"/>
      <c r="Q2379" s="33"/>
      <c r="R2379" s="34"/>
    </row>
    <row r="2380" spans="1:18" ht="15.75" customHeight="1">
      <c r="A2380" s="22"/>
      <c r="B2380" s="27" t="s">
        <v>21</v>
      </c>
      <c r="C2380" s="27">
        <v>1185732</v>
      </c>
      <c r="D2380" s="28">
        <v>44532</v>
      </c>
      <c r="E2380" s="27" t="s">
        <v>53</v>
      </c>
      <c r="F2380" s="27" t="s">
        <v>95</v>
      </c>
      <c r="G2380" s="27" t="s">
        <v>96</v>
      </c>
      <c r="H2380" s="27" t="s">
        <v>28</v>
      </c>
      <c r="I2380" s="29">
        <v>0.70000000000000007</v>
      </c>
      <c r="J2380" s="30">
        <v>6750</v>
      </c>
      <c r="K2380" s="31">
        <f t="shared" si="18"/>
        <v>4725</v>
      </c>
      <c r="L2380" s="31">
        <f t="shared" si="19"/>
        <v>1653.75</v>
      </c>
      <c r="M2380" s="32">
        <v>0.35</v>
      </c>
      <c r="O2380" s="37"/>
      <c r="P2380" s="35"/>
      <c r="Q2380" s="33"/>
      <c r="R2380" s="34"/>
    </row>
    <row r="2381" spans="1:18" ht="15.75" customHeight="1">
      <c r="A2381" s="22"/>
      <c r="B2381" s="27" t="s">
        <v>21</v>
      </c>
      <c r="C2381" s="27">
        <v>1185732</v>
      </c>
      <c r="D2381" s="28">
        <v>44532</v>
      </c>
      <c r="E2381" s="27" t="s">
        <v>53</v>
      </c>
      <c r="F2381" s="27" t="s">
        <v>95</v>
      </c>
      <c r="G2381" s="27" t="s">
        <v>96</v>
      </c>
      <c r="H2381" s="27" t="s">
        <v>29</v>
      </c>
      <c r="I2381" s="29">
        <v>0.75</v>
      </c>
      <c r="J2381" s="30">
        <v>7750</v>
      </c>
      <c r="K2381" s="31">
        <f t="shared" si="18"/>
        <v>5812.5</v>
      </c>
      <c r="L2381" s="31">
        <f t="shared" si="19"/>
        <v>2906.25</v>
      </c>
      <c r="M2381" s="32">
        <v>0.5</v>
      </c>
      <c r="O2381" s="37"/>
      <c r="P2381" s="35"/>
      <c r="Q2381" s="33"/>
      <c r="R2381" s="34"/>
    </row>
    <row r="2382" spans="1:18" ht="15.75" customHeight="1">
      <c r="A2382" s="22" t="s">
        <v>46</v>
      </c>
      <c r="B2382" s="27" t="s">
        <v>21</v>
      </c>
      <c r="C2382" s="27">
        <v>1185732</v>
      </c>
      <c r="D2382" s="28">
        <v>44209</v>
      </c>
      <c r="E2382" s="27" t="s">
        <v>53</v>
      </c>
      <c r="F2382" s="27" t="s">
        <v>97</v>
      </c>
      <c r="G2382" s="27" t="s">
        <v>98</v>
      </c>
      <c r="H2382" s="27" t="s">
        <v>24</v>
      </c>
      <c r="I2382" s="29">
        <v>0.35000000000000003</v>
      </c>
      <c r="J2382" s="30">
        <v>7750</v>
      </c>
      <c r="K2382" s="31">
        <f t="shared" si="18"/>
        <v>2712.5000000000005</v>
      </c>
      <c r="L2382" s="31">
        <f t="shared" si="19"/>
        <v>1085.0000000000002</v>
      </c>
      <c r="M2382" s="32">
        <v>0.4</v>
      </c>
      <c r="O2382" s="37"/>
      <c r="P2382" s="35"/>
      <c r="Q2382" s="33"/>
      <c r="R2382" s="34"/>
    </row>
    <row r="2383" spans="1:18" ht="15.75" customHeight="1">
      <c r="A2383" s="22"/>
      <c r="B2383" s="27" t="s">
        <v>21</v>
      </c>
      <c r="C2383" s="27">
        <v>1185732</v>
      </c>
      <c r="D2383" s="28">
        <v>44209</v>
      </c>
      <c r="E2383" s="27" t="s">
        <v>53</v>
      </c>
      <c r="F2383" s="27" t="s">
        <v>97</v>
      </c>
      <c r="G2383" s="27" t="s">
        <v>98</v>
      </c>
      <c r="H2383" s="27" t="s">
        <v>25</v>
      </c>
      <c r="I2383" s="29">
        <v>0.35000000000000003</v>
      </c>
      <c r="J2383" s="30">
        <v>5750</v>
      </c>
      <c r="K2383" s="31">
        <f t="shared" si="18"/>
        <v>2012.5000000000002</v>
      </c>
      <c r="L2383" s="31">
        <f t="shared" si="19"/>
        <v>704.375</v>
      </c>
      <c r="M2383" s="32">
        <v>0.35</v>
      </c>
      <c r="O2383" s="37"/>
      <c r="P2383" s="35"/>
      <c r="Q2383" s="33"/>
      <c r="R2383" s="34"/>
    </row>
    <row r="2384" spans="1:18" ht="15.75" customHeight="1">
      <c r="A2384" s="22"/>
      <c r="B2384" s="27" t="s">
        <v>21</v>
      </c>
      <c r="C2384" s="27">
        <v>1185732</v>
      </c>
      <c r="D2384" s="28">
        <v>44209</v>
      </c>
      <c r="E2384" s="27" t="s">
        <v>53</v>
      </c>
      <c r="F2384" s="27" t="s">
        <v>97</v>
      </c>
      <c r="G2384" s="27" t="s">
        <v>98</v>
      </c>
      <c r="H2384" s="27" t="s">
        <v>26</v>
      </c>
      <c r="I2384" s="29">
        <v>0.25000000000000006</v>
      </c>
      <c r="J2384" s="30">
        <v>5750</v>
      </c>
      <c r="K2384" s="31">
        <f t="shared" si="18"/>
        <v>1437.5000000000002</v>
      </c>
      <c r="L2384" s="31">
        <f t="shared" si="19"/>
        <v>575.00000000000011</v>
      </c>
      <c r="M2384" s="32">
        <v>0.4</v>
      </c>
      <c r="O2384" s="37"/>
      <c r="P2384" s="35"/>
      <c r="Q2384" s="33"/>
      <c r="R2384" s="34"/>
    </row>
    <row r="2385" spans="1:18" ht="15.75" customHeight="1">
      <c r="A2385" s="22"/>
      <c r="B2385" s="27" t="s">
        <v>21</v>
      </c>
      <c r="C2385" s="27">
        <v>1185732</v>
      </c>
      <c r="D2385" s="28">
        <v>44209</v>
      </c>
      <c r="E2385" s="27" t="s">
        <v>53</v>
      </c>
      <c r="F2385" s="27" t="s">
        <v>97</v>
      </c>
      <c r="G2385" s="27" t="s">
        <v>98</v>
      </c>
      <c r="H2385" s="27" t="s">
        <v>27</v>
      </c>
      <c r="I2385" s="29">
        <v>0.3</v>
      </c>
      <c r="J2385" s="30">
        <v>4250</v>
      </c>
      <c r="K2385" s="31">
        <f t="shared" si="18"/>
        <v>1275</v>
      </c>
      <c r="L2385" s="31">
        <f t="shared" si="19"/>
        <v>510</v>
      </c>
      <c r="M2385" s="32">
        <v>0.4</v>
      </c>
      <c r="O2385" s="37"/>
      <c r="P2385" s="35"/>
      <c r="Q2385" s="33"/>
      <c r="R2385" s="34"/>
    </row>
    <row r="2386" spans="1:18" ht="15.75" customHeight="1">
      <c r="A2386" s="22"/>
      <c r="B2386" s="27" t="s">
        <v>21</v>
      </c>
      <c r="C2386" s="27">
        <v>1185732</v>
      </c>
      <c r="D2386" s="28">
        <v>44209</v>
      </c>
      <c r="E2386" s="27" t="s">
        <v>53</v>
      </c>
      <c r="F2386" s="27" t="s">
        <v>97</v>
      </c>
      <c r="G2386" s="27" t="s">
        <v>98</v>
      </c>
      <c r="H2386" s="27" t="s">
        <v>28</v>
      </c>
      <c r="I2386" s="29">
        <v>0.45</v>
      </c>
      <c r="J2386" s="30">
        <v>4750</v>
      </c>
      <c r="K2386" s="31">
        <f t="shared" si="18"/>
        <v>2137.5</v>
      </c>
      <c r="L2386" s="31">
        <f t="shared" si="19"/>
        <v>748.125</v>
      </c>
      <c r="M2386" s="32">
        <v>0.35</v>
      </c>
      <c r="O2386" s="37"/>
      <c r="P2386" s="35"/>
      <c r="Q2386" s="33"/>
      <c r="R2386" s="34"/>
    </row>
    <row r="2387" spans="1:18" ht="15.75" customHeight="1">
      <c r="A2387" s="22"/>
      <c r="B2387" s="27" t="s">
        <v>21</v>
      </c>
      <c r="C2387" s="27">
        <v>1185732</v>
      </c>
      <c r="D2387" s="28">
        <v>44209</v>
      </c>
      <c r="E2387" s="27" t="s">
        <v>53</v>
      </c>
      <c r="F2387" s="27" t="s">
        <v>97</v>
      </c>
      <c r="G2387" s="27" t="s">
        <v>98</v>
      </c>
      <c r="H2387" s="27" t="s">
        <v>29</v>
      </c>
      <c r="I2387" s="29">
        <v>0.35000000000000003</v>
      </c>
      <c r="J2387" s="30">
        <v>5750</v>
      </c>
      <c r="K2387" s="31">
        <f t="shared" si="18"/>
        <v>2012.5000000000002</v>
      </c>
      <c r="L2387" s="31">
        <f t="shared" si="19"/>
        <v>1006.2500000000001</v>
      </c>
      <c r="M2387" s="32">
        <v>0.5</v>
      </c>
      <c r="O2387" s="37"/>
      <c r="P2387" s="35"/>
      <c r="Q2387" s="33"/>
      <c r="R2387" s="34"/>
    </row>
    <row r="2388" spans="1:18" ht="15.75" customHeight="1">
      <c r="A2388" s="22"/>
      <c r="B2388" s="27" t="s">
        <v>21</v>
      </c>
      <c r="C2388" s="27">
        <v>1185732</v>
      </c>
      <c r="D2388" s="28">
        <v>44238</v>
      </c>
      <c r="E2388" s="27" t="s">
        <v>53</v>
      </c>
      <c r="F2388" s="27" t="s">
        <v>97</v>
      </c>
      <c r="G2388" s="27" t="s">
        <v>98</v>
      </c>
      <c r="H2388" s="27" t="s">
        <v>24</v>
      </c>
      <c r="I2388" s="29">
        <v>0.35000000000000003</v>
      </c>
      <c r="J2388" s="30">
        <v>8250</v>
      </c>
      <c r="K2388" s="31">
        <f t="shared" si="18"/>
        <v>2887.5000000000005</v>
      </c>
      <c r="L2388" s="31">
        <f t="shared" si="19"/>
        <v>1155.0000000000002</v>
      </c>
      <c r="M2388" s="32">
        <v>0.4</v>
      </c>
      <c r="O2388" s="37"/>
      <c r="P2388" s="35"/>
      <c r="Q2388" s="33"/>
      <c r="R2388" s="34"/>
    </row>
    <row r="2389" spans="1:18" ht="15.75" customHeight="1">
      <c r="A2389" s="22"/>
      <c r="B2389" s="27" t="s">
        <v>21</v>
      </c>
      <c r="C2389" s="27">
        <v>1185732</v>
      </c>
      <c r="D2389" s="28">
        <v>44238</v>
      </c>
      <c r="E2389" s="27" t="s">
        <v>53</v>
      </c>
      <c r="F2389" s="27" t="s">
        <v>97</v>
      </c>
      <c r="G2389" s="27" t="s">
        <v>98</v>
      </c>
      <c r="H2389" s="27" t="s">
        <v>25</v>
      </c>
      <c r="I2389" s="29">
        <v>0.35000000000000003</v>
      </c>
      <c r="J2389" s="30">
        <v>4750</v>
      </c>
      <c r="K2389" s="31">
        <f t="shared" si="18"/>
        <v>1662.5000000000002</v>
      </c>
      <c r="L2389" s="31">
        <f t="shared" si="19"/>
        <v>581.875</v>
      </c>
      <c r="M2389" s="32">
        <v>0.35</v>
      </c>
      <c r="O2389" s="37"/>
      <c r="P2389" s="35"/>
      <c r="Q2389" s="33"/>
      <c r="R2389" s="34"/>
    </row>
    <row r="2390" spans="1:18" ht="15.75" customHeight="1">
      <c r="A2390" s="22"/>
      <c r="B2390" s="27" t="s">
        <v>21</v>
      </c>
      <c r="C2390" s="27">
        <v>1185732</v>
      </c>
      <c r="D2390" s="28">
        <v>44238</v>
      </c>
      <c r="E2390" s="27" t="s">
        <v>53</v>
      </c>
      <c r="F2390" s="27" t="s">
        <v>97</v>
      </c>
      <c r="G2390" s="27" t="s">
        <v>98</v>
      </c>
      <c r="H2390" s="27" t="s">
        <v>26</v>
      </c>
      <c r="I2390" s="29">
        <v>0.25000000000000006</v>
      </c>
      <c r="J2390" s="30">
        <v>5250</v>
      </c>
      <c r="K2390" s="31">
        <f t="shared" si="18"/>
        <v>1312.5000000000002</v>
      </c>
      <c r="L2390" s="31">
        <f t="shared" si="19"/>
        <v>525.00000000000011</v>
      </c>
      <c r="M2390" s="32">
        <v>0.4</v>
      </c>
      <c r="O2390" s="37"/>
      <c r="P2390" s="35"/>
      <c r="Q2390" s="33"/>
      <c r="R2390" s="34"/>
    </row>
    <row r="2391" spans="1:18" ht="15.75" customHeight="1">
      <c r="A2391" s="22"/>
      <c r="B2391" s="27" t="s">
        <v>21</v>
      </c>
      <c r="C2391" s="27">
        <v>1185732</v>
      </c>
      <c r="D2391" s="28">
        <v>44238</v>
      </c>
      <c r="E2391" s="27" t="s">
        <v>53</v>
      </c>
      <c r="F2391" s="27" t="s">
        <v>97</v>
      </c>
      <c r="G2391" s="27" t="s">
        <v>98</v>
      </c>
      <c r="H2391" s="27" t="s">
        <v>27</v>
      </c>
      <c r="I2391" s="29">
        <v>0.3</v>
      </c>
      <c r="J2391" s="30">
        <v>3750</v>
      </c>
      <c r="K2391" s="31">
        <f t="shared" si="18"/>
        <v>1125</v>
      </c>
      <c r="L2391" s="31">
        <f t="shared" si="19"/>
        <v>450</v>
      </c>
      <c r="M2391" s="32">
        <v>0.4</v>
      </c>
      <c r="O2391" s="37"/>
      <c r="P2391" s="35"/>
      <c r="Q2391" s="33"/>
      <c r="R2391" s="34"/>
    </row>
    <row r="2392" spans="1:18" ht="15.75" customHeight="1">
      <c r="A2392" s="22"/>
      <c r="B2392" s="27" t="s">
        <v>21</v>
      </c>
      <c r="C2392" s="27">
        <v>1185732</v>
      </c>
      <c r="D2392" s="28">
        <v>44238</v>
      </c>
      <c r="E2392" s="27" t="s">
        <v>53</v>
      </c>
      <c r="F2392" s="27" t="s">
        <v>97</v>
      </c>
      <c r="G2392" s="27" t="s">
        <v>98</v>
      </c>
      <c r="H2392" s="27" t="s">
        <v>28</v>
      </c>
      <c r="I2392" s="29">
        <v>0.45</v>
      </c>
      <c r="J2392" s="30">
        <v>4500</v>
      </c>
      <c r="K2392" s="31">
        <f t="shared" si="18"/>
        <v>2025</v>
      </c>
      <c r="L2392" s="31">
        <f t="shared" si="19"/>
        <v>708.75</v>
      </c>
      <c r="M2392" s="32">
        <v>0.35</v>
      </c>
      <c r="O2392" s="37"/>
      <c r="P2392" s="35"/>
      <c r="Q2392" s="33"/>
      <c r="R2392" s="34"/>
    </row>
    <row r="2393" spans="1:18" ht="15.75" customHeight="1">
      <c r="A2393" s="22"/>
      <c r="B2393" s="27" t="s">
        <v>21</v>
      </c>
      <c r="C2393" s="27">
        <v>1185732</v>
      </c>
      <c r="D2393" s="28">
        <v>44238</v>
      </c>
      <c r="E2393" s="27" t="s">
        <v>53</v>
      </c>
      <c r="F2393" s="27" t="s">
        <v>97</v>
      </c>
      <c r="G2393" s="27" t="s">
        <v>98</v>
      </c>
      <c r="H2393" s="27" t="s">
        <v>29</v>
      </c>
      <c r="I2393" s="29">
        <v>0.3</v>
      </c>
      <c r="J2393" s="30">
        <v>5500</v>
      </c>
      <c r="K2393" s="31">
        <f t="shared" si="18"/>
        <v>1650</v>
      </c>
      <c r="L2393" s="31">
        <f t="shared" si="19"/>
        <v>825</v>
      </c>
      <c r="M2393" s="32">
        <v>0.5</v>
      </c>
      <c r="O2393" s="37"/>
      <c r="P2393" s="35"/>
      <c r="Q2393" s="33"/>
      <c r="R2393" s="34"/>
    </row>
    <row r="2394" spans="1:18" ht="15.75" customHeight="1">
      <c r="A2394" s="22"/>
      <c r="B2394" s="27" t="s">
        <v>21</v>
      </c>
      <c r="C2394" s="27">
        <v>1185732</v>
      </c>
      <c r="D2394" s="28">
        <v>44264</v>
      </c>
      <c r="E2394" s="27" t="s">
        <v>53</v>
      </c>
      <c r="F2394" s="27" t="s">
        <v>97</v>
      </c>
      <c r="G2394" s="27" t="s">
        <v>98</v>
      </c>
      <c r="H2394" s="27" t="s">
        <v>24</v>
      </c>
      <c r="I2394" s="29">
        <v>0.3</v>
      </c>
      <c r="J2394" s="30">
        <v>7700</v>
      </c>
      <c r="K2394" s="31">
        <f t="shared" si="18"/>
        <v>2310</v>
      </c>
      <c r="L2394" s="31">
        <f t="shared" si="19"/>
        <v>924</v>
      </c>
      <c r="M2394" s="32">
        <v>0.4</v>
      </c>
      <c r="O2394" s="37"/>
      <c r="P2394" s="35"/>
      <c r="Q2394" s="33"/>
      <c r="R2394" s="34"/>
    </row>
    <row r="2395" spans="1:18" ht="15.75" customHeight="1">
      <c r="A2395" s="22"/>
      <c r="B2395" s="27" t="s">
        <v>21</v>
      </c>
      <c r="C2395" s="27">
        <v>1185732</v>
      </c>
      <c r="D2395" s="28">
        <v>44264</v>
      </c>
      <c r="E2395" s="27" t="s">
        <v>53</v>
      </c>
      <c r="F2395" s="27" t="s">
        <v>97</v>
      </c>
      <c r="G2395" s="27" t="s">
        <v>98</v>
      </c>
      <c r="H2395" s="27" t="s">
        <v>25</v>
      </c>
      <c r="I2395" s="29">
        <v>0.3</v>
      </c>
      <c r="J2395" s="30">
        <v>4500</v>
      </c>
      <c r="K2395" s="31">
        <f t="shared" si="18"/>
        <v>1350</v>
      </c>
      <c r="L2395" s="31">
        <f t="shared" si="19"/>
        <v>472.49999999999994</v>
      </c>
      <c r="M2395" s="32">
        <v>0.35</v>
      </c>
      <c r="O2395" s="37"/>
      <c r="P2395" s="35"/>
      <c r="Q2395" s="33"/>
      <c r="R2395" s="34"/>
    </row>
    <row r="2396" spans="1:18" ht="15.75" customHeight="1">
      <c r="A2396" s="22"/>
      <c r="B2396" s="27" t="s">
        <v>21</v>
      </c>
      <c r="C2396" s="27">
        <v>1185732</v>
      </c>
      <c r="D2396" s="28">
        <v>44264</v>
      </c>
      <c r="E2396" s="27" t="s">
        <v>53</v>
      </c>
      <c r="F2396" s="27" t="s">
        <v>97</v>
      </c>
      <c r="G2396" s="27" t="s">
        <v>98</v>
      </c>
      <c r="H2396" s="27" t="s">
        <v>26</v>
      </c>
      <c r="I2396" s="29">
        <v>0.2</v>
      </c>
      <c r="J2396" s="30">
        <v>4750</v>
      </c>
      <c r="K2396" s="31">
        <f t="shared" si="18"/>
        <v>950</v>
      </c>
      <c r="L2396" s="31">
        <f t="shared" si="19"/>
        <v>380</v>
      </c>
      <c r="M2396" s="32">
        <v>0.4</v>
      </c>
      <c r="O2396" s="37"/>
      <c r="P2396" s="35"/>
      <c r="Q2396" s="33"/>
      <c r="R2396" s="34"/>
    </row>
    <row r="2397" spans="1:18" ht="15.75" customHeight="1">
      <c r="A2397" s="22"/>
      <c r="B2397" s="27" t="s">
        <v>21</v>
      </c>
      <c r="C2397" s="27">
        <v>1185732</v>
      </c>
      <c r="D2397" s="28">
        <v>44264</v>
      </c>
      <c r="E2397" s="27" t="s">
        <v>53</v>
      </c>
      <c r="F2397" s="27" t="s">
        <v>97</v>
      </c>
      <c r="G2397" s="27" t="s">
        <v>98</v>
      </c>
      <c r="H2397" s="27" t="s">
        <v>27</v>
      </c>
      <c r="I2397" s="29">
        <v>0.24999999999999994</v>
      </c>
      <c r="J2397" s="30">
        <v>3250</v>
      </c>
      <c r="K2397" s="31">
        <f t="shared" si="18"/>
        <v>812.49999999999977</v>
      </c>
      <c r="L2397" s="31">
        <f t="shared" si="19"/>
        <v>324.99999999999994</v>
      </c>
      <c r="M2397" s="32">
        <v>0.4</v>
      </c>
      <c r="O2397" s="37"/>
      <c r="P2397" s="35"/>
      <c r="Q2397" s="33"/>
      <c r="R2397" s="34"/>
    </row>
    <row r="2398" spans="1:18" ht="15.75" customHeight="1">
      <c r="A2398" s="22"/>
      <c r="B2398" s="27" t="s">
        <v>21</v>
      </c>
      <c r="C2398" s="27">
        <v>1185732</v>
      </c>
      <c r="D2398" s="28">
        <v>44264</v>
      </c>
      <c r="E2398" s="27" t="s">
        <v>53</v>
      </c>
      <c r="F2398" s="27" t="s">
        <v>97</v>
      </c>
      <c r="G2398" s="27" t="s">
        <v>98</v>
      </c>
      <c r="H2398" s="27" t="s">
        <v>28</v>
      </c>
      <c r="I2398" s="29">
        <v>0.40000000000000008</v>
      </c>
      <c r="J2398" s="30">
        <v>3750</v>
      </c>
      <c r="K2398" s="31">
        <f t="shared" si="18"/>
        <v>1500.0000000000002</v>
      </c>
      <c r="L2398" s="31">
        <f t="shared" si="19"/>
        <v>525</v>
      </c>
      <c r="M2398" s="32">
        <v>0.35</v>
      </c>
      <c r="O2398" s="37"/>
      <c r="P2398" s="35"/>
      <c r="Q2398" s="33"/>
      <c r="R2398" s="34"/>
    </row>
    <row r="2399" spans="1:18" ht="15.75" customHeight="1">
      <c r="A2399" s="22"/>
      <c r="B2399" s="27" t="s">
        <v>21</v>
      </c>
      <c r="C2399" s="27">
        <v>1185732</v>
      </c>
      <c r="D2399" s="28">
        <v>44264</v>
      </c>
      <c r="E2399" s="27" t="s">
        <v>53</v>
      </c>
      <c r="F2399" s="27" t="s">
        <v>97</v>
      </c>
      <c r="G2399" s="27" t="s">
        <v>98</v>
      </c>
      <c r="H2399" s="27" t="s">
        <v>29</v>
      </c>
      <c r="I2399" s="29">
        <v>0.3</v>
      </c>
      <c r="J2399" s="30">
        <v>4750</v>
      </c>
      <c r="K2399" s="31">
        <f t="shared" si="18"/>
        <v>1425</v>
      </c>
      <c r="L2399" s="31">
        <f t="shared" si="19"/>
        <v>712.5</v>
      </c>
      <c r="M2399" s="32">
        <v>0.5</v>
      </c>
      <c r="O2399" s="37"/>
      <c r="P2399" s="35"/>
      <c r="Q2399" s="33"/>
      <c r="R2399" s="34"/>
    </row>
    <row r="2400" spans="1:18" ht="15.75" customHeight="1">
      <c r="A2400" s="22"/>
      <c r="B2400" s="27" t="s">
        <v>21</v>
      </c>
      <c r="C2400" s="27">
        <v>1185732</v>
      </c>
      <c r="D2400" s="28">
        <v>44296</v>
      </c>
      <c r="E2400" s="27" t="s">
        <v>53</v>
      </c>
      <c r="F2400" s="27" t="s">
        <v>97</v>
      </c>
      <c r="G2400" s="27" t="s">
        <v>98</v>
      </c>
      <c r="H2400" s="27" t="s">
        <v>24</v>
      </c>
      <c r="I2400" s="29">
        <v>0.3</v>
      </c>
      <c r="J2400" s="30">
        <v>7250</v>
      </c>
      <c r="K2400" s="31">
        <f t="shared" si="18"/>
        <v>2175</v>
      </c>
      <c r="L2400" s="31">
        <f t="shared" si="19"/>
        <v>870</v>
      </c>
      <c r="M2400" s="32">
        <v>0.4</v>
      </c>
      <c r="O2400" s="37"/>
      <c r="P2400" s="35"/>
      <c r="Q2400" s="33"/>
      <c r="R2400" s="34"/>
    </row>
    <row r="2401" spans="1:18" ht="15.75" customHeight="1">
      <c r="A2401" s="22"/>
      <c r="B2401" s="27" t="s">
        <v>21</v>
      </c>
      <c r="C2401" s="27">
        <v>1185732</v>
      </c>
      <c r="D2401" s="28">
        <v>44296</v>
      </c>
      <c r="E2401" s="27" t="s">
        <v>53</v>
      </c>
      <c r="F2401" s="27" t="s">
        <v>97</v>
      </c>
      <c r="G2401" s="27" t="s">
        <v>98</v>
      </c>
      <c r="H2401" s="27" t="s">
        <v>25</v>
      </c>
      <c r="I2401" s="29">
        <v>0.3</v>
      </c>
      <c r="J2401" s="30">
        <v>4250</v>
      </c>
      <c r="K2401" s="31">
        <f t="shared" si="18"/>
        <v>1275</v>
      </c>
      <c r="L2401" s="31">
        <f t="shared" si="19"/>
        <v>446.25</v>
      </c>
      <c r="M2401" s="32">
        <v>0.35</v>
      </c>
      <c r="O2401" s="37"/>
      <c r="P2401" s="35"/>
      <c r="Q2401" s="33"/>
      <c r="R2401" s="34"/>
    </row>
    <row r="2402" spans="1:18" ht="15.75" customHeight="1">
      <c r="A2402" s="22"/>
      <c r="B2402" s="27" t="s">
        <v>21</v>
      </c>
      <c r="C2402" s="27">
        <v>1185732</v>
      </c>
      <c r="D2402" s="28">
        <v>44296</v>
      </c>
      <c r="E2402" s="27" t="s">
        <v>53</v>
      </c>
      <c r="F2402" s="27" t="s">
        <v>97</v>
      </c>
      <c r="G2402" s="27" t="s">
        <v>98</v>
      </c>
      <c r="H2402" s="27" t="s">
        <v>26</v>
      </c>
      <c r="I2402" s="29">
        <v>0.2</v>
      </c>
      <c r="J2402" s="30">
        <v>4250</v>
      </c>
      <c r="K2402" s="31">
        <f t="shared" si="18"/>
        <v>850</v>
      </c>
      <c r="L2402" s="31">
        <f t="shared" si="19"/>
        <v>340</v>
      </c>
      <c r="M2402" s="32">
        <v>0.4</v>
      </c>
      <c r="O2402" s="37"/>
      <c r="P2402" s="35"/>
      <c r="Q2402" s="33"/>
      <c r="R2402" s="34"/>
    </row>
    <row r="2403" spans="1:18" ht="15.75" customHeight="1">
      <c r="A2403" s="22"/>
      <c r="B2403" s="27" t="s">
        <v>21</v>
      </c>
      <c r="C2403" s="27">
        <v>1185732</v>
      </c>
      <c r="D2403" s="28">
        <v>44296</v>
      </c>
      <c r="E2403" s="27" t="s">
        <v>53</v>
      </c>
      <c r="F2403" s="27" t="s">
        <v>97</v>
      </c>
      <c r="G2403" s="27" t="s">
        <v>98</v>
      </c>
      <c r="H2403" s="27" t="s">
        <v>27</v>
      </c>
      <c r="I2403" s="29">
        <v>0.24999999999999994</v>
      </c>
      <c r="J2403" s="30">
        <v>3500</v>
      </c>
      <c r="K2403" s="31">
        <f t="shared" si="18"/>
        <v>874.99999999999977</v>
      </c>
      <c r="L2403" s="31">
        <f t="shared" si="19"/>
        <v>349.99999999999994</v>
      </c>
      <c r="M2403" s="32">
        <v>0.4</v>
      </c>
      <c r="O2403" s="37"/>
      <c r="P2403" s="35"/>
      <c r="Q2403" s="33"/>
      <c r="R2403" s="34"/>
    </row>
    <row r="2404" spans="1:18" ht="15.75" customHeight="1">
      <c r="A2404" s="22"/>
      <c r="B2404" s="27" t="s">
        <v>21</v>
      </c>
      <c r="C2404" s="27">
        <v>1185732</v>
      </c>
      <c r="D2404" s="28">
        <v>44296</v>
      </c>
      <c r="E2404" s="27" t="s">
        <v>53</v>
      </c>
      <c r="F2404" s="27" t="s">
        <v>97</v>
      </c>
      <c r="G2404" s="27" t="s">
        <v>98</v>
      </c>
      <c r="H2404" s="27" t="s">
        <v>28</v>
      </c>
      <c r="I2404" s="29">
        <v>0.45</v>
      </c>
      <c r="J2404" s="30">
        <v>3750</v>
      </c>
      <c r="K2404" s="31">
        <f t="shared" si="18"/>
        <v>1687.5</v>
      </c>
      <c r="L2404" s="31">
        <f t="shared" si="19"/>
        <v>590.625</v>
      </c>
      <c r="M2404" s="32">
        <v>0.35</v>
      </c>
      <c r="O2404" s="37"/>
      <c r="P2404" s="35"/>
      <c r="Q2404" s="33"/>
      <c r="R2404" s="34"/>
    </row>
    <row r="2405" spans="1:18" ht="15.75" customHeight="1">
      <c r="A2405" s="22"/>
      <c r="B2405" s="27" t="s">
        <v>21</v>
      </c>
      <c r="C2405" s="27">
        <v>1185732</v>
      </c>
      <c r="D2405" s="28">
        <v>44296</v>
      </c>
      <c r="E2405" s="27" t="s">
        <v>53</v>
      </c>
      <c r="F2405" s="27" t="s">
        <v>97</v>
      </c>
      <c r="G2405" s="27" t="s">
        <v>98</v>
      </c>
      <c r="H2405" s="27" t="s">
        <v>29</v>
      </c>
      <c r="I2405" s="29">
        <v>0.35000000000000003</v>
      </c>
      <c r="J2405" s="30">
        <v>5250</v>
      </c>
      <c r="K2405" s="31">
        <f t="shared" si="18"/>
        <v>1837.5000000000002</v>
      </c>
      <c r="L2405" s="31">
        <f t="shared" si="19"/>
        <v>918.75000000000011</v>
      </c>
      <c r="M2405" s="32">
        <v>0.5</v>
      </c>
      <c r="O2405" s="37"/>
      <c r="P2405" s="35"/>
      <c r="Q2405" s="33"/>
      <c r="R2405" s="34"/>
    </row>
    <row r="2406" spans="1:18" ht="15.75" customHeight="1">
      <c r="A2406" s="22"/>
      <c r="B2406" s="27" t="s">
        <v>21</v>
      </c>
      <c r="C2406" s="27">
        <v>1185732</v>
      </c>
      <c r="D2406" s="28">
        <v>44325</v>
      </c>
      <c r="E2406" s="27" t="s">
        <v>53</v>
      </c>
      <c r="F2406" s="27" t="s">
        <v>97</v>
      </c>
      <c r="G2406" s="27" t="s">
        <v>98</v>
      </c>
      <c r="H2406" s="27" t="s">
        <v>24</v>
      </c>
      <c r="I2406" s="29">
        <v>0.45</v>
      </c>
      <c r="J2406" s="30">
        <v>7950</v>
      </c>
      <c r="K2406" s="31">
        <f t="shared" si="18"/>
        <v>3577.5</v>
      </c>
      <c r="L2406" s="31">
        <f t="shared" si="19"/>
        <v>1431</v>
      </c>
      <c r="M2406" s="32">
        <v>0.4</v>
      </c>
      <c r="O2406" s="37"/>
      <c r="P2406" s="35"/>
      <c r="Q2406" s="33"/>
      <c r="R2406" s="34"/>
    </row>
    <row r="2407" spans="1:18" ht="15.75" customHeight="1">
      <c r="A2407" s="22"/>
      <c r="B2407" s="27" t="s">
        <v>21</v>
      </c>
      <c r="C2407" s="27">
        <v>1185732</v>
      </c>
      <c r="D2407" s="28">
        <v>44325</v>
      </c>
      <c r="E2407" s="27" t="s">
        <v>53</v>
      </c>
      <c r="F2407" s="27" t="s">
        <v>97</v>
      </c>
      <c r="G2407" s="27" t="s">
        <v>98</v>
      </c>
      <c r="H2407" s="27" t="s">
        <v>25</v>
      </c>
      <c r="I2407" s="29">
        <v>0.45</v>
      </c>
      <c r="J2407" s="30">
        <v>5000</v>
      </c>
      <c r="K2407" s="31">
        <f t="shared" si="18"/>
        <v>2250</v>
      </c>
      <c r="L2407" s="31">
        <f t="shared" si="19"/>
        <v>787.5</v>
      </c>
      <c r="M2407" s="32">
        <v>0.35</v>
      </c>
      <c r="O2407" s="37"/>
      <c r="P2407" s="35"/>
      <c r="Q2407" s="33"/>
      <c r="R2407" s="34"/>
    </row>
    <row r="2408" spans="1:18" ht="15.75" customHeight="1">
      <c r="A2408" s="22"/>
      <c r="B2408" s="27" t="s">
        <v>21</v>
      </c>
      <c r="C2408" s="27">
        <v>1185732</v>
      </c>
      <c r="D2408" s="28">
        <v>44325</v>
      </c>
      <c r="E2408" s="27" t="s">
        <v>53</v>
      </c>
      <c r="F2408" s="27" t="s">
        <v>97</v>
      </c>
      <c r="G2408" s="27" t="s">
        <v>98</v>
      </c>
      <c r="H2408" s="27" t="s">
        <v>26</v>
      </c>
      <c r="I2408" s="29">
        <v>0.4</v>
      </c>
      <c r="J2408" s="30">
        <v>4750</v>
      </c>
      <c r="K2408" s="31">
        <f t="shared" si="18"/>
        <v>1900</v>
      </c>
      <c r="L2408" s="31">
        <f t="shared" si="19"/>
        <v>760</v>
      </c>
      <c r="M2408" s="32">
        <v>0.4</v>
      </c>
      <c r="O2408" s="37"/>
      <c r="P2408" s="35"/>
      <c r="Q2408" s="33"/>
      <c r="R2408" s="34"/>
    </row>
    <row r="2409" spans="1:18" ht="15.75" customHeight="1">
      <c r="A2409" s="22"/>
      <c r="B2409" s="27" t="s">
        <v>21</v>
      </c>
      <c r="C2409" s="27">
        <v>1185732</v>
      </c>
      <c r="D2409" s="28">
        <v>44325</v>
      </c>
      <c r="E2409" s="27" t="s">
        <v>53</v>
      </c>
      <c r="F2409" s="27" t="s">
        <v>97</v>
      </c>
      <c r="G2409" s="27" t="s">
        <v>98</v>
      </c>
      <c r="H2409" s="27" t="s">
        <v>27</v>
      </c>
      <c r="I2409" s="29">
        <v>0.4</v>
      </c>
      <c r="J2409" s="30">
        <v>4250</v>
      </c>
      <c r="K2409" s="31">
        <f t="shared" si="18"/>
        <v>1700</v>
      </c>
      <c r="L2409" s="31">
        <f t="shared" si="19"/>
        <v>680</v>
      </c>
      <c r="M2409" s="32">
        <v>0.4</v>
      </c>
      <c r="O2409" s="37"/>
      <c r="P2409" s="35"/>
      <c r="Q2409" s="33"/>
      <c r="R2409" s="34"/>
    </row>
    <row r="2410" spans="1:18" ht="15.75" customHeight="1">
      <c r="A2410" s="22"/>
      <c r="B2410" s="27" t="s">
        <v>21</v>
      </c>
      <c r="C2410" s="27">
        <v>1185732</v>
      </c>
      <c r="D2410" s="28">
        <v>44325</v>
      </c>
      <c r="E2410" s="27" t="s">
        <v>53</v>
      </c>
      <c r="F2410" s="27" t="s">
        <v>97</v>
      </c>
      <c r="G2410" s="27" t="s">
        <v>98</v>
      </c>
      <c r="H2410" s="27" t="s">
        <v>28</v>
      </c>
      <c r="I2410" s="29">
        <v>0.49999999999999994</v>
      </c>
      <c r="J2410" s="30">
        <v>4500</v>
      </c>
      <c r="K2410" s="31">
        <f t="shared" si="18"/>
        <v>2249.9999999999995</v>
      </c>
      <c r="L2410" s="31">
        <f t="shared" si="19"/>
        <v>787.49999999999977</v>
      </c>
      <c r="M2410" s="32">
        <v>0.35</v>
      </c>
      <c r="O2410" s="37"/>
      <c r="P2410" s="35"/>
      <c r="Q2410" s="33"/>
      <c r="R2410" s="34"/>
    </row>
    <row r="2411" spans="1:18" ht="15.75" customHeight="1">
      <c r="A2411" s="22"/>
      <c r="B2411" s="27" t="s">
        <v>21</v>
      </c>
      <c r="C2411" s="27">
        <v>1185732</v>
      </c>
      <c r="D2411" s="28">
        <v>44325</v>
      </c>
      <c r="E2411" s="27" t="s">
        <v>53</v>
      </c>
      <c r="F2411" s="27" t="s">
        <v>97</v>
      </c>
      <c r="G2411" s="27" t="s">
        <v>98</v>
      </c>
      <c r="H2411" s="27" t="s">
        <v>29</v>
      </c>
      <c r="I2411" s="29">
        <v>0.54999999999999993</v>
      </c>
      <c r="J2411" s="30">
        <v>5500</v>
      </c>
      <c r="K2411" s="31">
        <f t="shared" si="18"/>
        <v>3024.9999999999995</v>
      </c>
      <c r="L2411" s="31">
        <f t="shared" si="19"/>
        <v>1512.4999999999998</v>
      </c>
      <c r="M2411" s="32">
        <v>0.5</v>
      </c>
      <c r="O2411" s="37"/>
      <c r="P2411" s="35"/>
      <c r="Q2411" s="33"/>
      <c r="R2411" s="34"/>
    </row>
    <row r="2412" spans="1:18" ht="15.75" customHeight="1">
      <c r="A2412" s="22"/>
      <c r="B2412" s="27" t="s">
        <v>21</v>
      </c>
      <c r="C2412" s="27">
        <v>1185732</v>
      </c>
      <c r="D2412" s="28">
        <v>44358</v>
      </c>
      <c r="E2412" s="27" t="s">
        <v>53</v>
      </c>
      <c r="F2412" s="27" t="s">
        <v>97</v>
      </c>
      <c r="G2412" s="27" t="s">
        <v>98</v>
      </c>
      <c r="H2412" s="27" t="s">
        <v>24</v>
      </c>
      <c r="I2412" s="29">
        <v>0.49999999999999994</v>
      </c>
      <c r="J2412" s="30">
        <v>8000</v>
      </c>
      <c r="K2412" s="31">
        <f t="shared" si="18"/>
        <v>3999.9999999999995</v>
      </c>
      <c r="L2412" s="31">
        <f t="shared" si="19"/>
        <v>1600</v>
      </c>
      <c r="M2412" s="32">
        <v>0.4</v>
      </c>
      <c r="O2412" s="37"/>
      <c r="P2412" s="35"/>
      <c r="Q2412" s="33"/>
      <c r="R2412" s="34"/>
    </row>
    <row r="2413" spans="1:18" ht="15.75" customHeight="1">
      <c r="A2413" s="22"/>
      <c r="B2413" s="27" t="s">
        <v>21</v>
      </c>
      <c r="C2413" s="27">
        <v>1185732</v>
      </c>
      <c r="D2413" s="28">
        <v>44358</v>
      </c>
      <c r="E2413" s="27" t="s">
        <v>53</v>
      </c>
      <c r="F2413" s="27" t="s">
        <v>97</v>
      </c>
      <c r="G2413" s="27" t="s">
        <v>98</v>
      </c>
      <c r="H2413" s="27" t="s">
        <v>25</v>
      </c>
      <c r="I2413" s="29">
        <v>0.45</v>
      </c>
      <c r="J2413" s="30">
        <v>5500</v>
      </c>
      <c r="K2413" s="31">
        <f t="shared" si="18"/>
        <v>2475</v>
      </c>
      <c r="L2413" s="31">
        <f t="shared" si="19"/>
        <v>866.25</v>
      </c>
      <c r="M2413" s="32">
        <v>0.35</v>
      </c>
      <c r="O2413" s="37"/>
      <c r="P2413" s="35"/>
      <c r="Q2413" s="33"/>
      <c r="R2413" s="34"/>
    </row>
    <row r="2414" spans="1:18" ht="15.75" customHeight="1">
      <c r="A2414" s="22"/>
      <c r="B2414" s="27" t="s">
        <v>21</v>
      </c>
      <c r="C2414" s="27">
        <v>1185732</v>
      </c>
      <c r="D2414" s="28">
        <v>44358</v>
      </c>
      <c r="E2414" s="27" t="s">
        <v>53</v>
      </c>
      <c r="F2414" s="27" t="s">
        <v>97</v>
      </c>
      <c r="G2414" s="27" t="s">
        <v>98</v>
      </c>
      <c r="H2414" s="27" t="s">
        <v>26</v>
      </c>
      <c r="I2414" s="29">
        <v>0.5</v>
      </c>
      <c r="J2414" s="30">
        <v>5250</v>
      </c>
      <c r="K2414" s="31">
        <f t="shared" si="18"/>
        <v>2625</v>
      </c>
      <c r="L2414" s="31">
        <f t="shared" si="19"/>
        <v>1050</v>
      </c>
      <c r="M2414" s="32">
        <v>0.4</v>
      </c>
      <c r="O2414" s="37"/>
      <c r="P2414" s="35"/>
      <c r="Q2414" s="33"/>
      <c r="R2414" s="34"/>
    </row>
    <row r="2415" spans="1:18" ht="15.75" customHeight="1">
      <c r="A2415" s="22"/>
      <c r="B2415" s="27" t="s">
        <v>21</v>
      </c>
      <c r="C2415" s="27">
        <v>1185732</v>
      </c>
      <c r="D2415" s="28">
        <v>44358</v>
      </c>
      <c r="E2415" s="27" t="s">
        <v>53</v>
      </c>
      <c r="F2415" s="27" t="s">
        <v>97</v>
      </c>
      <c r="G2415" s="27" t="s">
        <v>98</v>
      </c>
      <c r="H2415" s="27" t="s">
        <v>27</v>
      </c>
      <c r="I2415" s="29">
        <v>0.5</v>
      </c>
      <c r="J2415" s="30">
        <v>5000</v>
      </c>
      <c r="K2415" s="31">
        <f t="shared" si="18"/>
        <v>2500</v>
      </c>
      <c r="L2415" s="31">
        <f t="shared" si="19"/>
        <v>1000</v>
      </c>
      <c r="M2415" s="32">
        <v>0.4</v>
      </c>
      <c r="O2415" s="37"/>
      <c r="P2415" s="35"/>
      <c r="Q2415" s="33"/>
      <c r="R2415" s="34"/>
    </row>
    <row r="2416" spans="1:18" ht="15.75" customHeight="1">
      <c r="A2416" s="22"/>
      <c r="B2416" s="27" t="s">
        <v>21</v>
      </c>
      <c r="C2416" s="27">
        <v>1185732</v>
      </c>
      <c r="D2416" s="28">
        <v>44358</v>
      </c>
      <c r="E2416" s="27" t="s">
        <v>53</v>
      </c>
      <c r="F2416" s="27" t="s">
        <v>97</v>
      </c>
      <c r="G2416" s="27" t="s">
        <v>98</v>
      </c>
      <c r="H2416" s="27" t="s">
        <v>28</v>
      </c>
      <c r="I2416" s="29">
        <v>0.65</v>
      </c>
      <c r="J2416" s="30">
        <v>5000</v>
      </c>
      <c r="K2416" s="31">
        <f t="shared" si="18"/>
        <v>3250</v>
      </c>
      <c r="L2416" s="31">
        <f t="shared" si="19"/>
        <v>1137.5</v>
      </c>
      <c r="M2416" s="32">
        <v>0.35</v>
      </c>
      <c r="O2416" s="37"/>
      <c r="P2416" s="35"/>
      <c r="Q2416" s="33"/>
      <c r="R2416" s="34"/>
    </row>
    <row r="2417" spans="1:18" ht="15.75" customHeight="1">
      <c r="A2417" s="22"/>
      <c r="B2417" s="27" t="s">
        <v>21</v>
      </c>
      <c r="C2417" s="27">
        <v>1185732</v>
      </c>
      <c r="D2417" s="28">
        <v>44358</v>
      </c>
      <c r="E2417" s="27" t="s">
        <v>53</v>
      </c>
      <c r="F2417" s="27" t="s">
        <v>97</v>
      </c>
      <c r="G2417" s="27" t="s">
        <v>98</v>
      </c>
      <c r="H2417" s="27" t="s">
        <v>29</v>
      </c>
      <c r="I2417" s="29">
        <v>0.70000000000000007</v>
      </c>
      <c r="J2417" s="30">
        <v>6750</v>
      </c>
      <c r="K2417" s="31">
        <f t="shared" si="18"/>
        <v>4725</v>
      </c>
      <c r="L2417" s="31">
        <f t="shared" si="19"/>
        <v>2362.5</v>
      </c>
      <c r="M2417" s="32">
        <v>0.5</v>
      </c>
      <c r="O2417" s="37"/>
      <c r="P2417" s="35"/>
      <c r="Q2417" s="33"/>
      <c r="R2417" s="34"/>
    </row>
    <row r="2418" spans="1:18" ht="15.75" customHeight="1">
      <c r="A2418" s="22"/>
      <c r="B2418" s="27" t="s">
        <v>21</v>
      </c>
      <c r="C2418" s="27">
        <v>1185732</v>
      </c>
      <c r="D2418" s="28">
        <v>44386</v>
      </c>
      <c r="E2418" s="27" t="s">
        <v>53</v>
      </c>
      <c r="F2418" s="27" t="s">
        <v>97</v>
      </c>
      <c r="G2418" s="27" t="s">
        <v>98</v>
      </c>
      <c r="H2418" s="27" t="s">
        <v>24</v>
      </c>
      <c r="I2418" s="29">
        <v>0.65</v>
      </c>
      <c r="J2418" s="30">
        <v>9000</v>
      </c>
      <c r="K2418" s="31">
        <f t="shared" si="18"/>
        <v>5850</v>
      </c>
      <c r="L2418" s="31">
        <f t="shared" si="19"/>
        <v>2340</v>
      </c>
      <c r="M2418" s="32">
        <v>0.4</v>
      </c>
      <c r="O2418" s="37"/>
      <c r="P2418" s="35"/>
      <c r="Q2418" s="33"/>
      <c r="R2418" s="34"/>
    </row>
    <row r="2419" spans="1:18" ht="15.75" customHeight="1">
      <c r="A2419" s="22"/>
      <c r="B2419" s="27" t="s">
        <v>21</v>
      </c>
      <c r="C2419" s="27">
        <v>1185732</v>
      </c>
      <c r="D2419" s="28">
        <v>44386</v>
      </c>
      <c r="E2419" s="27" t="s">
        <v>53</v>
      </c>
      <c r="F2419" s="27" t="s">
        <v>97</v>
      </c>
      <c r="G2419" s="27" t="s">
        <v>98</v>
      </c>
      <c r="H2419" s="27" t="s">
        <v>25</v>
      </c>
      <c r="I2419" s="29">
        <v>0.60000000000000009</v>
      </c>
      <c r="J2419" s="30">
        <v>6500</v>
      </c>
      <c r="K2419" s="31">
        <f t="shared" si="18"/>
        <v>3900.0000000000005</v>
      </c>
      <c r="L2419" s="31">
        <f t="shared" si="19"/>
        <v>1365</v>
      </c>
      <c r="M2419" s="32">
        <v>0.35</v>
      </c>
      <c r="O2419" s="37"/>
      <c r="P2419" s="35"/>
      <c r="Q2419" s="33"/>
      <c r="R2419" s="34"/>
    </row>
    <row r="2420" spans="1:18" ht="15.75" customHeight="1">
      <c r="A2420" s="22"/>
      <c r="B2420" s="27" t="s">
        <v>21</v>
      </c>
      <c r="C2420" s="27">
        <v>1185732</v>
      </c>
      <c r="D2420" s="28">
        <v>44386</v>
      </c>
      <c r="E2420" s="27" t="s">
        <v>53</v>
      </c>
      <c r="F2420" s="27" t="s">
        <v>97</v>
      </c>
      <c r="G2420" s="27" t="s">
        <v>98</v>
      </c>
      <c r="H2420" s="27" t="s">
        <v>26</v>
      </c>
      <c r="I2420" s="29">
        <v>0.55000000000000004</v>
      </c>
      <c r="J2420" s="30">
        <v>5750</v>
      </c>
      <c r="K2420" s="31">
        <f t="shared" si="18"/>
        <v>3162.5000000000005</v>
      </c>
      <c r="L2420" s="31">
        <f t="shared" si="19"/>
        <v>1265.0000000000002</v>
      </c>
      <c r="M2420" s="32">
        <v>0.4</v>
      </c>
      <c r="O2420" s="37"/>
      <c r="P2420" s="35"/>
      <c r="Q2420" s="33"/>
      <c r="R2420" s="34"/>
    </row>
    <row r="2421" spans="1:18" ht="15.75" customHeight="1">
      <c r="A2421" s="22"/>
      <c r="B2421" s="27" t="s">
        <v>21</v>
      </c>
      <c r="C2421" s="27">
        <v>1185732</v>
      </c>
      <c r="D2421" s="28">
        <v>44386</v>
      </c>
      <c r="E2421" s="27" t="s">
        <v>53</v>
      </c>
      <c r="F2421" s="27" t="s">
        <v>97</v>
      </c>
      <c r="G2421" s="27" t="s">
        <v>98</v>
      </c>
      <c r="H2421" s="27" t="s">
        <v>27</v>
      </c>
      <c r="I2421" s="29">
        <v>0.55000000000000004</v>
      </c>
      <c r="J2421" s="30">
        <v>5250</v>
      </c>
      <c r="K2421" s="31">
        <f t="shared" si="18"/>
        <v>2887.5000000000005</v>
      </c>
      <c r="L2421" s="31">
        <f t="shared" si="19"/>
        <v>1155.0000000000002</v>
      </c>
      <c r="M2421" s="32">
        <v>0.4</v>
      </c>
      <c r="O2421" s="37"/>
      <c r="P2421" s="35"/>
      <c r="Q2421" s="33"/>
      <c r="R2421" s="34"/>
    </row>
    <row r="2422" spans="1:18" ht="15.75" customHeight="1">
      <c r="A2422" s="22"/>
      <c r="B2422" s="27" t="s">
        <v>21</v>
      </c>
      <c r="C2422" s="27">
        <v>1185732</v>
      </c>
      <c r="D2422" s="28">
        <v>44386</v>
      </c>
      <c r="E2422" s="27" t="s">
        <v>53</v>
      </c>
      <c r="F2422" s="27" t="s">
        <v>97</v>
      </c>
      <c r="G2422" s="27" t="s">
        <v>98</v>
      </c>
      <c r="H2422" s="27" t="s">
        <v>28</v>
      </c>
      <c r="I2422" s="29">
        <v>0.65</v>
      </c>
      <c r="J2422" s="30">
        <v>5500</v>
      </c>
      <c r="K2422" s="31">
        <f t="shared" si="18"/>
        <v>3575</v>
      </c>
      <c r="L2422" s="31">
        <f t="shared" si="19"/>
        <v>1251.25</v>
      </c>
      <c r="M2422" s="32">
        <v>0.35</v>
      </c>
      <c r="O2422" s="37"/>
      <c r="P2422" s="35"/>
      <c r="Q2422" s="33"/>
      <c r="R2422" s="34"/>
    </row>
    <row r="2423" spans="1:18" ht="15.75" customHeight="1">
      <c r="A2423" s="22"/>
      <c r="B2423" s="27" t="s">
        <v>21</v>
      </c>
      <c r="C2423" s="27">
        <v>1185732</v>
      </c>
      <c r="D2423" s="28">
        <v>44386</v>
      </c>
      <c r="E2423" s="27" t="s">
        <v>53</v>
      </c>
      <c r="F2423" s="27" t="s">
        <v>97</v>
      </c>
      <c r="G2423" s="27" t="s">
        <v>98</v>
      </c>
      <c r="H2423" s="27" t="s">
        <v>29</v>
      </c>
      <c r="I2423" s="29">
        <v>0.70000000000000007</v>
      </c>
      <c r="J2423" s="30">
        <v>7250</v>
      </c>
      <c r="K2423" s="31">
        <f t="shared" si="18"/>
        <v>5075.0000000000009</v>
      </c>
      <c r="L2423" s="31">
        <f t="shared" si="19"/>
        <v>2537.5000000000005</v>
      </c>
      <c r="M2423" s="32">
        <v>0.5</v>
      </c>
      <c r="O2423" s="37"/>
      <c r="P2423" s="35"/>
      <c r="Q2423" s="33"/>
      <c r="R2423" s="34"/>
    </row>
    <row r="2424" spans="1:18" ht="15.75" customHeight="1">
      <c r="A2424" s="22"/>
      <c r="B2424" s="27" t="s">
        <v>21</v>
      </c>
      <c r="C2424" s="27">
        <v>1185732</v>
      </c>
      <c r="D2424" s="28">
        <v>44418</v>
      </c>
      <c r="E2424" s="27" t="s">
        <v>53</v>
      </c>
      <c r="F2424" s="27" t="s">
        <v>97</v>
      </c>
      <c r="G2424" s="27" t="s">
        <v>98</v>
      </c>
      <c r="H2424" s="27" t="s">
        <v>24</v>
      </c>
      <c r="I2424" s="29">
        <v>0.65</v>
      </c>
      <c r="J2424" s="30">
        <v>8750</v>
      </c>
      <c r="K2424" s="31">
        <f t="shared" si="18"/>
        <v>5687.5</v>
      </c>
      <c r="L2424" s="31">
        <f t="shared" si="19"/>
        <v>2275</v>
      </c>
      <c r="M2424" s="32">
        <v>0.4</v>
      </c>
      <c r="O2424" s="37"/>
      <c r="P2424" s="35"/>
      <c r="Q2424" s="33"/>
      <c r="R2424" s="34"/>
    </row>
    <row r="2425" spans="1:18" ht="15.75" customHeight="1">
      <c r="A2425" s="22"/>
      <c r="B2425" s="27" t="s">
        <v>21</v>
      </c>
      <c r="C2425" s="27">
        <v>1185732</v>
      </c>
      <c r="D2425" s="28">
        <v>44418</v>
      </c>
      <c r="E2425" s="27" t="s">
        <v>53</v>
      </c>
      <c r="F2425" s="27" t="s">
        <v>97</v>
      </c>
      <c r="G2425" s="27" t="s">
        <v>98</v>
      </c>
      <c r="H2425" s="27" t="s">
        <v>25</v>
      </c>
      <c r="I2425" s="29">
        <v>0.60000000000000009</v>
      </c>
      <c r="J2425" s="30">
        <v>6500</v>
      </c>
      <c r="K2425" s="31">
        <f t="shared" si="18"/>
        <v>3900.0000000000005</v>
      </c>
      <c r="L2425" s="31">
        <f t="shared" si="19"/>
        <v>1365</v>
      </c>
      <c r="M2425" s="32">
        <v>0.35</v>
      </c>
      <c r="O2425" s="37"/>
      <c r="P2425" s="35"/>
      <c r="Q2425" s="33"/>
      <c r="R2425" s="34"/>
    </row>
    <row r="2426" spans="1:18" ht="15.75" customHeight="1">
      <c r="A2426" s="22"/>
      <c r="B2426" s="27" t="s">
        <v>21</v>
      </c>
      <c r="C2426" s="27">
        <v>1185732</v>
      </c>
      <c r="D2426" s="28">
        <v>44418</v>
      </c>
      <c r="E2426" s="27" t="s">
        <v>53</v>
      </c>
      <c r="F2426" s="27" t="s">
        <v>97</v>
      </c>
      <c r="G2426" s="27" t="s">
        <v>98</v>
      </c>
      <c r="H2426" s="27" t="s">
        <v>26</v>
      </c>
      <c r="I2426" s="29">
        <v>0.55000000000000004</v>
      </c>
      <c r="J2426" s="30">
        <v>5750</v>
      </c>
      <c r="K2426" s="31">
        <f t="shared" si="18"/>
        <v>3162.5000000000005</v>
      </c>
      <c r="L2426" s="31">
        <f t="shared" si="19"/>
        <v>1265.0000000000002</v>
      </c>
      <c r="M2426" s="32">
        <v>0.4</v>
      </c>
      <c r="O2426" s="37"/>
      <c r="P2426" s="35"/>
      <c r="Q2426" s="33"/>
      <c r="R2426" s="34"/>
    </row>
    <row r="2427" spans="1:18" ht="15.75" customHeight="1">
      <c r="A2427" s="22"/>
      <c r="B2427" s="27" t="s">
        <v>21</v>
      </c>
      <c r="C2427" s="27">
        <v>1185732</v>
      </c>
      <c r="D2427" s="28">
        <v>44418</v>
      </c>
      <c r="E2427" s="27" t="s">
        <v>53</v>
      </c>
      <c r="F2427" s="27" t="s">
        <v>97</v>
      </c>
      <c r="G2427" s="27" t="s">
        <v>98</v>
      </c>
      <c r="H2427" s="27" t="s">
        <v>27</v>
      </c>
      <c r="I2427" s="29">
        <v>0.45</v>
      </c>
      <c r="J2427" s="30">
        <v>5250</v>
      </c>
      <c r="K2427" s="31">
        <f t="shared" si="18"/>
        <v>2362.5</v>
      </c>
      <c r="L2427" s="31">
        <f t="shared" si="19"/>
        <v>945</v>
      </c>
      <c r="M2427" s="32">
        <v>0.4</v>
      </c>
      <c r="O2427" s="37"/>
      <c r="P2427" s="35"/>
      <c r="Q2427" s="33"/>
      <c r="R2427" s="34"/>
    </row>
    <row r="2428" spans="1:18" ht="15.75" customHeight="1">
      <c r="A2428" s="22"/>
      <c r="B2428" s="27" t="s">
        <v>21</v>
      </c>
      <c r="C2428" s="27">
        <v>1185732</v>
      </c>
      <c r="D2428" s="28">
        <v>44418</v>
      </c>
      <c r="E2428" s="27" t="s">
        <v>53</v>
      </c>
      <c r="F2428" s="27" t="s">
        <v>97</v>
      </c>
      <c r="G2428" s="27" t="s">
        <v>98</v>
      </c>
      <c r="H2428" s="27" t="s">
        <v>28</v>
      </c>
      <c r="I2428" s="29">
        <v>0.55000000000000004</v>
      </c>
      <c r="J2428" s="30">
        <v>5000</v>
      </c>
      <c r="K2428" s="31">
        <f t="shared" si="18"/>
        <v>2750</v>
      </c>
      <c r="L2428" s="31">
        <f t="shared" si="19"/>
        <v>962.49999999999989</v>
      </c>
      <c r="M2428" s="32">
        <v>0.35</v>
      </c>
      <c r="O2428" s="37"/>
      <c r="P2428" s="35"/>
      <c r="Q2428" s="33"/>
      <c r="R2428" s="34"/>
    </row>
    <row r="2429" spans="1:18" ht="15.75" customHeight="1">
      <c r="A2429" s="22"/>
      <c r="B2429" s="27" t="s">
        <v>21</v>
      </c>
      <c r="C2429" s="27">
        <v>1185732</v>
      </c>
      <c r="D2429" s="28">
        <v>44418</v>
      </c>
      <c r="E2429" s="27" t="s">
        <v>53</v>
      </c>
      <c r="F2429" s="27" t="s">
        <v>97</v>
      </c>
      <c r="G2429" s="27" t="s">
        <v>98</v>
      </c>
      <c r="H2429" s="27" t="s">
        <v>29</v>
      </c>
      <c r="I2429" s="29">
        <v>0.60000000000000009</v>
      </c>
      <c r="J2429" s="30">
        <v>6750</v>
      </c>
      <c r="K2429" s="31">
        <f t="shared" si="18"/>
        <v>4050.0000000000005</v>
      </c>
      <c r="L2429" s="31">
        <f t="shared" si="19"/>
        <v>2025.0000000000002</v>
      </c>
      <c r="M2429" s="32">
        <v>0.5</v>
      </c>
      <c r="O2429" s="37"/>
      <c r="P2429" s="35"/>
      <c r="Q2429" s="33"/>
      <c r="R2429" s="34"/>
    </row>
    <row r="2430" spans="1:18" ht="15.75" customHeight="1">
      <c r="A2430" s="22"/>
      <c r="B2430" s="27" t="s">
        <v>21</v>
      </c>
      <c r="C2430" s="27">
        <v>1185732</v>
      </c>
      <c r="D2430" s="28">
        <v>44448</v>
      </c>
      <c r="E2430" s="27" t="s">
        <v>53</v>
      </c>
      <c r="F2430" s="27" t="s">
        <v>97</v>
      </c>
      <c r="G2430" s="27" t="s">
        <v>98</v>
      </c>
      <c r="H2430" s="27" t="s">
        <v>24</v>
      </c>
      <c r="I2430" s="29">
        <v>0.55000000000000004</v>
      </c>
      <c r="J2430" s="30">
        <v>7750</v>
      </c>
      <c r="K2430" s="31">
        <f t="shared" si="18"/>
        <v>4262.5</v>
      </c>
      <c r="L2430" s="31">
        <f t="shared" si="19"/>
        <v>1705</v>
      </c>
      <c r="M2430" s="32">
        <v>0.4</v>
      </c>
      <c r="O2430" s="37"/>
      <c r="P2430" s="35"/>
      <c r="Q2430" s="33"/>
      <c r="R2430" s="34"/>
    </row>
    <row r="2431" spans="1:18" ht="15.75" customHeight="1">
      <c r="A2431" s="22"/>
      <c r="B2431" s="27" t="s">
        <v>21</v>
      </c>
      <c r="C2431" s="27">
        <v>1185732</v>
      </c>
      <c r="D2431" s="28">
        <v>44448</v>
      </c>
      <c r="E2431" s="27" t="s">
        <v>53</v>
      </c>
      <c r="F2431" s="27" t="s">
        <v>97</v>
      </c>
      <c r="G2431" s="27" t="s">
        <v>98</v>
      </c>
      <c r="H2431" s="27" t="s">
        <v>25</v>
      </c>
      <c r="I2431" s="29">
        <v>0.50000000000000011</v>
      </c>
      <c r="J2431" s="30">
        <v>5750</v>
      </c>
      <c r="K2431" s="31">
        <f t="shared" si="18"/>
        <v>2875.0000000000005</v>
      </c>
      <c r="L2431" s="31">
        <f t="shared" si="19"/>
        <v>1006.2500000000001</v>
      </c>
      <c r="M2431" s="32">
        <v>0.35</v>
      </c>
      <c r="O2431" s="37"/>
      <c r="P2431" s="35"/>
      <c r="Q2431" s="33"/>
      <c r="R2431" s="34"/>
    </row>
    <row r="2432" spans="1:18" ht="15.75" customHeight="1">
      <c r="A2432" s="22"/>
      <c r="B2432" s="27" t="s">
        <v>21</v>
      </c>
      <c r="C2432" s="27">
        <v>1185732</v>
      </c>
      <c r="D2432" s="28">
        <v>44448</v>
      </c>
      <c r="E2432" s="27" t="s">
        <v>53</v>
      </c>
      <c r="F2432" s="27" t="s">
        <v>97</v>
      </c>
      <c r="G2432" s="27" t="s">
        <v>98</v>
      </c>
      <c r="H2432" s="27" t="s">
        <v>26</v>
      </c>
      <c r="I2432" s="29">
        <v>0.25000000000000006</v>
      </c>
      <c r="J2432" s="30">
        <v>4750</v>
      </c>
      <c r="K2432" s="31">
        <f t="shared" si="18"/>
        <v>1187.5000000000002</v>
      </c>
      <c r="L2432" s="31">
        <f t="shared" si="19"/>
        <v>475.00000000000011</v>
      </c>
      <c r="M2432" s="32">
        <v>0.4</v>
      </c>
      <c r="O2432" s="37"/>
      <c r="P2432" s="35"/>
      <c r="Q2432" s="33"/>
      <c r="R2432" s="34"/>
    </row>
    <row r="2433" spans="1:18" ht="15.75" customHeight="1">
      <c r="A2433" s="22"/>
      <c r="B2433" s="27" t="s">
        <v>21</v>
      </c>
      <c r="C2433" s="27">
        <v>1185732</v>
      </c>
      <c r="D2433" s="28">
        <v>44448</v>
      </c>
      <c r="E2433" s="27" t="s">
        <v>53</v>
      </c>
      <c r="F2433" s="27" t="s">
        <v>97</v>
      </c>
      <c r="G2433" s="27" t="s">
        <v>98</v>
      </c>
      <c r="H2433" s="27" t="s">
        <v>27</v>
      </c>
      <c r="I2433" s="29">
        <v>0.25000000000000006</v>
      </c>
      <c r="J2433" s="30">
        <v>4500</v>
      </c>
      <c r="K2433" s="31">
        <f t="shared" si="18"/>
        <v>1125.0000000000002</v>
      </c>
      <c r="L2433" s="31">
        <f t="shared" si="19"/>
        <v>450.00000000000011</v>
      </c>
      <c r="M2433" s="32">
        <v>0.4</v>
      </c>
      <c r="O2433" s="37"/>
      <c r="P2433" s="35"/>
      <c r="Q2433" s="33"/>
      <c r="R2433" s="34"/>
    </row>
    <row r="2434" spans="1:18" ht="15.75" customHeight="1">
      <c r="A2434" s="22"/>
      <c r="B2434" s="27" t="s">
        <v>21</v>
      </c>
      <c r="C2434" s="27">
        <v>1185732</v>
      </c>
      <c r="D2434" s="28">
        <v>44448</v>
      </c>
      <c r="E2434" s="27" t="s">
        <v>53</v>
      </c>
      <c r="F2434" s="27" t="s">
        <v>97</v>
      </c>
      <c r="G2434" s="27" t="s">
        <v>98</v>
      </c>
      <c r="H2434" s="27" t="s">
        <v>28</v>
      </c>
      <c r="I2434" s="29">
        <v>0.35000000000000003</v>
      </c>
      <c r="J2434" s="30">
        <v>4500</v>
      </c>
      <c r="K2434" s="31">
        <f t="shared" si="18"/>
        <v>1575.0000000000002</v>
      </c>
      <c r="L2434" s="31">
        <f t="shared" si="19"/>
        <v>551.25</v>
      </c>
      <c r="M2434" s="32">
        <v>0.35</v>
      </c>
      <c r="O2434" s="37"/>
      <c r="P2434" s="35"/>
      <c r="Q2434" s="33"/>
      <c r="R2434" s="34"/>
    </row>
    <row r="2435" spans="1:18" ht="15.75" customHeight="1">
      <c r="A2435" s="22"/>
      <c r="B2435" s="27" t="s">
        <v>21</v>
      </c>
      <c r="C2435" s="27">
        <v>1185732</v>
      </c>
      <c r="D2435" s="28">
        <v>44448</v>
      </c>
      <c r="E2435" s="27" t="s">
        <v>53</v>
      </c>
      <c r="F2435" s="27" t="s">
        <v>97</v>
      </c>
      <c r="G2435" s="27" t="s">
        <v>98</v>
      </c>
      <c r="H2435" s="27" t="s">
        <v>29</v>
      </c>
      <c r="I2435" s="29">
        <v>0.40000000000000008</v>
      </c>
      <c r="J2435" s="30">
        <v>5500</v>
      </c>
      <c r="K2435" s="31">
        <f t="shared" si="18"/>
        <v>2200.0000000000005</v>
      </c>
      <c r="L2435" s="31">
        <f t="shared" si="19"/>
        <v>1100.0000000000002</v>
      </c>
      <c r="M2435" s="32">
        <v>0.5</v>
      </c>
      <c r="O2435" s="37"/>
      <c r="P2435" s="35"/>
      <c r="Q2435" s="33"/>
      <c r="R2435" s="34"/>
    </row>
    <row r="2436" spans="1:18" ht="15.75" customHeight="1">
      <c r="A2436" s="22"/>
      <c r="B2436" s="27" t="s">
        <v>21</v>
      </c>
      <c r="C2436" s="27">
        <v>1185732</v>
      </c>
      <c r="D2436" s="28">
        <v>44480</v>
      </c>
      <c r="E2436" s="27" t="s">
        <v>53</v>
      </c>
      <c r="F2436" s="27" t="s">
        <v>97</v>
      </c>
      <c r="G2436" s="27" t="s">
        <v>98</v>
      </c>
      <c r="H2436" s="27" t="s">
        <v>24</v>
      </c>
      <c r="I2436" s="29">
        <v>0.40000000000000008</v>
      </c>
      <c r="J2436" s="30">
        <v>7250</v>
      </c>
      <c r="K2436" s="31">
        <f t="shared" si="18"/>
        <v>2900.0000000000005</v>
      </c>
      <c r="L2436" s="31">
        <f t="shared" si="19"/>
        <v>1160.0000000000002</v>
      </c>
      <c r="M2436" s="32">
        <v>0.4</v>
      </c>
      <c r="O2436" s="37"/>
      <c r="P2436" s="35"/>
      <c r="Q2436" s="33"/>
      <c r="R2436" s="34"/>
    </row>
    <row r="2437" spans="1:18" ht="15.75" customHeight="1">
      <c r="A2437" s="22"/>
      <c r="B2437" s="27" t="s">
        <v>21</v>
      </c>
      <c r="C2437" s="27">
        <v>1185732</v>
      </c>
      <c r="D2437" s="28">
        <v>44480</v>
      </c>
      <c r="E2437" s="27" t="s">
        <v>53</v>
      </c>
      <c r="F2437" s="27" t="s">
        <v>97</v>
      </c>
      <c r="G2437" s="27" t="s">
        <v>98</v>
      </c>
      <c r="H2437" s="27" t="s">
        <v>25</v>
      </c>
      <c r="I2437" s="29">
        <v>0.3000000000000001</v>
      </c>
      <c r="J2437" s="30">
        <v>5500</v>
      </c>
      <c r="K2437" s="31">
        <f t="shared" si="18"/>
        <v>1650.0000000000005</v>
      </c>
      <c r="L2437" s="31">
        <f t="shared" si="19"/>
        <v>577.50000000000011</v>
      </c>
      <c r="M2437" s="32">
        <v>0.35</v>
      </c>
      <c r="O2437" s="37"/>
      <c r="P2437" s="35"/>
      <c r="Q2437" s="33"/>
      <c r="R2437" s="34"/>
    </row>
    <row r="2438" spans="1:18" ht="15.75" customHeight="1">
      <c r="A2438" s="22"/>
      <c r="B2438" s="27" t="s">
        <v>21</v>
      </c>
      <c r="C2438" s="27">
        <v>1185732</v>
      </c>
      <c r="D2438" s="28">
        <v>44480</v>
      </c>
      <c r="E2438" s="27" t="s">
        <v>53</v>
      </c>
      <c r="F2438" s="27" t="s">
        <v>97</v>
      </c>
      <c r="G2438" s="27" t="s">
        <v>98</v>
      </c>
      <c r="H2438" s="27" t="s">
        <v>26</v>
      </c>
      <c r="I2438" s="29">
        <v>0.3000000000000001</v>
      </c>
      <c r="J2438" s="30">
        <v>4250</v>
      </c>
      <c r="K2438" s="31">
        <f t="shared" si="18"/>
        <v>1275.0000000000005</v>
      </c>
      <c r="L2438" s="31">
        <f t="shared" si="19"/>
        <v>510.00000000000023</v>
      </c>
      <c r="M2438" s="32">
        <v>0.4</v>
      </c>
      <c r="O2438" s="37"/>
      <c r="P2438" s="35"/>
      <c r="Q2438" s="33"/>
      <c r="R2438" s="34"/>
    </row>
    <row r="2439" spans="1:18" ht="15.75" customHeight="1">
      <c r="A2439" s="22"/>
      <c r="B2439" s="27" t="s">
        <v>21</v>
      </c>
      <c r="C2439" s="27">
        <v>1185732</v>
      </c>
      <c r="D2439" s="28">
        <v>44480</v>
      </c>
      <c r="E2439" s="27" t="s">
        <v>53</v>
      </c>
      <c r="F2439" s="27" t="s">
        <v>97</v>
      </c>
      <c r="G2439" s="27" t="s">
        <v>98</v>
      </c>
      <c r="H2439" s="27" t="s">
        <v>27</v>
      </c>
      <c r="I2439" s="29">
        <v>0.3000000000000001</v>
      </c>
      <c r="J2439" s="30">
        <v>4000</v>
      </c>
      <c r="K2439" s="31">
        <f t="shared" si="18"/>
        <v>1200.0000000000005</v>
      </c>
      <c r="L2439" s="31">
        <f t="shared" si="19"/>
        <v>480.00000000000023</v>
      </c>
      <c r="M2439" s="32">
        <v>0.4</v>
      </c>
      <c r="O2439" s="37"/>
      <c r="P2439" s="35"/>
      <c r="Q2439" s="33"/>
      <c r="R2439" s="34"/>
    </row>
    <row r="2440" spans="1:18" ht="15.75" customHeight="1">
      <c r="A2440" s="22"/>
      <c r="B2440" s="27" t="s">
        <v>21</v>
      </c>
      <c r="C2440" s="27">
        <v>1185732</v>
      </c>
      <c r="D2440" s="28">
        <v>44480</v>
      </c>
      <c r="E2440" s="27" t="s">
        <v>53</v>
      </c>
      <c r="F2440" s="27" t="s">
        <v>97</v>
      </c>
      <c r="G2440" s="27" t="s">
        <v>98</v>
      </c>
      <c r="H2440" s="27" t="s">
        <v>28</v>
      </c>
      <c r="I2440" s="29">
        <v>0.40000000000000008</v>
      </c>
      <c r="J2440" s="30">
        <v>4000</v>
      </c>
      <c r="K2440" s="31">
        <f t="shared" si="18"/>
        <v>1600.0000000000002</v>
      </c>
      <c r="L2440" s="31">
        <f t="shared" si="19"/>
        <v>560</v>
      </c>
      <c r="M2440" s="32">
        <v>0.35</v>
      </c>
      <c r="O2440" s="37"/>
      <c r="P2440" s="35"/>
      <c r="Q2440" s="33"/>
      <c r="R2440" s="34"/>
    </row>
    <row r="2441" spans="1:18" ht="15.75" customHeight="1">
      <c r="A2441" s="22"/>
      <c r="B2441" s="27" t="s">
        <v>21</v>
      </c>
      <c r="C2441" s="27">
        <v>1185732</v>
      </c>
      <c r="D2441" s="28">
        <v>44480</v>
      </c>
      <c r="E2441" s="27" t="s">
        <v>53</v>
      </c>
      <c r="F2441" s="27" t="s">
        <v>97</v>
      </c>
      <c r="G2441" s="27" t="s">
        <v>98</v>
      </c>
      <c r="H2441" s="27" t="s">
        <v>29</v>
      </c>
      <c r="I2441" s="29">
        <v>0.4</v>
      </c>
      <c r="J2441" s="30">
        <v>5250</v>
      </c>
      <c r="K2441" s="31">
        <f t="shared" si="18"/>
        <v>2100</v>
      </c>
      <c r="L2441" s="31">
        <f t="shared" si="19"/>
        <v>1050</v>
      </c>
      <c r="M2441" s="32">
        <v>0.5</v>
      </c>
      <c r="O2441" s="37"/>
      <c r="P2441" s="35"/>
      <c r="Q2441" s="33"/>
      <c r="R2441" s="34"/>
    </row>
    <row r="2442" spans="1:18" ht="15.75" customHeight="1">
      <c r="A2442" s="22"/>
      <c r="B2442" s="27" t="s">
        <v>21</v>
      </c>
      <c r="C2442" s="27">
        <v>1185732</v>
      </c>
      <c r="D2442" s="28">
        <v>44510</v>
      </c>
      <c r="E2442" s="27" t="s">
        <v>53</v>
      </c>
      <c r="F2442" s="27" t="s">
        <v>97</v>
      </c>
      <c r="G2442" s="27" t="s">
        <v>98</v>
      </c>
      <c r="H2442" s="27" t="s">
        <v>24</v>
      </c>
      <c r="I2442" s="29">
        <v>0.35000000000000009</v>
      </c>
      <c r="J2442" s="30">
        <v>6750</v>
      </c>
      <c r="K2442" s="31">
        <f t="shared" si="18"/>
        <v>2362.5000000000005</v>
      </c>
      <c r="L2442" s="31">
        <f t="shared" si="19"/>
        <v>945.00000000000023</v>
      </c>
      <c r="M2442" s="32">
        <v>0.4</v>
      </c>
      <c r="O2442" s="37"/>
      <c r="P2442" s="35"/>
      <c r="Q2442" s="33"/>
      <c r="R2442" s="34"/>
    </row>
    <row r="2443" spans="1:18" ht="15.75" customHeight="1">
      <c r="A2443" s="22"/>
      <c r="B2443" s="27" t="s">
        <v>21</v>
      </c>
      <c r="C2443" s="27">
        <v>1185732</v>
      </c>
      <c r="D2443" s="28">
        <v>44510</v>
      </c>
      <c r="E2443" s="27" t="s">
        <v>53</v>
      </c>
      <c r="F2443" s="27" t="s">
        <v>97</v>
      </c>
      <c r="G2443" s="27" t="s">
        <v>98</v>
      </c>
      <c r="H2443" s="27" t="s">
        <v>25</v>
      </c>
      <c r="I2443" s="29">
        <v>0.25000000000000011</v>
      </c>
      <c r="J2443" s="30">
        <v>5000</v>
      </c>
      <c r="K2443" s="31">
        <f t="shared" si="18"/>
        <v>1250.0000000000005</v>
      </c>
      <c r="L2443" s="31">
        <f t="shared" si="19"/>
        <v>437.50000000000011</v>
      </c>
      <c r="M2443" s="32">
        <v>0.35</v>
      </c>
      <c r="O2443" s="37"/>
      <c r="P2443" s="35"/>
      <c r="Q2443" s="33"/>
      <c r="R2443" s="34"/>
    </row>
    <row r="2444" spans="1:18" ht="15.75" customHeight="1">
      <c r="A2444" s="22"/>
      <c r="B2444" s="27" t="s">
        <v>21</v>
      </c>
      <c r="C2444" s="27">
        <v>1185732</v>
      </c>
      <c r="D2444" s="28">
        <v>44510</v>
      </c>
      <c r="E2444" s="27" t="s">
        <v>53</v>
      </c>
      <c r="F2444" s="27" t="s">
        <v>97</v>
      </c>
      <c r="G2444" s="27" t="s">
        <v>98</v>
      </c>
      <c r="H2444" s="27" t="s">
        <v>26</v>
      </c>
      <c r="I2444" s="29">
        <v>0.35000000000000014</v>
      </c>
      <c r="J2444" s="30">
        <v>4450</v>
      </c>
      <c r="K2444" s="31">
        <f t="shared" si="18"/>
        <v>1557.5000000000007</v>
      </c>
      <c r="L2444" s="31">
        <f t="shared" si="19"/>
        <v>623.00000000000034</v>
      </c>
      <c r="M2444" s="32">
        <v>0.4</v>
      </c>
      <c r="O2444" s="37"/>
      <c r="P2444" s="35"/>
      <c r="Q2444" s="33"/>
      <c r="R2444" s="34"/>
    </row>
    <row r="2445" spans="1:18" ht="15.75" customHeight="1">
      <c r="A2445" s="22"/>
      <c r="B2445" s="27" t="s">
        <v>21</v>
      </c>
      <c r="C2445" s="27">
        <v>1185732</v>
      </c>
      <c r="D2445" s="28">
        <v>44510</v>
      </c>
      <c r="E2445" s="27" t="s">
        <v>53</v>
      </c>
      <c r="F2445" s="27" t="s">
        <v>97</v>
      </c>
      <c r="G2445" s="27" t="s">
        <v>98</v>
      </c>
      <c r="H2445" s="27" t="s">
        <v>27</v>
      </c>
      <c r="I2445" s="29">
        <v>0.65000000000000024</v>
      </c>
      <c r="J2445" s="30">
        <v>5000</v>
      </c>
      <c r="K2445" s="31">
        <f t="shared" si="18"/>
        <v>3250.0000000000014</v>
      </c>
      <c r="L2445" s="31">
        <f t="shared" si="19"/>
        <v>1300.0000000000007</v>
      </c>
      <c r="M2445" s="32">
        <v>0.4</v>
      </c>
      <c r="O2445" s="37"/>
      <c r="P2445" s="35"/>
      <c r="Q2445" s="33"/>
      <c r="R2445" s="34"/>
    </row>
    <row r="2446" spans="1:18" ht="15.75" customHeight="1">
      <c r="A2446" s="22"/>
      <c r="B2446" s="27" t="s">
        <v>21</v>
      </c>
      <c r="C2446" s="27">
        <v>1185732</v>
      </c>
      <c r="D2446" s="28">
        <v>44510</v>
      </c>
      <c r="E2446" s="27" t="s">
        <v>53</v>
      </c>
      <c r="F2446" s="27" t="s">
        <v>97</v>
      </c>
      <c r="G2446" s="27" t="s">
        <v>98</v>
      </c>
      <c r="H2446" s="27" t="s">
        <v>28</v>
      </c>
      <c r="I2446" s="29">
        <v>0.80000000000000016</v>
      </c>
      <c r="J2446" s="30">
        <v>4750</v>
      </c>
      <c r="K2446" s="31">
        <f t="shared" si="18"/>
        <v>3800.0000000000009</v>
      </c>
      <c r="L2446" s="31">
        <f t="shared" si="19"/>
        <v>1330.0000000000002</v>
      </c>
      <c r="M2446" s="32">
        <v>0.35</v>
      </c>
      <c r="O2446" s="37"/>
      <c r="P2446" s="35"/>
      <c r="Q2446" s="33"/>
      <c r="R2446" s="34"/>
    </row>
    <row r="2447" spans="1:18" ht="15.75" customHeight="1">
      <c r="A2447" s="22"/>
      <c r="B2447" s="27" t="s">
        <v>21</v>
      </c>
      <c r="C2447" s="27">
        <v>1185732</v>
      </c>
      <c r="D2447" s="28">
        <v>44510</v>
      </c>
      <c r="E2447" s="27" t="s">
        <v>53</v>
      </c>
      <c r="F2447" s="27" t="s">
        <v>97</v>
      </c>
      <c r="G2447" s="27" t="s">
        <v>98</v>
      </c>
      <c r="H2447" s="27" t="s">
        <v>29</v>
      </c>
      <c r="I2447" s="29">
        <v>0.8</v>
      </c>
      <c r="J2447" s="30">
        <v>5750</v>
      </c>
      <c r="K2447" s="31">
        <f t="shared" si="18"/>
        <v>4600</v>
      </c>
      <c r="L2447" s="31">
        <f t="shared" si="19"/>
        <v>2300</v>
      </c>
      <c r="M2447" s="32">
        <v>0.5</v>
      </c>
      <c r="O2447" s="37"/>
      <c r="P2447" s="35"/>
      <c r="Q2447" s="33"/>
      <c r="R2447" s="34"/>
    </row>
    <row r="2448" spans="1:18" ht="15.75" customHeight="1">
      <c r="A2448" s="22"/>
      <c r="B2448" s="27" t="s">
        <v>21</v>
      </c>
      <c r="C2448" s="27">
        <v>1185732</v>
      </c>
      <c r="D2448" s="28">
        <v>44539</v>
      </c>
      <c r="E2448" s="27" t="s">
        <v>53</v>
      </c>
      <c r="F2448" s="27" t="s">
        <v>97</v>
      </c>
      <c r="G2448" s="27" t="s">
        <v>98</v>
      </c>
      <c r="H2448" s="27" t="s">
        <v>24</v>
      </c>
      <c r="I2448" s="29">
        <v>0.75000000000000011</v>
      </c>
      <c r="J2448" s="30">
        <v>8250</v>
      </c>
      <c r="K2448" s="31">
        <f t="shared" si="18"/>
        <v>6187.5000000000009</v>
      </c>
      <c r="L2448" s="31">
        <f t="shared" si="19"/>
        <v>2475.0000000000005</v>
      </c>
      <c r="M2448" s="32">
        <v>0.4</v>
      </c>
      <c r="O2448" s="37"/>
      <c r="P2448" s="35"/>
      <c r="Q2448" s="33"/>
      <c r="R2448" s="34"/>
    </row>
    <row r="2449" spans="1:18" ht="15.75" customHeight="1">
      <c r="A2449" s="22"/>
      <c r="B2449" s="27" t="s">
        <v>21</v>
      </c>
      <c r="C2449" s="27">
        <v>1185732</v>
      </c>
      <c r="D2449" s="28">
        <v>44539</v>
      </c>
      <c r="E2449" s="27" t="s">
        <v>53</v>
      </c>
      <c r="F2449" s="27" t="s">
        <v>97</v>
      </c>
      <c r="G2449" s="27" t="s">
        <v>98</v>
      </c>
      <c r="H2449" s="27" t="s">
        <v>25</v>
      </c>
      <c r="I2449" s="29">
        <v>0.65000000000000013</v>
      </c>
      <c r="J2449" s="30">
        <v>6250</v>
      </c>
      <c r="K2449" s="31">
        <f t="shared" si="18"/>
        <v>4062.5000000000009</v>
      </c>
      <c r="L2449" s="31">
        <f t="shared" si="19"/>
        <v>1421.8750000000002</v>
      </c>
      <c r="M2449" s="32">
        <v>0.35</v>
      </c>
      <c r="O2449" s="37"/>
      <c r="P2449" s="35"/>
      <c r="Q2449" s="33"/>
      <c r="R2449" s="34"/>
    </row>
    <row r="2450" spans="1:18" ht="15.75" customHeight="1">
      <c r="A2450" s="22"/>
      <c r="B2450" s="27" t="s">
        <v>21</v>
      </c>
      <c r="C2450" s="27">
        <v>1185732</v>
      </c>
      <c r="D2450" s="28">
        <v>44539</v>
      </c>
      <c r="E2450" s="27" t="s">
        <v>53</v>
      </c>
      <c r="F2450" s="27" t="s">
        <v>97</v>
      </c>
      <c r="G2450" s="27" t="s">
        <v>98</v>
      </c>
      <c r="H2450" s="27" t="s">
        <v>26</v>
      </c>
      <c r="I2450" s="29">
        <v>0.65000000000000013</v>
      </c>
      <c r="J2450" s="30">
        <v>5750</v>
      </c>
      <c r="K2450" s="31">
        <f t="shared" si="18"/>
        <v>3737.5000000000009</v>
      </c>
      <c r="L2450" s="31">
        <f t="shared" si="19"/>
        <v>1495.0000000000005</v>
      </c>
      <c r="M2450" s="32">
        <v>0.4</v>
      </c>
      <c r="O2450" s="37"/>
      <c r="P2450" s="35"/>
      <c r="Q2450" s="33"/>
      <c r="R2450" s="34"/>
    </row>
    <row r="2451" spans="1:18" ht="15.75" customHeight="1">
      <c r="A2451" s="22"/>
      <c r="B2451" s="27" t="s">
        <v>21</v>
      </c>
      <c r="C2451" s="27">
        <v>1185732</v>
      </c>
      <c r="D2451" s="28">
        <v>44539</v>
      </c>
      <c r="E2451" s="27" t="s">
        <v>53</v>
      </c>
      <c r="F2451" s="27" t="s">
        <v>97</v>
      </c>
      <c r="G2451" s="27" t="s">
        <v>98</v>
      </c>
      <c r="H2451" s="27" t="s">
        <v>27</v>
      </c>
      <c r="I2451" s="29">
        <v>0.65000000000000013</v>
      </c>
      <c r="J2451" s="30">
        <v>5250</v>
      </c>
      <c r="K2451" s="31">
        <f t="shared" si="18"/>
        <v>3412.5000000000009</v>
      </c>
      <c r="L2451" s="31">
        <f t="shared" si="19"/>
        <v>1365.0000000000005</v>
      </c>
      <c r="M2451" s="32">
        <v>0.4</v>
      </c>
      <c r="O2451" s="37"/>
      <c r="P2451" s="35"/>
      <c r="Q2451" s="33"/>
      <c r="R2451" s="34"/>
    </row>
    <row r="2452" spans="1:18" ht="15.75" customHeight="1">
      <c r="A2452" s="22"/>
      <c r="B2452" s="27" t="s">
        <v>21</v>
      </c>
      <c r="C2452" s="27">
        <v>1185732</v>
      </c>
      <c r="D2452" s="28">
        <v>44539</v>
      </c>
      <c r="E2452" s="27" t="s">
        <v>53</v>
      </c>
      <c r="F2452" s="27" t="s">
        <v>97</v>
      </c>
      <c r="G2452" s="27" t="s">
        <v>98</v>
      </c>
      <c r="H2452" s="27" t="s">
        <v>28</v>
      </c>
      <c r="I2452" s="29">
        <v>0.75000000000000011</v>
      </c>
      <c r="J2452" s="30">
        <v>5250</v>
      </c>
      <c r="K2452" s="31">
        <f t="shared" si="18"/>
        <v>3937.5000000000005</v>
      </c>
      <c r="L2452" s="31">
        <f t="shared" si="19"/>
        <v>1378.125</v>
      </c>
      <c r="M2452" s="32">
        <v>0.35</v>
      </c>
      <c r="O2452" s="37"/>
      <c r="P2452" s="35"/>
      <c r="Q2452" s="33"/>
      <c r="R2452" s="34"/>
    </row>
    <row r="2453" spans="1:18" ht="15.75" customHeight="1">
      <c r="A2453" s="22"/>
      <c r="B2453" s="27" t="s">
        <v>21</v>
      </c>
      <c r="C2453" s="27">
        <v>1185732</v>
      </c>
      <c r="D2453" s="28">
        <v>44539</v>
      </c>
      <c r="E2453" s="27" t="s">
        <v>53</v>
      </c>
      <c r="F2453" s="27" t="s">
        <v>97</v>
      </c>
      <c r="G2453" s="27" t="s">
        <v>98</v>
      </c>
      <c r="H2453" s="27" t="s">
        <v>29</v>
      </c>
      <c r="I2453" s="29">
        <v>0.8</v>
      </c>
      <c r="J2453" s="30">
        <v>6250</v>
      </c>
      <c r="K2453" s="31">
        <f t="shared" si="18"/>
        <v>5000</v>
      </c>
      <c r="L2453" s="31">
        <f t="shared" si="19"/>
        <v>2500</v>
      </c>
      <c r="M2453" s="32">
        <v>0.5</v>
      </c>
      <c r="O2453" s="37"/>
      <c r="P2453" s="35"/>
      <c r="Q2453" s="33"/>
      <c r="R2453" s="34"/>
    </row>
    <row r="2454" spans="1:18" ht="15.75" customHeight="1">
      <c r="A2454" s="22" t="s">
        <v>46</v>
      </c>
      <c r="B2454" s="27" t="s">
        <v>21</v>
      </c>
      <c r="C2454" s="27">
        <v>1185732</v>
      </c>
      <c r="D2454" s="28">
        <v>44218</v>
      </c>
      <c r="E2454" s="27" t="s">
        <v>40</v>
      </c>
      <c r="F2454" s="27" t="s">
        <v>99</v>
      </c>
      <c r="G2454" s="27" t="s">
        <v>100</v>
      </c>
      <c r="H2454" s="27" t="s">
        <v>24</v>
      </c>
      <c r="I2454" s="29">
        <v>0.4</v>
      </c>
      <c r="J2454" s="30">
        <v>5000</v>
      </c>
      <c r="K2454" s="31">
        <f t="shared" si="18"/>
        <v>2000</v>
      </c>
      <c r="L2454" s="31">
        <f t="shared" si="19"/>
        <v>800</v>
      </c>
      <c r="M2454" s="32">
        <v>0.4</v>
      </c>
      <c r="O2454" s="37"/>
      <c r="P2454" s="35"/>
      <c r="Q2454" s="33"/>
      <c r="R2454" s="34"/>
    </row>
    <row r="2455" spans="1:18" ht="15.75" customHeight="1">
      <c r="A2455" s="22"/>
      <c r="B2455" s="27" t="s">
        <v>21</v>
      </c>
      <c r="C2455" s="27">
        <v>1185732</v>
      </c>
      <c r="D2455" s="28">
        <v>44218</v>
      </c>
      <c r="E2455" s="27" t="s">
        <v>40</v>
      </c>
      <c r="F2455" s="27" t="s">
        <v>99</v>
      </c>
      <c r="G2455" s="27" t="s">
        <v>100</v>
      </c>
      <c r="H2455" s="27" t="s">
        <v>25</v>
      </c>
      <c r="I2455" s="29">
        <v>0.4</v>
      </c>
      <c r="J2455" s="30">
        <v>3000</v>
      </c>
      <c r="K2455" s="31">
        <f t="shared" si="18"/>
        <v>1200</v>
      </c>
      <c r="L2455" s="31">
        <f t="shared" si="19"/>
        <v>420</v>
      </c>
      <c r="M2455" s="32">
        <v>0.35</v>
      </c>
      <c r="O2455" s="37"/>
      <c r="P2455" s="35"/>
      <c r="Q2455" s="33"/>
      <c r="R2455" s="34"/>
    </row>
    <row r="2456" spans="1:18" ht="15.75" customHeight="1">
      <c r="A2456" s="22"/>
      <c r="B2456" s="27" t="s">
        <v>21</v>
      </c>
      <c r="C2456" s="27">
        <v>1185732</v>
      </c>
      <c r="D2456" s="28">
        <v>44218</v>
      </c>
      <c r="E2456" s="27" t="s">
        <v>40</v>
      </c>
      <c r="F2456" s="27" t="s">
        <v>99</v>
      </c>
      <c r="G2456" s="27" t="s">
        <v>100</v>
      </c>
      <c r="H2456" s="27" t="s">
        <v>26</v>
      </c>
      <c r="I2456" s="29">
        <v>0.30000000000000004</v>
      </c>
      <c r="J2456" s="30">
        <v>3000</v>
      </c>
      <c r="K2456" s="31">
        <f t="shared" si="18"/>
        <v>900.00000000000011</v>
      </c>
      <c r="L2456" s="31">
        <f t="shared" si="19"/>
        <v>360.00000000000006</v>
      </c>
      <c r="M2456" s="32">
        <v>0.4</v>
      </c>
      <c r="O2456" s="37"/>
      <c r="P2456" s="35"/>
      <c r="Q2456" s="33"/>
      <c r="R2456" s="34"/>
    </row>
    <row r="2457" spans="1:18" ht="15.75" customHeight="1">
      <c r="A2457" s="22"/>
      <c r="B2457" s="27" t="s">
        <v>21</v>
      </c>
      <c r="C2457" s="27">
        <v>1185732</v>
      </c>
      <c r="D2457" s="28">
        <v>44218</v>
      </c>
      <c r="E2457" s="27" t="s">
        <v>40</v>
      </c>
      <c r="F2457" s="27" t="s">
        <v>99</v>
      </c>
      <c r="G2457" s="27" t="s">
        <v>100</v>
      </c>
      <c r="H2457" s="27" t="s">
        <v>27</v>
      </c>
      <c r="I2457" s="29">
        <v>0.35000000000000003</v>
      </c>
      <c r="J2457" s="30">
        <v>1500</v>
      </c>
      <c r="K2457" s="31">
        <f t="shared" si="18"/>
        <v>525</v>
      </c>
      <c r="L2457" s="31">
        <f t="shared" si="19"/>
        <v>210</v>
      </c>
      <c r="M2457" s="32">
        <v>0.4</v>
      </c>
      <c r="O2457" s="37"/>
      <c r="P2457" s="35"/>
      <c r="Q2457" s="33"/>
      <c r="R2457" s="34"/>
    </row>
    <row r="2458" spans="1:18" ht="15.75" customHeight="1">
      <c r="A2458" s="22"/>
      <c r="B2458" s="27" t="s">
        <v>21</v>
      </c>
      <c r="C2458" s="27">
        <v>1185732</v>
      </c>
      <c r="D2458" s="28">
        <v>44218</v>
      </c>
      <c r="E2458" s="27" t="s">
        <v>40</v>
      </c>
      <c r="F2458" s="27" t="s">
        <v>99</v>
      </c>
      <c r="G2458" s="27" t="s">
        <v>100</v>
      </c>
      <c r="H2458" s="27" t="s">
        <v>28</v>
      </c>
      <c r="I2458" s="29">
        <v>0.49999999999999994</v>
      </c>
      <c r="J2458" s="30">
        <v>2000</v>
      </c>
      <c r="K2458" s="31">
        <f t="shared" si="18"/>
        <v>999.99999999999989</v>
      </c>
      <c r="L2458" s="31">
        <f t="shared" si="19"/>
        <v>349.99999999999994</v>
      </c>
      <c r="M2458" s="32">
        <v>0.35</v>
      </c>
      <c r="O2458" s="37"/>
      <c r="P2458" s="35"/>
      <c r="Q2458" s="33"/>
      <c r="R2458" s="34"/>
    </row>
    <row r="2459" spans="1:18" ht="15.75" customHeight="1">
      <c r="A2459" s="22"/>
      <c r="B2459" s="27" t="s">
        <v>21</v>
      </c>
      <c r="C2459" s="27">
        <v>1185732</v>
      </c>
      <c r="D2459" s="28">
        <v>44218</v>
      </c>
      <c r="E2459" s="27" t="s">
        <v>40</v>
      </c>
      <c r="F2459" s="27" t="s">
        <v>99</v>
      </c>
      <c r="G2459" s="27" t="s">
        <v>100</v>
      </c>
      <c r="H2459" s="27" t="s">
        <v>29</v>
      </c>
      <c r="I2459" s="29">
        <v>0.4</v>
      </c>
      <c r="J2459" s="30">
        <v>3000</v>
      </c>
      <c r="K2459" s="31">
        <f t="shared" si="18"/>
        <v>1200</v>
      </c>
      <c r="L2459" s="31">
        <f t="shared" si="19"/>
        <v>480</v>
      </c>
      <c r="M2459" s="32">
        <v>0.4</v>
      </c>
      <c r="O2459" s="37"/>
      <c r="P2459" s="35"/>
      <c r="Q2459" s="33"/>
      <c r="R2459" s="34"/>
    </row>
    <row r="2460" spans="1:18" ht="15.75" customHeight="1">
      <c r="A2460" s="22"/>
      <c r="B2460" s="27" t="s">
        <v>21</v>
      </c>
      <c r="C2460" s="27">
        <v>1185732</v>
      </c>
      <c r="D2460" s="28">
        <v>44249</v>
      </c>
      <c r="E2460" s="27" t="s">
        <v>40</v>
      </c>
      <c r="F2460" s="27" t="s">
        <v>99</v>
      </c>
      <c r="G2460" s="27" t="s">
        <v>100</v>
      </c>
      <c r="H2460" s="27" t="s">
        <v>24</v>
      </c>
      <c r="I2460" s="29">
        <v>0.4</v>
      </c>
      <c r="J2460" s="30">
        <v>5500</v>
      </c>
      <c r="K2460" s="31">
        <f t="shared" si="18"/>
        <v>2200</v>
      </c>
      <c r="L2460" s="31">
        <f t="shared" si="19"/>
        <v>880</v>
      </c>
      <c r="M2460" s="32">
        <v>0.4</v>
      </c>
      <c r="O2460" s="37"/>
      <c r="P2460" s="35"/>
      <c r="Q2460" s="33"/>
      <c r="R2460" s="34"/>
    </row>
    <row r="2461" spans="1:18" ht="15.75" customHeight="1">
      <c r="A2461" s="22"/>
      <c r="B2461" s="27" t="s">
        <v>21</v>
      </c>
      <c r="C2461" s="27">
        <v>1185732</v>
      </c>
      <c r="D2461" s="28">
        <v>44249</v>
      </c>
      <c r="E2461" s="27" t="s">
        <v>40</v>
      </c>
      <c r="F2461" s="27" t="s">
        <v>99</v>
      </c>
      <c r="G2461" s="27" t="s">
        <v>100</v>
      </c>
      <c r="H2461" s="27" t="s">
        <v>25</v>
      </c>
      <c r="I2461" s="29">
        <v>0.4</v>
      </c>
      <c r="J2461" s="30">
        <v>2000</v>
      </c>
      <c r="K2461" s="31">
        <f t="shared" si="18"/>
        <v>800</v>
      </c>
      <c r="L2461" s="31">
        <f t="shared" si="19"/>
        <v>280</v>
      </c>
      <c r="M2461" s="32">
        <v>0.35</v>
      </c>
      <c r="O2461" s="37"/>
      <c r="P2461" s="35"/>
      <c r="Q2461" s="33"/>
      <c r="R2461" s="34"/>
    </row>
    <row r="2462" spans="1:18" ht="15.75" customHeight="1">
      <c r="A2462" s="22"/>
      <c r="B2462" s="27" t="s">
        <v>21</v>
      </c>
      <c r="C2462" s="27">
        <v>1185732</v>
      </c>
      <c r="D2462" s="28">
        <v>44249</v>
      </c>
      <c r="E2462" s="27" t="s">
        <v>40</v>
      </c>
      <c r="F2462" s="27" t="s">
        <v>99</v>
      </c>
      <c r="G2462" s="27" t="s">
        <v>100</v>
      </c>
      <c r="H2462" s="27" t="s">
        <v>26</v>
      </c>
      <c r="I2462" s="29">
        <v>0.30000000000000004</v>
      </c>
      <c r="J2462" s="30">
        <v>2500</v>
      </c>
      <c r="K2462" s="31">
        <f t="shared" si="18"/>
        <v>750.00000000000011</v>
      </c>
      <c r="L2462" s="31">
        <f t="shared" si="19"/>
        <v>300.00000000000006</v>
      </c>
      <c r="M2462" s="32">
        <v>0.4</v>
      </c>
      <c r="O2462" s="37"/>
      <c r="P2462" s="35"/>
      <c r="Q2462" s="33"/>
      <c r="R2462" s="34"/>
    </row>
    <row r="2463" spans="1:18" ht="15.75" customHeight="1">
      <c r="A2463" s="22"/>
      <c r="B2463" s="27" t="s">
        <v>21</v>
      </c>
      <c r="C2463" s="27">
        <v>1185732</v>
      </c>
      <c r="D2463" s="28">
        <v>44249</v>
      </c>
      <c r="E2463" s="27" t="s">
        <v>40</v>
      </c>
      <c r="F2463" s="27" t="s">
        <v>99</v>
      </c>
      <c r="G2463" s="27" t="s">
        <v>100</v>
      </c>
      <c r="H2463" s="27" t="s">
        <v>27</v>
      </c>
      <c r="I2463" s="29">
        <v>0.35000000000000003</v>
      </c>
      <c r="J2463" s="30">
        <v>1250</v>
      </c>
      <c r="K2463" s="31">
        <f t="shared" si="18"/>
        <v>437.50000000000006</v>
      </c>
      <c r="L2463" s="31">
        <f t="shared" si="19"/>
        <v>175.00000000000003</v>
      </c>
      <c r="M2463" s="32">
        <v>0.4</v>
      </c>
      <c r="O2463" s="37"/>
      <c r="P2463" s="35"/>
      <c r="Q2463" s="33"/>
      <c r="R2463" s="34"/>
    </row>
    <row r="2464" spans="1:18" ht="15.75" customHeight="1">
      <c r="A2464" s="22"/>
      <c r="B2464" s="27" t="s">
        <v>21</v>
      </c>
      <c r="C2464" s="27">
        <v>1185732</v>
      </c>
      <c r="D2464" s="28">
        <v>44249</v>
      </c>
      <c r="E2464" s="27" t="s">
        <v>40</v>
      </c>
      <c r="F2464" s="27" t="s">
        <v>99</v>
      </c>
      <c r="G2464" s="27" t="s">
        <v>100</v>
      </c>
      <c r="H2464" s="27" t="s">
        <v>28</v>
      </c>
      <c r="I2464" s="29">
        <v>0.49999999999999994</v>
      </c>
      <c r="J2464" s="30">
        <v>2000</v>
      </c>
      <c r="K2464" s="31">
        <f t="shared" si="18"/>
        <v>999.99999999999989</v>
      </c>
      <c r="L2464" s="31">
        <f t="shared" si="19"/>
        <v>349.99999999999994</v>
      </c>
      <c r="M2464" s="32">
        <v>0.35</v>
      </c>
      <c r="O2464" s="37"/>
      <c r="P2464" s="35"/>
      <c r="Q2464" s="33"/>
      <c r="R2464" s="34"/>
    </row>
    <row r="2465" spans="1:18" ht="15.75" customHeight="1">
      <c r="A2465" s="22"/>
      <c r="B2465" s="27" t="s">
        <v>21</v>
      </c>
      <c r="C2465" s="27">
        <v>1185732</v>
      </c>
      <c r="D2465" s="28">
        <v>44249</v>
      </c>
      <c r="E2465" s="27" t="s">
        <v>40</v>
      </c>
      <c r="F2465" s="27" t="s">
        <v>99</v>
      </c>
      <c r="G2465" s="27" t="s">
        <v>100</v>
      </c>
      <c r="H2465" s="27" t="s">
        <v>29</v>
      </c>
      <c r="I2465" s="29">
        <v>0.4</v>
      </c>
      <c r="J2465" s="30">
        <v>3000</v>
      </c>
      <c r="K2465" s="31">
        <f t="shared" si="18"/>
        <v>1200</v>
      </c>
      <c r="L2465" s="31">
        <f t="shared" si="19"/>
        <v>480</v>
      </c>
      <c r="M2465" s="32">
        <v>0.4</v>
      </c>
      <c r="O2465" s="37"/>
      <c r="P2465" s="35"/>
      <c r="Q2465" s="33"/>
      <c r="R2465" s="34"/>
    </row>
    <row r="2466" spans="1:18" ht="15.75" customHeight="1">
      <c r="A2466" s="22"/>
      <c r="B2466" s="27" t="s">
        <v>21</v>
      </c>
      <c r="C2466" s="27">
        <v>1185732</v>
      </c>
      <c r="D2466" s="28">
        <v>44276</v>
      </c>
      <c r="E2466" s="27" t="s">
        <v>40</v>
      </c>
      <c r="F2466" s="27" t="s">
        <v>99</v>
      </c>
      <c r="G2466" s="27" t="s">
        <v>100</v>
      </c>
      <c r="H2466" s="27" t="s">
        <v>24</v>
      </c>
      <c r="I2466" s="29">
        <v>0.45</v>
      </c>
      <c r="J2466" s="30">
        <v>5200</v>
      </c>
      <c r="K2466" s="31">
        <f t="shared" si="18"/>
        <v>2340</v>
      </c>
      <c r="L2466" s="31">
        <f t="shared" si="19"/>
        <v>936</v>
      </c>
      <c r="M2466" s="32">
        <v>0.4</v>
      </c>
      <c r="O2466" s="37"/>
      <c r="P2466" s="35"/>
      <c r="Q2466" s="33"/>
      <c r="R2466" s="34"/>
    </row>
    <row r="2467" spans="1:18" ht="15.75" customHeight="1">
      <c r="A2467" s="22"/>
      <c r="B2467" s="27" t="s">
        <v>21</v>
      </c>
      <c r="C2467" s="27">
        <v>1185732</v>
      </c>
      <c r="D2467" s="28">
        <v>44276</v>
      </c>
      <c r="E2467" s="27" t="s">
        <v>40</v>
      </c>
      <c r="F2467" s="27" t="s">
        <v>99</v>
      </c>
      <c r="G2467" s="27" t="s">
        <v>100</v>
      </c>
      <c r="H2467" s="27" t="s">
        <v>25</v>
      </c>
      <c r="I2467" s="29">
        <v>0.45</v>
      </c>
      <c r="J2467" s="30">
        <v>2250</v>
      </c>
      <c r="K2467" s="31">
        <f t="shared" si="18"/>
        <v>1012.5</v>
      </c>
      <c r="L2467" s="31">
        <f t="shared" si="19"/>
        <v>354.375</v>
      </c>
      <c r="M2467" s="32">
        <v>0.35</v>
      </c>
      <c r="O2467" s="37"/>
      <c r="P2467" s="35"/>
      <c r="Q2467" s="33"/>
      <c r="R2467" s="34"/>
    </row>
    <row r="2468" spans="1:18" ht="15.75" customHeight="1">
      <c r="A2468" s="22"/>
      <c r="B2468" s="27" t="s">
        <v>21</v>
      </c>
      <c r="C2468" s="27">
        <v>1185732</v>
      </c>
      <c r="D2468" s="28">
        <v>44276</v>
      </c>
      <c r="E2468" s="27" t="s">
        <v>40</v>
      </c>
      <c r="F2468" s="27" t="s">
        <v>99</v>
      </c>
      <c r="G2468" s="27" t="s">
        <v>100</v>
      </c>
      <c r="H2468" s="27" t="s">
        <v>26</v>
      </c>
      <c r="I2468" s="29">
        <v>0.35000000000000003</v>
      </c>
      <c r="J2468" s="30">
        <v>2500</v>
      </c>
      <c r="K2468" s="31">
        <f t="shared" si="18"/>
        <v>875.00000000000011</v>
      </c>
      <c r="L2468" s="31">
        <f t="shared" si="19"/>
        <v>350.00000000000006</v>
      </c>
      <c r="M2468" s="32">
        <v>0.4</v>
      </c>
      <c r="O2468" s="37"/>
      <c r="P2468" s="35"/>
      <c r="Q2468" s="33"/>
      <c r="R2468" s="34"/>
    </row>
    <row r="2469" spans="1:18" ht="15.75" customHeight="1">
      <c r="A2469" s="22"/>
      <c r="B2469" s="27" t="s">
        <v>21</v>
      </c>
      <c r="C2469" s="27">
        <v>1185732</v>
      </c>
      <c r="D2469" s="28">
        <v>44276</v>
      </c>
      <c r="E2469" s="27" t="s">
        <v>40</v>
      </c>
      <c r="F2469" s="27" t="s">
        <v>99</v>
      </c>
      <c r="G2469" s="27" t="s">
        <v>100</v>
      </c>
      <c r="H2469" s="27" t="s">
        <v>27</v>
      </c>
      <c r="I2469" s="29">
        <v>0.4</v>
      </c>
      <c r="J2469" s="30">
        <v>1000</v>
      </c>
      <c r="K2469" s="31">
        <f t="shared" si="18"/>
        <v>400</v>
      </c>
      <c r="L2469" s="31">
        <f t="shared" si="19"/>
        <v>160</v>
      </c>
      <c r="M2469" s="32">
        <v>0.4</v>
      </c>
      <c r="O2469" s="37"/>
      <c r="P2469" s="35"/>
      <c r="Q2469" s="33"/>
      <c r="R2469" s="34"/>
    </row>
    <row r="2470" spans="1:18" ht="15.75" customHeight="1">
      <c r="A2470" s="22"/>
      <c r="B2470" s="27" t="s">
        <v>21</v>
      </c>
      <c r="C2470" s="27">
        <v>1185732</v>
      </c>
      <c r="D2470" s="28">
        <v>44276</v>
      </c>
      <c r="E2470" s="27" t="s">
        <v>40</v>
      </c>
      <c r="F2470" s="27" t="s">
        <v>99</v>
      </c>
      <c r="G2470" s="27" t="s">
        <v>100</v>
      </c>
      <c r="H2470" s="27" t="s">
        <v>28</v>
      </c>
      <c r="I2470" s="29">
        <v>0.54999999999999993</v>
      </c>
      <c r="J2470" s="30">
        <v>1500</v>
      </c>
      <c r="K2470" s="31">
        <f t="shared" si="18"/>
        <v>824.99999999999989</v>
      </c>
      <c r="L2470" s="31">
        <f t="shared" si="19"/>
        <v>288.74999999999994</v>
      </c>
      <c r="M2470" s="32">
        <v>0.35</v>
      </c>
      <c r="O2470" s="37"/>
      <c r="P2470" s="35"/>
      <c r="Q2470" s="33"/>
      <c r="R2470" s="34"/>
    </row>
    <row r="2471" spans="1:18" ht="15.75" customHeight="1">
      <c r="A2471" s="22"/>
      <c r="B2471" s="27" t="s">
        <v>21</v>
      </c>
      <c r="C2471" s="27">
        <v>1185732</v>
      </c>
      <c r="D2471" s="28">
        <v>44276</v>
      </c>
      <c r="E2471" s="27" t="s">
        <v>40</v>
      </c>
      <c r="F2471" s="27" t="s">
        <v>99</v>
      </c>
      <c r="G2471" s="27" t="s">
        <v>100</v>
      </c>
      <c r="H2471" s="27" t="s">
        <v>29</v>
      </c>
      <c r="I2471" s="29">
        <v>0.45</v>
      </c>
      <c r="J2471" s="30">
        <v>2500</v>
      </c>
      <c r="K2471" s="31">
        <f t="shared" si="18"/>
        <v>1125</v>
      </c>
      <c r="L2471" s="31">
        <f t="shared" si="19"/>
        <v>450</v>
      </c>
      <c r="M2471" s="32">
        <v>0.4</v>
      </c>
      <c r="O2471" s="37"/>
      <c r="P2471" s="35"/>
      <c r="Q2471" s="33"/>
      <c r="R2471" s="34"/>
    </row>
    <row r="2472" spans="1:18" ht="15.75" customHeight="1">
      <c r="A2472" s="22"/>
      <c r="B2472" s="27" t="s">
        <v>21</v>
      </c>
      <c r="C2472" s="27">
        <v>1185732</v>
      </c>
      <c r="D2472" s="28">
        <v>44308</v>
      </c>
      <c r="E2472" s="27" t="s">
        <v>40</v>
      </c>
      <c r="F2472" s="27" t="s">
        <v>99</v>
      </c>
      <c r="G2472" s="27" t="s">
        <v>100</v>
      </c>
      <c r="H2472" s="27" t="s">
        <v>24</v>
      </c>
      <c r="I2472" s="29">
        <v>0.45</v>
      </c>
      <c r="J2472" s="30">
        <v>4750</v>
      </c>
      <c r="K2472" s="31">
        <f t="shared" si="18"/>
        <v>2137.5</v>
      </c>
      <c r="L2472" s="31">
        <f t="shared" si="19"/>
        <v>855</v>
      </c>
      <c r="M2472" s="32">
        <v>0.4</v>
      </c>
      <c r="O2472" s="37"/>
      <c r="P2472" s="35"/>
      <c r="Q2472" s="33"/>
      <c r="R2472" s="34"/>
    </row>
    <row r="2473" spans="1:18" ht="15.75" customHeight="1">
      <c r="A2473" s="22"/>
      <c r="B2473" s="27" t="s">
        <v>21</v>
      </c>
      <c r="C2473" s="27">
        <v>1185732</v>
      </c>
      <c r="D2473" s="28">
        <v>44308</v>
      </c>
      <c r="E2473" s="27" t="s">
        <v>40</v>
      </c>
      <c r="F2473" s="27" t="s">
        <v>99</v>
      </c>
      <c r="G2473" s="27" t="s">
        <v>100</v>
      </c>
      <c r="H2473" s="27" t="s">
        <v>25</v>
      </c>
      <c r="I2473" s="29">
        <v>0.45</v>
      </c>
      <c r="J2473" s="30">
        <v>1750</v>
      </c>
      <c r="K2473" s="31">
        <f t="shared" si="18"/>
        <v>787.5</v>
      </c>
      <c r="L2473" s="31">
        <f t="shared" si="19"/>
        <v>275.625</v>
      </c>
      <c r="M2473" s="32">
        <v>0.35</v>
      </c>
      <c r="O2473" s="37"/>
      <c r="P2473" s="35"/>
      <c r="Q2473" s="33"/>
      <c r="R2473" s="34"/>
    </row>
    <row r="2474" spans="1:18" ht="15.75" customHeight="1">
      <c r="A2474" s="22"/>
      <c r="B2474" s="27" t="s">
        <v>21</v>
      </c>
      <c r="C2474" s="27">
        <v>1185732</v>
      </c>
      <c r="D2474" s="28">
        <v>44308</v>
      </c>
      <c r="E2474" s="27" t="s">
        <v>40</v>
      </c>
      <c r="F2474" s="27" t="s">
        <v>99</v>
      </c>
      <c r="G2474" s="27" t="s">
        <v>100</v>
      </c>
      <c r="H2474" s="27" t="s">
        <v>26</v>
      </c>
      <c r="I2474" s="29">
        <v>0.4</v>
      </c>
      <c r="J2474" s="30">
        <v>1750</v>
      </c>
      <c r="K2474" s="31">
        <f t="shared" si="18"/>
        <v>700</v>
      </c>
      <c r="L2474" s="31">
        <f t="shared" si="19"/>
        <v>280</v>
      </c>
      <c r="M2474" s="32">
        <v>0.4</v>
      </c>
      <c r="O2474" s="37"/>
      <c r="P2474" s="35"/>
      <c r="Q2474" s="33"/>
      <c r="R2474" s="34"/>
    </row>
    <row r="2475" spans="1:18" ht="15.75" customHeight="1">
      <c r="A2475" s="22"/>
      <c r="B2475" s="27" t="s">
        <v>21</v>
      </c>
      <c r="C2475" s="27">
        <v>1185732</v>
      </c>
      <c r="D2475" s="28">
        <v>44308</v>
      </c>
      <c r="E2475" s="27" t="s">
        <v>40</v>
      </c>
      <c r="F2475" s="27" t="s">
        <v>99</v>
      </c>
      <c r="G2475" s="27" t="s">
        <v>100</v>
      </c>
      <c r="H2475" s="27" t="s">
        <v>27</v>
      </c>
      <c r="I2475" s="29">
        <v>0.45</v>
      </c>
      <c r="J2475" s="30">
        <v>1000</v>
      </c>
      <c r="K2475" s="31">
        <f t="shared" si="18"/>
        <v>450</v>
      </c>
      <c r="L2475" s="31">
        <f t="shared" si="19"/>
        <v>180</v>
      </c>
      <c r="M2475" s="32">
        <v>0.4</v>
      </c>
      <c r="O2475" s="37"/>
      <c r="P2475" s="35"/>
      <c r="Q2475" s="33"/>
      <c r="R2475" s="34"/>
    </row>
    <row r="2476" spans="1:18" ht="15.75" customHeight="1">
      <c r="A2476" s="22"/>
      <c r="B2476" s="27" t="s">
        <v>21</v>
      </c>
      <c r="C2476" s="27">
        <v>1185732</v>
      </c>
      <c r="D2476" s="28">
        <v>44308</v>
      </c>
      <c r="E2476" s="27" t="s">
        <v>40</v>
      </c>
      <c r="F2476" s="27" t="s">
        <v>99</v>
      </c>
      <c r="G2476" s="27" t="s">
        <v>100</v>
      </c>
      <c r="H2476" s="27" t="s">
        <v>28</v>
      </c>
      <c r="I2476" s="29">
        <v>0.5</v>
      </c>
      <c r="J2476" s="30">
        <v>1250</v>
      </c>
      <c r="K2476" s="31">
        <f t="shared" si="18"/>
        <v>625</v>
      </c>
      <c r="L2476" s="31">
        <f t="shared" si="19"/>
        <v>218.75</v>
      </c>
      <c r="M2476" s="32">
        <v>0.35</v>
      </c>
      <c r="O2476" s="37"/>
      <c r="P2476" s="35"/>
      <c r="Q2476" s="33"/>
      <c r="R2476" s="34"/>
    </row>
    <row r="2477" spans="1:18" ht="15.75" customHeight="1">
      <c r="A2477" s="22"/>
      <c r="B2477" s="27" t="s">
        <v>21</v>
      </c>
      <c r="C2477" s="27">
        <v>1185732</v>
      </c>
      <c r="D2477" s="28">
        <v>44308</v>
      </c>
      <c r="E2477" s="27" t="s">
        <v>40</v>
      </c>
      <c r="F2477" s="27" t="s">
        <v>99</v>
      </c>
      <c r="G2477" s="27" t="s">
        <v>100</v>
      </c>
      <c r="H2477" s="27" t="s">
        <v>29</v>
      </c>
      <c r="I2477" s="29">
        <v>0.4</v>
      </c>
      <c r="J2477" s="30">
        <v>2500</v>
      </c>
      <c r="K2477" s="31">
        <f t="shared" si="18"/>
        <v>1000</v>
      </c>
      <c r="L2477" s="31">
        <f t="shared" si="19"/>
        <v>400</v>
      </c>
      <c r="M2477" s="32">
        <v>0.4</v>
      </c>
      <c r="O2477" s="37"/>
      <c r="P2477" s="35"/>
      <c r="Q2477" s="33"/>
      <c r="R2477" s="34"/>
    </row>
    <row r="2478" spans="1:18" ht="15.75" customHeight="1">
      <c r="A2478" s="22"/>
      <c r="B2478" s="27" t="s">
        <v>21</v>
      </c>
      <c r="C2478" s="27">
        <v>1185732</v>
      </c>
      <c r="D2478" s="28">
        <v>44339</v>
      </c>
      <c r="E2478" s="27" t="s">
        <v>40</v>
      </c>
      <c r="F2478" s="27" t="s">
        <v>99</v>
      </c>
      <c r="G2478" s="27" t="s">
        <v>100</v>
      </c>
      <c r="H2478" s="27" t="s">
        <v>24</v>
      </c>
      <c r="I2478" s="29">
        <v>0.5</v>
      </c>
      <c r="J2478" s="30">
        <v>5200</v>
      </c>
      <c r="K2478" s="31">
        <f t="shared" si="18"/>
        <v>2600</v>
      </c>
      <c r="L2478" s="31">
        <f t="shared" si="19"/>
        <v>1040</v>
      </c>
      <c r="M2478" s="32">
        <v>0.4</v>
      </c>
      <c r="O2478" s="37"/>
      <c r="P2478" s="35"/>
      <c r="Q2478" s="33"/>
      <c r="R2478" s="34"/>
    </row>
    <row r="2479" spans="1:18" ht="15.75" customHeight="1">
      <c r="A2479" s="22"/>
      <c r="B2479" s="27" t="s">
        <v>21</v>
      </c>
      <c r="C2479" s="27">
        <v>1185732</v>
      </c>
      <c r="D2479" s="28">
        <v>44339</v>
      </c>
      <c r="E2479" s="27" t="s">
        <v>40</v>
      </c>
      <c r="F2479" s="27" t="s">
        <v>99</v>
      </c>
      <c r="G2479" s="27" t="s">
        <v>100</v>
      </c>
      <c r="H2479" s="27" t="s">
        <v>25</v>
      </c>
      <c r="I2479" s="29">
        <v>0.45000000000000007</v>
      </c>
      <c r="J2479" s="30">
        <v>2250</v>
      </c>
      <c r="K2479" s="31">
        <f t="shared" si="18"/>
        <v>1012.5000000000001</v>
      </c>
      <c r="L2479" s="31">
        <f t="shared" si="19"/>
        <v>354.375</v>
      </c>
      <c r="M2479" s="32">
        <v>0.35</v>
      </c>
      <c r="O2479" s="37"/>
      <c r="P2479" s="35"/>
      <c r="Q2479" s="33"/>
      <c r="R2479" s="34"/>
    </row>
    <row r="2480" spans="1:18" ht="15.75" customHeight="1">
      <c r="A2480" s="22"/>
      <c r="B2480" s="27" t="s">
        <v>21</v>
      </c>
      <c r="C2480" s="27">
        <v>1185732</v>
      </c>
      <c r="D2480" s="28">
        <v>44339</v>
      </c>
      <c r="E2480" s="27" t="s">
        <v>40</v>
      </c>
      <c r="F2480" s="27" t="s">
        <v>99</v>
      </c>
      <c r="G2480" s="27" t="s">
        <v>100</v>
      </c>
      <c r="H2480" s="27" t="s">
        <v>26</v>
      </c>
      <c r="I2480" s="29">
        <v>0.4</v>
      </c>
      <c r="J2480" s="30">
        <v>2000</v>
      </c>
      <c r="K2480" s="31">
        <f t="shared" si="18"/>
        <v>800</v>
      </c>
      <c r="L2480" s="31">
        <f t="shared" si="19"/>
        <v>320</v>
      </c>
      <c r="M2480" s="32">
        <v>0.4</v>
      </c>
      <c r="O2480" s="37"/>
      <c r="P2480" s="35"/>
      <c r="Q2480" s="33"/>
      <c r="R2480" s="34"/>
    </row>
    <row r="2481" spans="1:18" ht="15.75" customHeight="1">
      <c r="A2481" s="22"/>
      <c r="B2481" s="27" t="s">
        <v>21</v>
      </c>
      <c r="C2481" s="27">
        <v>1185732</v>
      </c>
      <c r="D2481" s="28">
        <v>44339</v>
      </c>
      <c r="E2481" s="27" t="s">
        <v>40</v>
      </c>
      <c r="F2481" s="27" t="s">
        <v>99</v>
      </c>
      <c r="G2481" s="27" t="s">
        <v>100</v>
      </c>
      <c r="H2481" s="27" t="s">
        <v>27</v>
      </c>
      <c r="I2481" s="29">
        <v>0.4</v>
      </c>
      <c r="J2481" s="30">
        <v>1250</v>
      </c>
      <c r="K2481" s="31">
        <f t="shared" si="18"/>
        <v>500</v>
      </c>
      <c r="L2481" s="31">
        <f t="shared" si="19"/>
        <v>200</v>
      </c>
      <c r="M2481" s="32">
        <v>0.4</v>
      </c>
      <c r="O2481" s="37"/>
      <c r="P2481" s="35"/>
      <c r="Q2481" s="33"/>
      <c r="R2481" s="34"/>
    </row>
    <row r="2482" spans="1:18" ht="15.75" customHeight="1">
      <c r="A2482" s="22"/>
      <c r="B2482" s="27" t="s">
        <v>21</v>
      </c>
      <c r="C2482" s="27">
        <v>1185732</v>
      </c>
      <c r="D2482" s="28">
        <v>44339</v>
      </c>
      <c r="E2482" s="27" t="s">
        <v>40</v>
      </c>
      <c r="F2482" s="27" t="s">
        <v>99</v>
      </c>
      <c r="G2482" s="27" t="s">
        <v>100</v>
      </c>
      <c r="H2482" s="27" t="s">
        <v>28</v>
      </c>
      <c r="I2482" s="29">
        <v>0.5</v>
      </c>
      <c r="J2482" s="30">
        <v>1500</v>
      </c>
      <c r="K2482" s="31">
        <f t="shared" si="18"/>
        <v>750</v>
      </c>
      <c r="L2482" s="31">
        <f t="shared" si="19"/>
        <v>262.5</v>
      </c>
      <c r="M2482" s="32">
        <v>0.35</v>
      </c>
      <c r="O2482" s="37"/>
      <c r="P2482" s="35"/>
      <c r="Q2482" s="33"/>
      <c r="R2482" s="34"/>
    </row>
    <row r="2483" spans="1:18" ht="15.75" customHeight="1">
      <c r="A2483" s="22"/>
      <c r="B2483" s="27" t="s">
        <v>21</v>
      </c>
      <c r="C2483" s="27">
        <v>1185732</v>
      </c>
      <c r="D2483" s="28">
        <v>44339</v>
      </c>
      <c r="E2483" s="27" t="s">
        <v>40</v>
      </c>
      <c r="F2483" s="27" t="s">
        <v>99</v>
      </c>
      <c r="G2483" s="27" t="s">
        <v>100</v>
      </c>
      <c r="H2483" s="27" t="s">
        <v>29</v>
      </c>
      <c r="I2483" s="29">
        <v>0.55000000000000004</v>
      </c>
      <c r="J2483" s="30">
        <v>2750</v>
      </c>
      <c r="K2483" s="31">
        <f t="shared" si="18"/>
        <v>1512.5000000000002</v>
      </c>
      <c r="L2483" s="31">
        <f t="shared" si="19"/>
        <v>605.00000000000011</v>
      </c>
      <c r="M2483" s="32">
        <v>0.4</v>
      </c>
      <c r="O2483" s="37"/>
      <c r="P2483" s="35"/>
      <c r="Q2483" s="33"/>
      <c r="R2483" s="34"/>
    </row>
    <row r="2484" spans="1:18" ht="15.75" customHeight="1">
      <c r="A2484" s="22"/>
      <c r="B2484" s="27" t="s">
        <v>21</v>
      </c>
      <c r="C2484" s="27">
        <v>1185732</v>
      </c>
      <c r="D2484" s="28">
        <v>44369</v>
      </c>
      <c r="E2484" s="27" t="s">
        <v>40</v>
      </c>
      <c r="F2484" s="27" t="s">
        <v>99</v>
      </c>
      <c r="G2484" s="27" t="s">
        <v>100</v>
      </c>
      <c r="H2484" s="27" t="s">
        <v>24</v>
      </c>
      <c r="I2484" s="29">
        <v>0.4</v>
      </c>
      <c r="J2484" s="30">
        <v>5250</v>
      </c>
      <c r="K2484" s="31">
        <f t="shared" si="18"/>
        <v>2100</v>
      </c>
      <c r="L2484" s="31">
        <f t="shared" si="19"/>
        <v>840</v>
      </c>
      <c r="M2484" s="32">
        <v>0.4</v>
      </c>
      <c r="O2484" s="37"/>
      <c r="P2484" s="35"/>
      <c r="Q2484" s="33"/>
      <c r="R2484" s="34"/>
    </row>
    <row r="2485" spans="1:18" ht="15.75" customHeight="1">
      <c r="A2485" s="22"/>
      <c r="B2485" s="27" t="s">
        <v>21</v>
      </c>
      <c r="C2485" s="27">
        <v>1185732</v>
      </c>
      <c r="D2485" s="28">
        <v>44369</v>
      </c>
      <c r="E2485" s="27" t="s">
        <v>40</v>
      </c>
      <c r="F2485" s="27" t="s">
        <v>99</v>
      </c>
      <c r="G2485" s="27" t="s">
        <v>100</v>
      </c>
      <c r="H2485" s="27" t="s">
        <v>25</v>
      </c>
      <c r="I2485" s="29">
        <v>0.35000000000000009</v>
      </c>
      <c r="J2485" s="30">
        <v>2750</v>
      </c>
      <c r="K2485" s="31">
        <f t="shared" si="18"/>
        <v>962.50000000000023</v>
      </c>
      <c r="L2485" s="31">
        <f t="shared" si="19"/>
        <v>336.87500000000006</v>
      </c>
      <c r="M2485" s="32">
        <v>0.35</v>
      </c>
      <c r="O2485" s="37"/>
      <c r="P2485" s="35"/>
      <c r="Q2485" s="33"/>
      <c r="R2485" s="34"/>
    </row>
    <row r="2486" spans="1:18" ht="15.75" customHeight="1">
      <c r="A2486" s="22"/>
      <c r="B2486" s="27" t="s">
        <v>21</v>
      </c>
      <c r="C2486" s="27">
        <v>1185732</v>
      </c>
      <c r="D2486" s="28">
        <v>44369</v>
      </c>
      <c r="E2486" s="27" t="s">
        <v>40</v>
      </c>
      <c r="F2486" s="27" t="s">
        <v>99</v>
      </c>
      <c r="G2486" s="27" t="s">
        <v>100</v>
      </c>
      <c r="H2486" s="27" t="s">
        <v>26</v>
      </c>
      <c r="I2486" s="29">
        <v>0.30000000000000004</v>
      </c>
      <c r="J2486" s="30">
        <v>2250</v>
      </c>
      <c r="K2486" s="31">
        <f t="shared" si="18"/>
        <v>675.00000000000011</v>
      </c>
      <c r="L2486" s="31">
        <f t="shared" si="19"/>
        <v>270.00000000000006</v>
      </c>
      <c r="M2486" s="32">
        <v>0.4</v>
      </c>
      <c r="O2486" s="37"/>
      <c r="P2486" s="35"/>
      <c r="Q2486" s="33"/>
      <c r="R2486" s="34"/>
    </row>
    <row r="2487" spans="1:18" ht="15.75" customHeight="1">
      <c r="A2487" s="22"/>
      <c r="B2487" s="27" t="s">
        <v>21</v>
      </c>
      <c r="C2487" s="27">
        <v>1185732</v>
      </c>
      <c r="D2487" s="28">
        <v>44369</v>
      </c>
      <c r="E2487" s="27" t="s">
        <v>40</v>
      </c>
      <c r="F2487" s="27" t="s">
        <v>99</v>
      </c>
      <c r="G2487" s="27" t="s">
        <v>100</v>
      </c>
      <c r="H2487" s="27" t="s">
        <v>27</v>
      </c>
      <c r="I2487" s="29">
        <v>0.30000000000000004</v>
      </c>
      <c r="J2487" s="30">
        <v>2000</v>
      </c>
      <c r="K2487" s="31">
        <f t="shared" si="18"/>
        <v>600.00000000000011</v>
      </c>
      <c r="L2487" s="31">
        <f t="shared" si="19"/>
        <v>240.00000000000006</v>
      </c>
      <c r="M2487" s="32">
        <v>0.4</v>
      </c>
      <c r="O2487" s="37"/>
      <c r="P2487" s="35"/>
      <c r="Q2487" s="33"/>
      <c r="R2487" s="34"/>
    </row>
    <row r="2488" spans="1:18" ht="15.75" customHeight="1">
      <c r="A2488" s="22"/>
      <c r="B2488" s="27" t="s">
        <v>21</v>
      </c>
      <c r="C2488" s="27">
        <v>1185732</v>
      </c>
      <c r="D2488" s="28">
        <v>44369</v>
      </c>
      <c r="E2488" s="27" t="s">
        <v>40</v>
      </c>
      <c r="F2488" s="27" t="s">
        <v>99</v>
      </c>
      <c r="G2488" s="27" t="s">
        <v>100</v>
      </c>
      <c r="H2488" s="27" t="s">
        <v>28</v>
      </c>
      <c r="I2488" s="29">
        <v>0.5</v>
      </c>
      <c r="J2488" s="30">
        <v>2000</v>
      </c>
      <c r="K2488" s="31">
        <f t="shared" si="18"/>
        <v>1000</v>
      </c>
      <c r="L2488" s="31">
        <f t="shared" si="19"/>
        <v>350</v>
      </c>
      <c r="M2488" s="32">
        <v>0.35</v>
      </c>
      <c r="O2488" s="37"/>
      <c r="P2488" s="35"/>
      <c r="Q2488" s="33"/>
      <c r="R2488" s="34"/>
    </row>
    <row r="2489" spans="1:18" ht="15.75" customHeight="1">
      <c r="A2489" s="22"/>
      <c r="B2489" s="27" t="s">
        <v>21</v>
      </c>
      <c r="C2489" s="27">
        <v>1185732</v>
      </c>
      <c r="D2489" s="28">
        <v>44369</v>
      </c>
      <c r="E2489" s="27" t="s">
        <v>40</v>
      </c>
      <c r="F2489" s="27" t="s">
        <v>99</v>
      </c>
      <c r="G2489" s="27" t="s">
        <v>100</v>
      </c>
      <c r="H2489" s="27" t="s">
        <v>29</v>
      </c>
      <c r="I2489" s="29">
        <v>0.55000000000000004</v>
      </c>
      <c r="J2489" s="30">
        <v>3750</v>
      </c>
      <c r="K2489" s="31">
        <f t="shared" si="18"/>
        <v>2062.5</v>
      </c>
      <c r="L2489" s="31">
        <f t="shared" si="19"/>
        <v>825</v>
      </c>
      <c r="M2489" s="32">
        <v>0.4</v>
      </c>
      <c r="O2489" s="37"/>
      <c r="P2489" s="35"/>
      <c r="Q2489" s="33"/>
      <c r="R2489" s="34"/>
    </row>
    <row r="2490" spans="1:18" ht="15.75" customHeight="1">
      <c r="A2490" s="22"/>
      <c r="B2490" s="27" t="s">
        <v>21</v>
      </c>
      <c r="C2490" s="27">
        <v>1185732</v>
      </c>
      <c r="D2490" s="28">
        <v>44398</v>
      </c>
      <c r="E2490" s="27" t="s">
        <v>40</v>
      </c>
      <c r="F2490" s="27" t="s">
        <v>99</v>
      </c>
      <c r="G2490" s="27" t="s">
        <v>100</v>
      </c>
      <c r="H2490" s="27" t="s">
        <v>24</v>
      </c>
      <c r="I2490" s="29">
        <v>0.5</v>
      </c>
      <c r="J2490" s="30">
        <v>6000</v>
      </c>
      <c r="K2490" s="31">
        <f t="shared" si="18"/>
        <v>3000</v>
      </c>
      <c r="L2490" s="31">
        <f t="shared" si="19"/>
        <v>1200</v>
      </c>
      <c r="M2490" s="32">
        <v>0.4</v>
      </c>
      <c r="O2490" s="37"/>
      <c r="P2490" s="35"/>
      <c r="Q2490" s="33"/>
      <c r="R2490" s="34"/>
    </row>
    <row r="2491" spans="1:18" ht="15.75" customHeight="1">
      <c r="A2491" s="22"/>
      <c r="B2491" s="27" t="s">
        <v>21</v>
      </c>
      <c r="C2491" s="27">
        <v>1185732</v>
      </c>
      <c r="D2491" s="28">
        <v>44398</v>
      </c>
      <c r="E2491" s="27" t="s">
        <v>40</v>
      </c>
      <c r="F2491" s="27" t="s">
        <v>99</v>
      </c>
      <c r="G2491" s="27" t="s">
        <v>100</v>
      </c>
      <c r="H2491" s="27" t="s">
        <v>25</v>
      </c>
      <c r="I2491" s="29">
        <v>0.45000000000000007</v>
      </c>
      <c r="J2491" s="30">
        <v>3500</v>
      </c>
      <c r="K2491" s="31">
        <f t="shared" si="18"/>
        <v>1575.0000000000002</v>
      </c>
      <c r="L2491" s="31">
        <f t="shared" si="19"/>
        <v>551.25</v>
      </c>
      <c r="M2491" s="32">
        <v>0.35</v>
      </c>
      <c r="O2491" s="37"/>
      <c r="P2491" s="35"/>
      <c r="Q2491" s="33"/>
      <c r="R2491" s="34"/>
    </row>
    <row r="2492" spans="1:18" ht="15.75" customHeight="1">
      <c r="A2492" s="22"/>
      <c r="B2492" s="27" t="s">
        <v>21</v>
      </c>
      <c r="C2492" s="27">
        <v>1185732</v>
      </c>
      <c r="D2492" s="28">
        <v>44398</v>
      </c>
      <c r="E2492" s="27" t="s">
        <v>40</v>
      </c>
      <c r="F2492" s="27" t="s">
        <v>99</v>
      </c>
      <c r="G2492" s="27" t="s">
        <v>100</v>
      </c>
      <c r="H2492" s="27" t="s">
        <v>26</v>
      </c>
      <c r="I2492" s="29">
        <v>0.4</v>
      </c>
      <c r="J2492" s="30">
        <v>2750</v>
      </c>
      <c r="K2492" s="31">
        <f t="shared" si="18"/>
        <v>1100</v>
      </c>
      <c r="L2492" s="31">
        <f t="shared" si="19"/>
        <v>440</v>
      </c>
      <c r="M2492" s="32">
        <v>0.4</v>
      </c>
      <c r="O2492" s="37"/>
      <c r="P2492" s="35"/>
      <c r="Q2492" s="33"/>
      <c r="R2492" s="34"/>
    </row>
    <row r="2493" spans="1:18" ht="15.75" customHeight="1">
      <c r="A2493" s="22"/>
      <c r="B2493" s="27" t="s">
        <v>21</v>
      </c>
      <c r="C2493" s="27">
        <v>1185732</v>
      </c>
      <c r="D2493" s="28">
        <v>44398</v>
      </c>
      <c r="E2493" s="27" t="s">
        <v>40</v>
      </c>
      <c r="F2493" s="27" t="s">
        <v>99</v>
      </c>
      <c r="G2493" s="27" t="s">
        <v>100</v>
      </c>
      <c r="H2493" s="27" t="s">
        <v>27</v>
      </c>
      <c r="I2493" s="29">
        <v>0.4</v>
      </c>
      <c r="J2493" s="30">
        <v>2250</v>
      </c>
      <c r="K2493" s="31">
        <f t="shared" si="18"/>
        <v>900</v>
      </c>
      <c r="L2493" s="31">
        <f t="shared" si="19"/>
        <v>360</v>
      </c>
      <c r="M2493" s="32">
        <v>0.4</v>
      </c>
      <c r="O2493" s="37"/>
      <c r="P2493" s="35"/>
      <c r="Q2493" s="33"/>
      <c r="R2493" s="34"/>
    </row>
    <row r="2494" spans="1:18" ht="15.75" customHeight="1">
      <c r="A2494" s="22"/>
      <c r="B2494" s="27" t="s">
        <v>21</v>
      </c>
      <c r="C2494" s="27">
        <v>1185732</v>
      </c>
      <c r="D2494" s="28">
        <v>44398</v>
      </c>
      <c r="E2494" s="27" t="s">
        <v>40</v>
      </c>
      <c r="F2494" s="27" t="s">
        <v>99</v>
      </c>
      <c r="G2494" s="27" t="s">
        <v>100</v>
      </c>
      <c r="H2494" s="27" t="s">
        <v>28</v>
      </c>
      <c r="I2494" s="29">
        <v>0.5</v>
      </c>
      <c r="J2494" s="30">
        <v>2500</v>
      </c>
      <c r="K2494" s="31">
        <f t="shared" si="18"/>
        <v>1250</v>
      </c>
      <c r="L2494" s="31">
        <f t="shared" si="19"/>
        <v>437.5</v>
      </c>
      <c r="M2494" s="32">
        <v>0.35</v>
      </c>
      <c r="O2494" s="37"/>
      <c r="P2494" s="35"/>
      <c r="Q2494" s="33"/>
      <c r="R2494" s="34"/>
    </row>
    <row r="2495" spans="1:18" ht="15.75" customHeight="1">
      <c r="A2495" s="22"/>
      <c r="B2495" s="27" t="s">
        <v>21</v>
      </c>
      <c r="C2495" s="27">
        <v>1185732</v>
      </c>
      <c r="D2495" s="28">
        <v>44398</v>
      </c>
      <c r="E2495" s="27" t="s">
        <v>40</v>
      </c>
      <c r="F2495" s="27" t="s">
        <v>99</v>
      </c>
      <c r="G2495" s="27" t="s">
        <v>100</v>
      </c>
      <c r="H2495" s="27" t="s">
        <v>29</v>
      </c>
      <c r="I2495" s="29">
        <v>0.55000000000000004</v>
      </c>
      <c r="J2495" s="30">
        <v>4250</v>
      </c>
      <c r="K2495" s="31">
        <f t="shared" si="18"/>
        <v>2337.5</v>
      </c>
      <c r="L2495" s="31">
        <f t="shared" si="19"/>
        <v>935</v>
      </c>
      <c r="M2495" s="32">
        <v>0.4</v>
      </c>
      <c r="O2495" s="37"/>
      <c r="P2495" s="35"/>
      <c r="Q2495" s="33"/>
      <c r="R2495" s="34"/>
    </row>
    <row r="2496" spans="1:18" ht="15.75" customHeight="1">
      <c r="A2496" s="22"/>
      <c r="B2496" s="27" t="s">
        <v>21</v>
      </c>
      <c r="C2496" s="27">
        <v>1185732</v>
      </c>
      <c r="D2496" s="28">
        <v>44430</v>
      </c>
      <c r="E2496" s="27" t="s">
        <v>40</v>
      </c>
      <c r="F2496" s="27" t="s">
        <v>99</v>
      </c>
      <c r="G2496" s="27" t="s">
        <v>100</v>
      </c>
      <c r="H2496" s="27" t="s">
        <v>24</v>
      </c>
      <c r="I2496" s="29">
        <v>0.5</v>
      </c>
      <c r="J2496" s="30">
        <v>5750</v>
      </c>
      <c r="K2496" s="31">
        <f t="shared" si="18"/>
        <v>2875</v>
      </c>
      <c r="L2496" s="31">
        <f t="shared" si="19"/>
        <v>1150</v>
      </c>
      <c r="M2496" s="32">
        <v>0.4</v>
      </c>
      <c r="O2496" s="37"/>
      <c r="P2496" s="35"/>
      <c r="Q2496" s="33"/>
      <c r="R2496" s="34"/>
    </row>
    <row r="2497" spans="1:18" ht="15.75" customHeight="1">
      <c r="A2497" s="22"/>
      <c r="B2497" s="27" t="s">
        <v>21</v>
      </c>
      <c r="C2497" s="27">
        <v>1185732</v>
      </c>
      <c r="D2497" s="28">
        <v>44430</v>
      </c>
      <c r="E2497" s="27" t="s">
        <v>40</v>
      </c>
      <c r="F2497" s="27" t="s">
        <v>99</v>
      </c>
      <c r="G2497" s="27" t="s">
        <v>100</v>
      </c>
      <c r="H2497" s="27" t="s">
        <v>25</v>
      </c>
      <c r="I2497" s="29">
        <v>0.45000000000000007</v>
      </c>
      <c r="J2497" s="30">
        <v>3500</v>
      </c>
      <c r="K2497" s="31">
        <f t="shared" si="18"/>
        <v>1575.0000000000002</v>
      </c>
      <c r="L2497" s="31">
        <f t="shared" si="19"/>
        <v>551.25</v>
      </c>
      <c r="M2497" s="32">
        <v>0.35</v>
      </c>
      <c r="O2497" s="37"/>
      <c r="P2497" s="35"/>
      <c r="Q2497" s="33"/>
      <c r="R2497" s="34"/>
    </row>
    <row r="2498" spans="1:18" ht="15.75" customHeight="1">
      <c r="A2498" s="22"/>
      <c r="B2498" s="27" t="s">
        <v>21</v>
      </c>
      <c r="C2498" s="27">
        <v>1185732</v>
      </c>
      <c r="D2498" s="28">
        <v>44430</v>
      </c>
      <c r="E2498" s="27" t="s">
        <v>40</v>
      </c>
      <c r="F2498" s="27" t="s">
        <v>99</v>
      </c>
      <c r="G2498" s="27" t="s">
        <v>100</v>
      </c>
      <c r="H2498" s="27" t="s">
        <v>26</v>
      </c>
      <c r="I2498" s="29">
        <v>0.4</v>
      </c>
      <c r="J2498" s="30">
        <v>2750</v>
      </c>
      <c r="K2498" s="31">
        <f t="shared" si="18"/>
        <v>1100</v>
      </c>
      <c r="L2498" s="31">
        <f t="shared" si="19"/>
        <v>440</v>
      </c>
      <c r="M2498" s="32">
        <v>0.4</v>
      </c>
      <c r="O2498" s="37"/>
      <c r="P2498" s="35"/>
      <c r="Q2498" s="33"/>
      <c r="R2498" s="34"/>
    </row>
    <row r="2499" spans="1:18" ht="15.75" customHeight="1">
      <c r="A2499" s="22"/>
      <c r="B2499" s="27" t="s">
        <v>21</v>
      </c>
      <c r="C2499" s="27">
        <v>1185732</v>
      </c>
      <c r="D2499" s="28">
        <v>44430</v>
      </c>
      <c r="E2499" s="27" t="s">
        <v>40</v>
      </c>
      <c r="F2499" s="27" t="s">
        <v>99</v>
      </c>
      <c r="G2499" s="27" t="s">
        <v>100</v>
      </c>
      <c r="H2499" s="27" t="s">
        <v>27</v>
      </c>
      <c r="I2499" s="29">
        <v>0.4</v>
      </c>
      <c r="J2499" s="30">
        <v>2500</v>
      </c>
      <c r="K2499" s="31">
        <f t="shared" si="18"/>
        <v>1000</v>
      </c>
      <c r="L2499" s="31">
        <f t="shared" si="19"/>
        <v>400</v>
      </c>
      <c r="M2499" s="32">
        <v>0.4</v>
      </c>
      <c r="O2499" s="37"/>
      <c r="P2499" s="35"/>
      <c r="Q2499" s="33"/>
      <c r="R2499" s="34"/>
    </row>
    <row r="2500" spans="1:18" ht="15.75" customHeight="1">
      <c r="A2500" s="22"/>
      <c r="B2500" s="27" t="s">
        <v>21</v>
      </c>
      <c r="C2500" s="27">
        <v>1185732</v>
      </c>
      <c r="D2500" s="28">
        <v>44430</v>
      </c>
      <c r="E2500" s="27" t="s">
        <v>40</v>
      </c>
      <c r="F2500" s="27" t="s">
        <v>99</v>
      </c>
      <c r="G2500" s="27" t="s">
        <v>100</v>
      </c>
      <c r="H2500" s="27" t="s">
        <v>28</v>
      </c>
      <c r="I2500" s="29">
        <v>0.5</v>
      </c>
      <c r="J2500" s="30">
        <v>2250</v>
      </c>
      <c r="K2500" s="31">
        <f t="shared" si="18"/>
        <v>1125</v>
      </c>
      <c r="L2500" s="31">
        <f t="shared" si="19"/>
        <v>393.75</v>
      </c>
      <c r="M2500" s="32">
        <v>0.35</v>
      </c>
      <c r="O2500" s="37"/>
      <c r="P2500" s="35"/>
      <c r="Q2500" s="33"/>
      <c r="R2500" s="34"/>
    </row>
    <row r="2501" spans="1:18" ht="15.75" customHeight="1">
      <c r="A2501" s="22"/>
      <c r="B2501" s="27" t="s">
        <v>21</v>
      </c>
      <c r="C2501" s="27">
        <v>1185732</v>
      </c>
      <c r="D2501" s="28">
        <v>44430</v>
      </c>
      <c r="E2501" s="27" t="s">
        <v>40</v>
      </c>
      <c r="F2501" s="27" t="s">
        <v>99</v>
      </c>
      <c r="G2501" s="27" t="s">
        <v>100</v>
      </c>
      <c r="H2501" s="27" t="s">
        <v>29</v>
      </c>
      <c r="I2501" s="29">
        <v>0.55000000000000004</v>
      </c>
      <c r="J2501" s="30">
        <v>4000</v>
      </c>
      <c r="K2501" s="31">
        <f t="shared" si="18"/>
        <v>2200</v>
      </c>
      <c r="L2501" s="31">
        <f t="shared" si="19"/>
        <v>880</v>
      </c>
      <c r="M2501" s="32">
        <v>0.4</v>
      </c>
      <c r="O2501" s="37"/>
      <c r="P2501" s="35"/>
      <c r="Q2501" s="33"/>
      <c r="R2501" s="34"/>
    </row>
    <row r="2502" spans="1:18" ht="15.75" customHeight="1">
      <c r="A2502" s="22"/>
      <c r="B2502" s="27" t="s">
        <v>21</v>
      </c>
      <c r="C2502" s="27">
        <v>1185732</v>
      </c>
      <c r="D2502" s="28">
        <v>44462</v>
      </c>
      <c r="E2502" s="27" t="s">
        <v>40</v>
      </c>
      <c r="F2502" s="27" t="s">
        <v>99</v>
      </c>
      <c r="G2502" s="27" t="s">
        <v>100</v>
      </c>
      <c r="H2502" s="27" t="s">
        <v>24</v>
      </c>
      <c r="I2502" s="29">
        <v>0.5</v>
      </c>
      <c r="J2502" s="30">
        <v>5250</v>
      </c>
      <c r="K2502" s="31">
        <f t="shared" si="18"/>
        <v>2625</v>
      </c>
      <c r="L2502" s="31">
        <f t="shared" si="19"/>
        <v>1050</v>
      </c>
      <c r="M2502" s="32">
        <v>0.4</v>
      </c>
      <c r="O2502" s="37"/>
      <c r="P2502" s="35"/>
      <c r="Q2502" s="33"/>
      <c r="R2502" s="34"/>
    </row>
    <row r="2503" spans="1:18" ht="15.75" customHeight="1">
      <c r="A2503" s="22"/>
      <c r="B2503" s="27" t="s">
        <v>21</v>
      </c>
      <c r="C2503" s="27">
        <v>1185732</v>
      </c>
      <c r="D2503" s="28">
        <v>44462</v>
      </c>
      <c r="E2503" s="27" t="s">
        <v>40</v>
      </c>
      <c r="F2503" s="27" t="s">
        <v>99</v>
      </c>
      <c r="G2503" s="27" t="s">
        <v>100</v>
      </c>
      <c r="H2503" s="27" t="s">
        <v>25</v>
      </c>
      <c r="I2503" s="29">
        <v>0.45000000000000007</v>
      </c>
      <c r="J2503" s="30">
        <v>3250</v>
      </c>
      <c r="K2503" s="31">
        <f t="shared" si="18"/>
        <v>1462.5000000000002</v>
      </c>
      <c r="L2503" s="31">
        <f t="shared" si="19"/>
        <v>511.87500000000006</v>
      </c>
      <c r="M2503" s="32">
        <v>0.35</v>
      </c>
      <c r="O2503" s="37"/>
      <c r="P2503" s="35"/>
      <c r="Q2503" s="33"/>
      <c r="R2503" s="34"/>
    </row>
    <row r="2504" spans="1:18" ht="15.75" customHeight="1">
      <c r="A2504" s="22"/>
      <c r="B2504" s="27" t="s">
        <v>21</v>
      </c>
      <c r="C2504" s="27">
        <v>1185732</v>
      </c>
      <c r="D2504" s="28">
        <v>44462</v>
      </c>
      <c r="E2504" s="27" t="s">
        <v>40</v>
      </c>
      <c r="F2504" s="27" t="s">
        <v>99</v>
      </c>
      <c r="G2504" s="27" t="s">
        <v>100</v>
      </c>
      <c r="H2504" s="27" t="s">
        <v>26</v>
      </c>
      <c r="I2504" s="29">
        <v>0.35000000000000003</v>
      </c>
      <c r="J2504" s="30">
        <v>2250</v>
      </c>
      <c r="K2504" s="31">
        <f t="shared" si="18"/>
        <v>787.50000000000011</v>
      </c>
      <c r="L2504" s="31">
        <f t="shared" si="19"/>
        <v>315.00000000000006</v>
      </c>
      <c r="M2504" s="32">
        <v>0.4</v>
      </c>
      <c r="O2504" s="37"/>
      <c r="P2504" s="35"/>
      <c r="Q2504" s="33"/>
      <c r="R2504" s="34"/>
    </row>
    <row r="2505" spans="1:18" ht="15.75" customHeight="1">
      <c r="A2505" s="22"/>
      <c r="B2505" s="27" t="s">
        <v>21</v>
      </c>
      <c r="C2505" s="27">
        <v>1185732</v>
      </c>
      <c r="D2505" s="28">
        <v>44462</v>
      </c>
      <c r="E2505" s="27" t="s">
        <v>40</v>
      </c>
      <c r="F2505" s="27" t="s">
        <v>99</v>
      </c>
      <c r="G2505" s="27" t="s">
        <v>100</v>
      </c>
      <c r="H2505" s="27" t="s">
        <v>27</v>
      </c>
      <c r="I2505" s="29">
        <v>0.35000000000000003</v>
      </c>
      <c r="J2505" s="30">
        <v>2000</v>
      </c>
      <c r="K2505" s="31">
        <f t="shared" si="18"/>
        <v>700.00000000000011</v>
      </c>
      <c r="L2505" s="31">
        <f t="shared" si="19"/>
        <v>280.00000000000006</v>
      </c>
      <c r="M2505" s="32">
        <v>0.4</v>
      </c>
      <c r="O2505" s="37"/>
      <c r="P2505" s="35"/>
      <c r="Q2505" s="33"/>
      <c r="R2505" s="34"/>
    </row>
    <row r="2506" spans="1:18" ht="15.75" customHeight="1">
      <c r="A2506" s="22"/>
      <c r="B2506" s="27" t="s">
        <v>21</v>
      </c>
      <c r="C2506" s="27">
        <v>1185732</v>
      </c>
      <c r="D2506" s="28">
        <v>44462</v>
      </c>
      <c r="E2506" s="27" t="s">
        <v>40</v>
      </c>
      <c r="F2506" s="27" t="s">
        <v>99</v>
      </c>
      <c r="G2506" s="27" t="s">
        <v>100</v>
      </c>
      <c r="H2506" s="27" t="s">
        <v>28</v>
      </c>
      <c r="I2506" s="29">
        <v>0.45</v>
      </c>
      <c r="J2506" s="30">
        <v>2000</v>
      </c>
      <c r="K2506" s="31">
        <f t="shared" si="18"/>
        <v>900</v>
      </c>
      <c r="L2506" s="31">
        <f t="shared" si="19"/>
        <v>315</v>
      </c>
      <c r="M2506" s="32">
        <v>0.35</v>
      </c>
      <c r="O2506" s="37"/>
      <c r="P2506" s="35"/>
      <c r="Q2506" s="33"/>
      <c r="R2506" s="34"/>
    </row>
    <row r="2507" spans="1:18" ht="15.75" customHeight="1">
      <c r="A2507" s="22"/>
      <c r="B2507" s="27" t="s">
        <v>21</v>
      </c>
      <c r="C2507" s="27">
        <v>1185732</v>
      </c>
      <c r="D2507" s="28">
        <v>44462</v>
      </c>
      <c r="E2507" s="27" t="s">
        <v>40</v>
      </c>
      <c r="F2507" s="27" t="s">
        <v>99</v>
      </c>
      <c r="G2507" s="27" t="s">
        <v>100</v>
      </c>
      <c r="H2507" s="27" t="s">
        <v>29</v>
      </c>
      <c r="I2507" s="29">
        <v>0.5</v>
      </c>
      <c r="J2507" s="30">
        <v>2750</v>
      </c>
      <c r="K2507" s="31">
        <f t="shared" si="18"/>
        <v>1375</v>
      </c>
      <c r="L2507" s="31">
        <f t="shared" si="19"/>
        <v>550</v>
      </c>
      <c r="M2507" s="32">
        <v>0.4</v>
      </c>
      <c r="O2507" s="37"/>
      <c r="P2507" s="35"/>
      <c r="Q2507" s="33"/>
      <c r="R2507" s="34"/>
    </row>
    <row r="2508" spans="1:18" ht="15.75" customHeight="1">
      <c r="A2508" s="22"/>
      <c r="B2508" s="27" t="s">
        <v>21</v>
      </c>
      <c r="C2508" s="27">
        <v>1185732</v>
      </c>
      <c r="D2508" s="28">
        <v>44491</v>
      </c>
      <c r="E2508" s="27" t="s">
        <v>40</v>
      </c>
      <c r="F2508" s="27" t="s">
        <v>99</v>
      </c>
      <c r="G2508" s="27" t="s">
        <v>100</v>
      </c>
      <c r="H2508" s="27" t="s">
        <v>24</v>
      </c>
      <c r="I2508" s="29">
        <v>0.54999999999999993</v>
      </c>
      <c r="J2508" s="30">
        <v>4500</v>
      </c>
      <c r="K2508" s="31">
        <f t="shared" si="18"/>
        <v>2474.9999999999995</v>
      </c>
      <c r="L2508" s="31">
        <f t="shared" si="19"/>
        <v>989.99999999999989</v>
      </c>
      <c r="M2508" s="32">
        <v>0.4</v>
      </c>
      <c r="O2508" s="37"/>
      <c r="P2508" s="35"/>
      <c r="Q2508" s="33"/>
      <c r="R2508" s="34"/>
    </row>
    <row r="2509" spans="1:18" ht="15.75" customHeight="1">
      <c r="A2509" s="22"/>
      <c r="B2509" s="27" t="s">
        <v>21</v>
      </c>
      <c r="C2509" s="27">
        <v>1185732</v>
      </c>
      <c r="D2509" s="28">
        <v>44491</v>
      </c>
      <c r="E2509" s="27" t="s">
        <v>40</v>
      </c>
      <c r="F2509" s="27" t="s">
        <v>99</v>
      </c>
      <c r="G2509" s="27" t="s">
        <v>100</v>
      </c>
      <c r="H2509" s="27" t="s">
        <v>25</v>
      </c>
      <c r="I2509" s="29">
        <v>0.45</v>
      </c>
      <c r="J2509" s="30">
        <v>2750</v>
      </c>
      <c r="K2509" s="31">
        <f t="shared" si="18"/>
        <v>1237.5</v>
      </c>
      <c r="L2509" s="31">
        <f t="shared" si="19"/>
        <v>433.125</v>
      </c>
      <c r="M2509" s="32">
        <v>0.35</v>
      </c>
      <c r="O2509" s="37"/>
      <c r="P2509" s="35"/>
      <c r="Q2509" s="33"/>
      <c r="R2509" s="34"/>
    </row>
    <row r="2510" spans="1:18" ht="15.75" customHeight="1">
      <c r="A2510" s="22"/>
      <c r="B2510" s="27" t="s">
        <v>21</v>
      </c>
      <c r="C2510" s="27">
        <v>1185732</v>
      </c>
      <c r="D2510" s="28">
        <v>44491</v>
      </c>
      <c r="E2510" s="27" t="s">
        <v>40</v>
      </c>
      <c r="F2510" s="27" t="s">
        <v>99</v>
      </c>
      <c r="G2510" s="27" t="s">
        <v>100</v>
      </c>
      <c r="H2510" s="27" t="s">
        <v>26</v>
      </c>
      <c r="I2510" s="29">
        <v>0.45</v>
      </c>
      <c r="J2510" s="30">
        <v>1750</v>
      </c>
      <c r="K2510" s="31">
        <f t="shared" si="18"/>
        <v>787.5</v>
      </c>
      <c r="L2510" s="31">
        <f t="shared" si="19"/>
        <v>315</v>
      </c>
      <c r="M2510" s="32">
        <v>0.4</v>
      </c>
      <c r="O2510" s="37"/>
      <c r="P2510" s="35"/>
      <c r="Q2510" s="33"/>
      <c r="R2510" s="34"/>
    </row>
    <row r="2511" spans="1:18" ht="15.75" customHeight="1">
      <c r="A2511" s="22"/>
      <c r="B2511" s="27" t="s">
        <v>21</v>
      </c>
      <c r="C2511" s="27">
        <v>1185732</v>
      </c>
      <c r="D2511" s="28">
        <v>44491</v>
      </c>
      <c r="E2511" s="27" t="s">
        <v>40</v>
      </c>
      <c r="F2511" s="27" t="s">
        <v>99</v>
      </c>
      <c r="G2511" s="27" t="s">
        <v>100</v>
      </c>
      <c r="H2511" s="27" t="s">
        <v>27</v>
      </c>
      <c r="I2511" s="29">
        <v>0.45</v>
      </c>
      <c r="J2511" s="30">
        <v>1500</v>
      </c>
      <c r="K2511" s="31">
        <f t="shared" si="18"/>
        <v>675</v>
      </c>
      <c r="L2511" s="31">
        <f t="shared" si="19"/>
        <v>270</v>
      </c>
      <c r="M2511" s="32">
        <v>0.4</v>
      </c>
      <c r="O2511" s="37"/>
      <c r="P2511" s="35"/>
      <c r="Q2511" s="33"/>
      <c r="R2511" s="34"/>
    </row>
    <row r="2512" spans="1:18" ht="15.75" customHeight="1">
      <c r="A2512" s="22"/>
      <c r="B2512" s="27" t="s">
        <v>21</v>
      </c>
      <c r="C2512" s="27">
        <v>1185732</v>
      </c>
      <c r="D2512" s="28">
        <v>44491</v>
      </c>
      <c r="E2512" s="27" t="s">
        <v>40</v>
      </c>
      <c r="F2512" s="27" t="s">
        <v>99</v>
      </c>
      <c r="G2512" s="27" t="s">
        <v>100</v>
      </c>
      <c r="H2512" s="27" t="s">
        <v>28</v>
      </c>
      <c r="I2512" s="29">
        <v>0.54999999999999993</v>
      </c>
      <c r="J2512" s="30">
        <v>1500</v>
      </c>
      <c r="K2512" s="31">
        <f t="shared" si="18"/>
        <v>824.99999999999989</v>
      </c>
      <c r="L2512" s="31">
        <f t="shared" si="19"/>
        <v>288.74999999999994</v>
      </c>
      <c r="M2512" s="32">
        <v>0.35</v>
      </c>
      <c r="O2512" s="37"/>
      <c r="P2512" s="35"/>
      <c r="Q2512" s="33"/>
      <c r="R2512" s="34"/>
    </row>
    <row r="2513" spans="1:18" ht="15.75" customHeight="1">
      <c r="A2513" s="22"/>
      <c r="B2513" s="27" t="s">
        <v>21</v>
      </c>
      <c r="C2513" s="27">
        <v>1185732</v>
      </c>
      <c r="D2513" s="28">
        <v>44491</v>
      </c>
      <c r="E2513" s="27" t="s">
        <v>40</v>
      </c>
      <c r="F2513" s="27" t="s">
        <v>99</v>
      </c>
      <c r="G2513" s="27" t="s">
        <v>100</v>
      </c>
      <c r="H2513" s="27" t="s">
        <v>29</v>
      </c>
      <c r="I2513" s="29">
        <v>0.54999999999999993</v>
      </c>
      <c r="J2513" s="30">
        <v>2750</v>
      </c>
      <c r="K2513" s="31">
        <f t="shared" si="18"/>
        <v>1512.4999999999998</v>
      </c>
      <c r="L2513" s="31">
        <f t="shared" si="19"/>
        <v>604.99999999999989</v>
      </c>
      <c r="M2513" s="32">
        <v>0.4</v>
      </c>
      <c r="O2513" s="37"/>
      <c r="P2513" s="35"/>
      <c r="Q2513" s="33"/>
      <c r="R2513" s="34"/>
    </row>
    <row r="2514" spans="1:18" ht="15.75" customHeight="1">
      <c r="A2514" s="22"/>
      <c r="B2514" s="27" t="s">
        <v>21</v>
      </c>
      <c r="C2514" s="27">
        <v>1185732</v>
      </c>
      <c r="D2514" s="28">
        <v>44522</v>
      </c>
      <c r="E2514" s="27" t="s">
        <v>40</v>
      </c>
      <c r="F2514" s="27" t="s">
        <v>99</v>
      </c>
      <c r="G2514" s="27" t="s">
        <v>100</v>
      </c>
      <c r="H2514" s="27" t="s">
        <v>24</v>
      </c>
      <c r="I2514" s="29">
        <v>0.5</v>
      </c>
      <c r="J2514" s="30">
        <v>4250</v>
      </c>
      <c r="K2514" s="31">
        <f t="shared" si="18"/>
        <v>2125</v>
      </c>
      <c r="L2514" s="31">
        <f t="shared" si="19"/>
        <v>850</v>
      </c>
      <c r="M2514" s="32">
        <v>0.4</v>
      </c>
      <c r="O2514" s="37"/>
      <c r="P2514" s="35"/>
      <c r="Q2514" s="33"/>
      <c r="R2514" s="34"/>
    </row>
    <row r="2515" spans="1:18" ht="15.75" customHeight="1">
      <c r="A2515" s="22"/>
      <c r="B2515" s="27" t="s">
        <v>21</v>
      </c>
      <c r="C2515" s="27">
        <v>1185732</v>
      </c>
      <c r="D2515" s="28">
        <v>44522</v>
      </c>
      <c r="E2515" s="27" t="s">
        <v>40</v>
      </c>
      <c r="F2515" s="27" t="s">
        <v>99</v>
      </c>
      <c r="G2515" s="27" t="s">
        <v>100</v>
      </c>
      <c r="H2515" s="27" t="s">
        <v>25</v>
      </c>
      <c r="I2515" s="29">
        <v>0.4</v>
      </c>
      <c r="J2515" s="30">
        <v>2750</v>
      </c>
      <c r="K2515" s="31">
        <f t="shared" si="18"/>
        <v>1100</v>
      </c>
      <c r="L2515" s="31">
        <f t="shared" si="19"/>
        <v>385</v>
      </c>
      <c r="M2515" s="32">
        <v>0.35</v>
      </c>
      <c r="O2515" s="37"/>
      <c r="P2515" s="35"/>
      <c r="Q2515" s="33"/>
      <c r="R2515" s="34"/>
    </row>
    <row r="2516" spans="1:18" ht="15.75" customHeight="1">
      <c r="A2516" s="22"/>
      <c r="B2516" s="27" t="s">
        <v>21</v>
      </c>
      <c r="C2516" s="27">
        <v>1185732</v>
      </c>
      <c r="D2516" s="28">
        <v>44522</v>
      </c>
      <c r="E2516" s="27" t="s">
        <v>40</v>
      </c>
      <c r="F2516" s="27" t="s">
        <v>99</v>
      </c>
      <c r="G2516" s="27" t="s">
        <v>100</v>
      </c>
      <c r="H2516" s="27" t="s">
        <v>26</v>
      </c>
      <c r="I2516" s="29">
        <v>0.45</v>
      </c>
      <c r="J2516" s="30">
        <v>2200</v>
      </c>
      <c r="K2516" s="31">
        <f t="shared" si="18"/>
        <v>990</v>
      </c>
      <c r="L2516" s="31">
        <f t="shared" si="19"/>
        <v>396</v>
      </c>
      <c r="M2516" s="32">
        <v>0.4</v>
      </c>
      <c r="O2516" s="37"/>
      <c r="P2516" s="35"/>
      <c r="Q2516" s="33"/>
      <c r="R2516" s="34"/>
    </row>
    <row r="2517" spans="1:18" ht="15.75" customHeight="1">
      <c r="A2517" s="22"/>
      <c r="B2517" s="27" t="s">
        <v>21</v>
      </c>
      <c r="C2517" s="27">
        <v>1185732</v>
      </c>
      <c r="D2517" s="28">
        <v>44522</v>
      </c>
      <c r="E2517" s="27" t="s">
        <v>40</v>
      </c>
      <c r="F2517" s="27" t="s">
        <v>99</v>
      </c>
      <c r="G2517" s="27" t="s">
        <v>100</v>
      </c>
      <c r="H2517" s="27" t="s">
        <v>27</v>
      </c>
      <c r="I2517" s="29">
        <v>0.55000000000000004</v>
      </c>
      <c r="J2517" s="30">
        <v>2000</v>
      </c>
      <c r="K2517" s="31">
        <f t="shared" si="18"/>
        <v>1100</v>
      </c>
      <c r="L2517" s="31">
        <f t="shared" si="19"/>
        <v>440</v>
      </c>
      <c r="M2517" s="32">
        <v>0.4</v>
      </c>
      <c r="O2517" s="37"/>
      <c r="P2517" s="35"/>
      <c r="Q2517" s="33"/>
      <c r="R2517" s="34"/>
    </row>
    <row r="2518" spans="1:18" ht="15.75" customHeight="1">
      <c r="A2518" s="22"/>
      <c r="B2518" s="27" t="s">
        <v>21</v>
      </c>
      <c r="C2518" s="27">
        <v>1185732</v>
      </c>
      <c r="D2518" s="28">
        <v>44522</v>
      </c>
      <c r="E2518" s="27" t="s">
        <v>40</v>
      </c>
      <c r="F2518" s="27" t="s">
        <v>99</v>
      </c>
      <c r="G2518" s="27" t="s">
        <v>100</v>
      </c>
      <c r="H2518" s="27" t="s">
        <v>28</v>
      </c>
      <c r="I2518" s="29">
        <v>0.65</v>
      </c>
      <c r="J2518" s="30">
        <v>1750</v>
      </c>
      <c r="K2518" s="31">
        <f t="shared" si="18"/>
        <v>1137.5</v>
      </c>
      <c r="L2518" s="31">
        <f t="shared" si="19"/>
        <v>398.125</v>
      </c>
      <c r="M2518" s="32">
        <v>0.35</v>
      </c>
      <c r="O2518" s="37"/>
      <c r="P2518" s="35"/>
      <c r="Q2518" s="33"/>
      <c r="R2518" s="34"/>
    </row>
    <row r="2519" spans="1:18" ht="15.75" customHeight="1">
      <c r="A2519" s="22"/>
      <c r="B2519" s="27" t="s">
        <v>21</v>
      </c>
      <c r="C2519" s="27">
        <v>1185732</v>
      </c>
      <c r="D2519" s="28">
        <v>44522</v>
      </c>
      <c r="E2519" s="27" t="s">
        <v>40</v>
      </c>
      <c r="F2519" s="27" t="s">
        <v>99</v>
      </c>
      <c r="G2519" s="27" t="s">
        <v>100</v>
      </c>
      <c r="H2519" s="27" t="s">
        <v>29</v>
      </c>
      <c r="I2519" s="29">
        <v>0.7</v>
      </c>
      <c r="J2519" s="30">
        <v>2750</v>
      </c>
      <c r="K2519" s="31">
        <f t="shared" si="18"/>
        <v>1924.9999999999998</v>
      </c>
      <c r="L2519" s="31">
        <f t="shared" si="19"/>
        <v>770</v>
      </c>
      <c r="M2519" s="32">
        <v>0.4</v>
      </c>
      <c r="O2519" s="37"/>
      <c r="P2519" s="35"/>
      <c r="Q2519" s="33"/>
      <c r="R2519" s="34"/>
    </row>
    <row r="2520" spans="1:18" ht="15.75" customHeight="1">
      <c r="A2520" s="22"/>
      <c r="B2520" s="27" t="s">
        <v>21</v>
      </c>
      <c r="C2520" s="27">
        <v>1185732</v>
      </c>
      <c r="D2520" s="28">
        <v>44551</v>
      </c>
      <c r="E2520" s="27" t="s">
        <v>40</v>
      </c>
      <c r="F2520" s="27" t="s">
        <v>99</v>
      </c>
      <c r="G2520" s="27" t="s">
        <v>100</v>
      </c>
      <c r="H2520" s="27" t="s">
        <v>24</v>
      </c>
      <c r="I2520" s="29">
        <v>0.65</v>
      </c>
      <c r="J2520" s="30">
        <v>5250</v>
      </c>
      <c r="K2520" s="31">
        <f t="shared" si="18"/>
        <v>3412.5</v>
      </c>
      <c r="L2520" s="31">
        <f t="shared" si="19"/>
        <v>1365</v>
      </c>
      <c r="M2520" s="32">
        <v>0.4</v>
      </c>
      <c r="O2520" s="37"/>
      <c r="P2520" s="35"/>
      <c r="Q2520" s="33"/>
      <c r="R2520" s="34"/>
    </row>
    <row r="2521" spans="1:18" ht="15.75" customHeight="1">
      <c r="A2521" s="22"/>
      <c r="B2521" s="27" t="s">
        <v>21</v>
      </c>
      <c r="C2521" s="27">
        <v>1185732</v>
      </c>
      <c r="D2521" s="28">
        <v>44551</v>
      </c>
      <c r="E2521" s="27" t="s">
        <v>40</v>
      </c>
      <c r="F2521" s="27" t="s">
        <v>99</v>
      </c>
      <c r="G2521" s="27" t="s">
        <v>100</v>
      </c>
      <c r="H2521" s="27" t="s">
        <v>25</v>
      </c>
      <c r="I2521" s="29">
        <v>0.55000000000000004</v>
      </c>
      <c r="J2521" s="30">
        <v>3250</v>
      </c>
      <c r="K2521" s="31">
        <f t="shared" si="18"/>
        <v>1787.5000000000002</v>
      </c>
      <c r="L2521" s="31">
        <f t="shared" si="19"/>
        <v>625.625</v>
      </c>
      <c r="M2521" s="32">
        <v>0.35</v>
      </c>
      <c r="O2521" s="37"/>
      <c r="P2521" s="35"/>
      <c r="Q2521" s="33"/>
      <c r="R2521" s="34"/>
    </row>
    <row r="2522" spans="1:18" ht="15.75" customHeight="1">
      <c r="A2522" s="22"/>
      <c r="B2522" s="27" t="s">
        <v>21</v>
      </c>
      <c r="C2522" s="27">
        <v>1185732</v>
      </c>
      <c r="D2522" s="28">
        <v>44551</v>
      </c>
      <c r="E2522" s="27" t="s">
        <v>40</v>
      </c>
      <c r="F2522" s="27" t="s">
        <v>99</v>
      </c>
      <c r="G2522" s="27" t="s">
        <v>100</v>
      </c>
      <c r="H2522" s="27" t="s">
        <v>26</v>
      </c>
      <c r="I2522" s="29">
        <v>0.55000000000000004</v>
      </c>
      <c r="J2522" s="30">
        <v>2750</v>
      </c>
      <c r="K2522" s="31">
        <f t="shared" si="18"/>
        <v>1512.5000000000002</v>
      </c>
      <c r="L2522" s="31">
        <f t="shared" si="19"/>
        <v>605.00000000000011</v>
      </c>
      <c r="M2522" s="32">
        <v>0.4</v>
      </c>
      <c r="O2522" s="37"/>
      <c r="P2522" s="35"/>
      <c r="Q2522" s="33"/>
      <c r="R2522" s="34"/>
    </row>
    <row r="2523" spans="1:18" ht="15.75" customHeight="1">
      <c r="A2523" s="22"/>
      <c r="B2523" s="27" t="s">
        <v>21</v>
      </c>
      <c r="C2523" s="27">
        <v>1185732</v>
      </c>
      <c r="D2523" s="28">
        <v>44551</v>
      </c>
      <c r="E2523" s="27" t="s">
        <v>40</v>
      </c>
      <c r="F2523" s="27" t="s">
        <v>99</v>
      </c>
      <c r="G2523" s="27" t="s">
        <v>100</v>
      </c>
      <c r="H2523" s="27" t="s">
        <v>27</v>
      </c>
      <c r="I2523" s="29">
        <v>0.5</v>
      </c>
      <c r="J2523" s="30">
        <v>2250</v>
      </c>
      <c r="K2523" s="31">
        <f t="shared" si="18"/>
        <v>1125</v>
      </c>
      <c r="L2523" s="31">
        <f t="shared" si="19"/>
        <v>450</v>
      </c>
      <c r="M2523" s="32">
        <v>0.4</v>
      </c>
      <c r="O2523" s="37"/>
      <c r="P2523" s="35"/>
      <c r="Q2523" s="33"/>
      <c r="R2523" s="34"/>
    </row>
    <row r="2524" spans="1:18" ht="15.75" customHeight="1">
      <c r="A2524" s="22"/>
      <c r="B2524" s="27" t="s">
        <v>21</v>
      </c>
      <c r="C2524" s="27">
        <v>1185732</v>
      </c>
      <c r="D2524" s="28">
        <v>44551</v>
      </c>
      <c r="E2524" s="27" t="s">
        <v>40</v>
      </c>
      <c r="F2524" s="27" t="s">
        <v>99</v>
      </c>
      <c r="G2524" s="27" t="s">
        <v>100</v>
      </c>
      <c r="H2524" s="27" t="s">
        <v>28</v>
      </c>
      <c r="I2524" s="29">
        <v>0.6</v>
      </c>
      <c r="J2524" s="30">
        <v>2250</v>
      </c>
      <c r="K2524" s="31">
        <f t="shared" si="18"/>
        <v>1350</v>
      </c>
      <c r="L2524" s="31">
        <f t="shared" si="19"/>
        <v>472.49999999999994</v>
      </c>
      <c r="M2524" s="32">
        <v>0.35</v>
      </c>
      <c r="O2524" s="37"/>
      <c r="P2524" s="35"/>
      <c r="Q2524" s="33"/>
      <c r="R2524" s="34"/>
    </row>
    <row r="2525" spans="1:18" ht="15.75" customHeight="1">
      <c r="A2525" s="22"/>
      <c r="B2525" s="27" t="s">
        <v>21</v>
      </c>
      <c r="C2525" s="27">
        <v>1185732</v>
      </c>
      <c r="D2525" s="28">
        <v>44551</v>
      </c>
      <c r="E2525" s="27" t="s">
        <v>40</v>
      </c>
      <c r="F2525" s="27" t="s">
        <v>99</v>
      </c>
      <c r="G2525" s="27" t="s">
        <v>100</v>
      </c>
      <c r="H2525" s="27" t="s">
        <v>29</v>
      </c>
      <c r="I2525" s="29">
        <v>0.64999999999999991</v>
      </c>
      <c r="J2525" s="30">
        <v>3250</v>
      </c>
      <c r="K2525" s="31">
        <f t="shared" si="18"/>
        <v>2112.4999999999995</v>
      </c>
      <c r="L2525" s="31">
        <f t="shared" si="19"/>
        <v>844.99999999999989</v>
      </c>
      <c r="M2525" s="32">
        <v>0.4</v>
      </c>
      <c r="O2525" s="37"/>
      <c r="P2525" s="35"/>
      <c r="Q2525" s="33"/>
      <c r="R2525" s="34"/>
    </row>
    <row r="2526" spans="1:18" ht="15.75" customHeight="1">
      <c r="A2526" s="22" t="s">
        <v>46</v>
      </c>
      <c r="B2526" s="27" t="s">
        <v>21</v>
      </c>
      <c r="C2526" s="27">
        <v>1185732</v>
      </c>
      <c r="D2526" s="28">
        <v>44216</v>
      </c>
      <c r="E2526" s="27" t="s">
        <v>53</v>
      </c>
      <c r="F2526" s="27" t="s">
        <v>101</v>
      </c>
      <c r="G2526" s="27" t="s">
        <v>102</v>
      </c>
      <c r="H2526" s="27" t="s">
        <v>24</v>
      </c>
      <c r="I2526" s="29">
        <v>0.30000000000000004</v>
      </c>
      <c r="J2526" s="30">
        <v>7250</v>
      </c>
      <c r="K2526" s="31">
        <f t="shared" si="18"/>
        <v>2175.0000000000005</v>
      </c>
      <c r="L2526" s="31">
        <f t="shared" si="19"/>
        <v>870.00000000000023</v>
      </c>
      <c r="M2526" s="32">
        <v>0.4</v>
      </c>
      <c r="O2526" s="37"/>
      <c r="P2526" s="35"/>
      <c r="Q2526" s="33"/>
      <c r="R2526" s="34"/>
    </row>
    <row r="2527" spans="1:18" ht="15.75" customHeight="1">
      <c r="A2527" s="22"/>
      <c r="B2527" s="27" t="s">
        <v>21</v>
      </c>
      <c r="C2527" s="27">
        <v>1185732</v>
      </c>
      <c r="D2527" s="28">
        <v>44216</v>
      </c>
      <c r="E2527" s="27" t="s">
        <v>53</v>
      </c>
      <c r="F2527" s="27" t="s">
        <v>101</v>
      </c>
      <c r="G2527" s="27" t="s">
        <v>102</v>
      </c>
      <c r="H2527" s="27" t="s">
        <v>25</v>
      </c>
      <c r="I2527" s="29">
        <v>0.30000000000000004</v>
      </c>
      <c r="J2527" s="30">
        <v>5250</v>
      </c>
      <c r="K2527" s="31">
        <f t="shared" si="18"/>
        <v>1575.0000000000002</v>
      </c>
      <c r="L2527" s="31">
        <f t="shared" si="19"/>
        <v>551.25</v>
      </c>
      <c r="M2527" s="32">
        <v>0.35</v>
      </c>
      <c r="O2527" s="37"/>
      <c r="P2527" s="35"/>
      <c r="Q2527" s="33"/>
      <c r="R2527" s="34"/>
    </row>
    <row r="2528" spans="1:18" ht="15.75" customHeight="1">
      <c r="A2528" s="22"/>
      <c r="B2528" s="27" t="s">
        <v>21</v>
      </c>
      <c r="C2528" s="27">
        <v>1185732</v>
      </c>
      <c r="D2528" s="28">
        <v>44216</v>
      </c>
      <c r="E2528" s="27" t="s">
        <v>53</v>
      </c>
      <c r="F2528" s="27" t="s">
        <v>101</v>
      </c>
      <c r="G2528" s="27" t="s">
        <v>102</v>
      </c>
      <c r="H2528" s="27" t="s">
        <v>26</v>
      </c>
      <c r="I2528" s="29">
        <v>0.20000000000000007</v>
      </c>
      <c r="J2528" s="30">
        <v>5250</v>
      </c>
      <c r="K2528" s="31">
        <f t="shared" si="18"/>
        <v>1050.0000000000005</v>
      </c>
      <c r="L2528" s="31">
        <f t="shared" si="19"/>
        <v>420.00000000000023</v>
      </c>
      <c r="M2528" s="32">
        <v>0.4</v>
      </c>
      <c r="O2528" s="37"/>
      <c r="P2528" s="35"/>
      <c r="Q2528" s="33"/>
      <c r="R2528" s="34"/>
    </row>
    <row r="2529" spans="1:18" ht="15.75" customHeight="1">
      <c r="A2529" s="22"/>
      <c r="B2529" s="27" t="s">
        <v>21</v>
      </c>
      <c r="C2529" s="27">
        <v>1185732</v>
      </c>
      <c r="D2529" s="28">
        <v>44216</v>
      </c>
      <c r="E2529" s="27" t="s">
        <v>53</v>
      </c>
      <c r="F2529" s="27" t="s">
        <v>101</v>
      </c>
      <c r="G2529" s="27" t="s">
        <v>102</v>
      </c>
      <c r="H2529" s="27" t="s">
        <v>27</v>
      </c>
      <c r="I2529" s="29">
        <v>0.25</v>
      </c>
      <c r="J2529" s="30">
        <v>3750</v>
      </c>
      <c r="K2529" s="31">
        <f t="shared" si="18"/>
        <v>937.5</v>
      </c>
      <c r="L2529" s="31">
        <f t="shared" si="19"/>
        <v>375</v>
      </c>
      <c r="M2529" s="32">
        <v>0.4</v>
      </c>
      <c r="O2529" s="37"/>
      <c r="P2529" s="35"/>
      <c r="Q2529" s="33"/>
      <c r="R2529" s="34"/>
    </row>
    <row r="2530" spans="1:18" ht="15.75" customHeight="1">
      <c r="A2530" s="22"/>
      <c r="B2530" s="27" t="s">
        <v>21</v>
      </c>
      <c r="C2530" s="27">
        <v>1185732</v>
      </c>
      <c r="D2530" s="28">
        <v>44216</v>
      </c>
      <c r="E2530" s="27" t="s">
        <v>53</v>
      </c>
      <c r="F2530" s="27" t="s">
        <v>101</v>
      </c>
      <c r="G2530" s="27" t="s">
        <v>102</v>
      </c>
      <c r="H2530" s="27" t="s">
        <v>28</v>
      </c>
      <c r="I2530" s="29">
        <v>0.4</v>
      </c>
      <c r="J2530" s="30">
        <v>4250</v>
      </c>
      <c r="K2530" s="31">
        <f t="shared" si="18"/>
        <v>1700</v>
      </c>
      <c r="L2530" s="31">
        <f t="shared" si="19"/>
        <v>595</v>
      </c>
      <c r="M2530" s="32">
        <v>0.35</v>
      </c>
      <c r="O2530" s="37"/>
      <c r="P2530" s="35"/>
      <c r="Q2530" s="33"/>
      <c r="R2530" s="34"/>
    </row>
    <row r="2531" spans="1:18" ht="15.75" customHeight="1">
      <c r="A2531" s="22"/>
      <c r="B2531" s="27" t="s">
        <v>21</v>
      </c>
      <c r="C2531" s="27">
        <v>1185732</v>
      </c>
      <c r="D2531" s="28">
        <v>44216</v>
      </c>
      <c r="E2531" s="27" t="s">
        <v>53</v>
      </c>
      <c r="F2531" s="27" t="s">
        <v>101</v>
      </c>
      <c r="G2531" s="27" t="s">
        <v>102</v>
      </c>
      <c r="H2531" s="27" t="s">
        <v>29</v>
      </c>
      <c r="I2531" s="29">
        <v>0.30000000000000004</v>
      </c>
      <c r="J2531" s="30">
        <v>5250</v>
      </c>
      <c r="K2531" s="31">
        <f t="shared" si="18"/>
        <v>1575.0000000000002</v>
      </c>
      <c r="L2531" s="31">
        <f t="shared" si="19"/>
        <v>787.50000000000011</v>
      </c>
      <c r="M2531" s="32">
        <v>0.5</v>
      </c>
      <c r="O2531" s="37"/>
      <c r="P2531" s="35"/>
      <c r="Q2531" s="33"/>
      <c r="R2531" s="34"/>
    </row>
    <row r="2532" spans="1:18" ht="15.75" customHeight="1">
      <c r="A2532" s="22"/>
      <c r="B2532" s="27" t="s">
        <v>21</v>
      </c>
      <c r="C2532" s="27">
        <v>1185732</v>
      </c>
      <c r="D2532" s="28">
        <v>44245</v>
      </c>
      <c r="E2532" s="27" t="s">
        <v>53</v>
      </c>
      <c r="F2532" s="27" t="s">
        <v>101</v>
      </c>
      <c r="G2532" s="27" t="s">
        <v>102</v>
      </c>
      <c r="H2532" s="27" t="s">
        <v>24</v>
      </c>
      <c r="I2532" s="29">
        <v>0.30000000000000004</v>
      </c>
      <c r="J2532" s="30">
        <v>7750</v>
      </c>
      <c r="K2532" s="31">
        <f t="shared" si="18"/>
        <v>2325.0000000000005</v>
      </c>
      <c r="L2532" s="31">
        <f t="shared" si="19"/>
        <v>930.00000000000023</v>
      </c>
      <c r="M2532" s="32">
        <v>0.4</v>
      </c>
      <c r="O2532" s="37"/>
      <c r="P2532" s="35"/>
      <c r="Q2532" s="33"/>
      <c r="R2532" s="34"/>
    </row>
    <row r="2533" spans="1:18" ht="15.75" customHeight="1">
      <c r="A2533" s="22"/>
      <c r="B2533" s="27" t="s">
        <v>21</v>
      </c>
      <c r="C2533" s="27">
        <v>1185732</v>
      </c>
      <c r="D2533" s="28">
        <v>44245</v>
      </c>
      <c r="E2533" s="27" t="s">
        <v>53</v>
      </c>
      <c r="F2533" s="27" t="s">
        <v>101</v>
      </c>
      <c r="G2533" s="27" t="s">
        <v>102</v>
      </c>
      <c r="H2533" s="27" t="s">
        <v>25</v>
      </c>
      <c r="I2533" s="29">
        <v>0.30000000000000004</v>
      </c>
      <c r="J2533" s="30">
        <v>4250</v>
      </c>
      <c r="K2533" s="31">
        <f t="shared" si="18"/>
        <v>1275.0000000000002</v>
      </c>
      <c r="L2533" s="31">
        <f t="shared" si="19"/>
        <v>446.25000000000006</v>
      </c>
      <c r="M2533" s="32">
        <v>0.35</v>
      </c>
      <c r="O2533" s="37"/>
      <c r="P2533" s="35"/>
      <c r="Q2533" s="33"/>
      <c r="R2533" s="34"/>
    </row>
    <row r="2534" spans="1:18" ht="15.75" customHeight="1">
      <c r="A2534" s="22"/>
      <c r="B2534" s="27" t="s">
        <v>21</v>
      </c>
      <c r="C2534" s="27">
        <v>1185732</v>
      </c>
      <c r="D2534" s="28">
        <v>44245</v>
      </c>
      <c r="E2534" s="27" t="s">
        <v>53</v>
      </c>
      <c r="F2534" s="27" t="s">
        <v>101</v>
      </c>
      <c r="G2534" s="27" t="s">
        <v>102</v>
      </c>
      <c r="H2534" s="27" t="s">
        <v>26</v>
      </c>
      <c r="I2534" s="29">
        <v>0.20000000000000007</v>
      </c>
      <c r="J2534" s="30">
        <v>4750</v>
      </c>
      <c r="K2534" s="31">
        <f t="shared" si="18"/>
        <v>950.00000000000034</v>
      </c>
      <c r="L2534" s="31">
        <f t="shared" si="19"/>
        <v>380.00000000000017</v>
      </c>
      <c r="M2534" s="32">
        <v>0.4</v>
      </c>
      <c r="O2534" s="37"/>
      <c r="P2534" s="35"/>
      <c r="Q2534" s="33"/>
      <c r="R2534" s="34"/>
    </row>
    <row r="2535" spans="1:18" ht="15.75" customHeight="1">
      <c r="A2535" s="22"/>
      <c r="B2535" s="27" t="s">
        <v>21</v>
      </c>
      <c r="C2535" s="27">
        <v>1185732</v>
      </c>
      <c r="D2535" s="28">
        <v>44245</v>
      </c>
      <c r="E2535" s="27" t="s">
        <v>53</v>
      </c>
      <c r="F2535" s="27" t="s">
        <v>101</v>
      </c>
      <c r="G2535" s="27" t="s">
        <v>102</v>
      </c>
      <c r="H2535" s="27" t="s">
        <v>27</v>
      </c>
      <c r="I2535" s="29">
        <v>0.25</v>
      </c>
      <c r="J2535" s="30">
        <v>3250</v>
      </c>
      <c r="K2535" s="31">
        <f t="shared" si="18"/>
        <v>812.5</v>
      </c>
      <c r="L2535" s="31">
        <f t="shared" si="19"/>
        <v>325</v>
      </c>
      <c r="M2535" s="32">
        <v>0.4</v>
      </c>
      <c r="O2535" s="37"/>
      <c r="P2535" s="35"/>
      <c r="Q2535" s="33"/>
      <c r="R2535" s="34"/>
    </row>
    <row r="2536" spans="1:18" ht="15.75" customHeight="1">
      <c r="A2536" s="22"/>
      <c r="B2536" s="27" t="s">
        <v>21</v>
      </c>
      <c r="C2536" s="27">
        <v>1185732</v>
      </c>
      <c r="D2536" s="28">
        <v>44245</v>
      </c>
      <c r="E2536" s="27" t="s">
        <v>53</v>
      </c>
      <c r="F2536" s="27" t="s">
        <v>101</v>
      </c>
      <c r="G2536" s="27" t="s">
        <v>102</v>
      </c>
      <c r="H2536" s="27" t="s">
        <v>28</v>
      </c>
      <c r="I2536" s="29">
        <v>0.4</v>
      </c>
      <c r="J2536" s="30">
        <v>4000</v>
      </c>
      <c r="K2536" s="31">
        <f t="shared" si="18"/>
        <v>1600</v>
      </c>
      <c r="L2536" s="31">
        <f t="shared" si="19"/>
        <v>560</v>
      </c>
      <c r="M2536" s="32">
        <v>0.35</v>
      </c>
      <c r="O2536" s="37"/>
      <c r="P2536" s="35"/>
      <c r="Q2536" s="33"/>
      <c r="R2536" s="34"/>
    </row>
    <row r="2537" spans="1:18" ht="15.75" customHeight="1">
      <c r="A2537" s="22"/>
      <c r="B2537" s="27" t="s">
        <v>21</v>
      </c>
      <c r="C2537" s="27">
        <v>1185732</v>
      </c>
      <c r="D2537" s="28">
        <v>44245</v>
      </c>
      <c r="E2537" s="27" t="s">
        <v>53</v>
      </c>
      <c r="F2537" s="27" t="s">
        <v>101</v>
      </c>
      <c r="G2537" s="27" t="s">
        <v>102</v>
      </c>
      <c r="H2537" s="27" t="s">
        <v>29</v>
      </c>
      <c r="I2537" s="29">
        <v>0.25</v>
      </c>
      <c r="J2537" s="30">
        <v>5000</v>
      </c>
      <c r="K2537" s="31">
        <f t="shared" si="18"/>
        <v>1250</v>
      </c>
      <c r="L2537" s="31">
        <f t="shared" si="19"/>
        <v>625</v>
      </c>
      <c r="M2537" s="32">
        <v>0.5</v>
      </c>
      <c r="O2537" s="37"/>
      <c r="P2537" s="35"/>
      <c r="Q2537" s="33"/>
      <c r="R2537" s="34"/>
    </row>
    <row r="2538" spans="1:18" ht="15.75" customHeight="1">
      <c r="A2538" s="22"/>
      <c r="B2538" s="27" t="s">
        <v>21</v>
      </c>
      <c r="C2538" s="27">
        <v>1185732</v>
      </c>
      <c r="D2538" s="28">
        <v>44271</v>
      </c>
      <c r="E2538" s="27" t="s">
        <v>53</v>
      </c>
      <c r="F2538" s="27" t="s">
        <v>101</v>
      </c>
      <c r="G2538" s="27" t="s">
        <v>102</v>
      </c>
      <c r="H2538" s="27" t="s">
        <v>24</v>
      </c>
      <c r="I2538" s="29">
        <v>0.25</v>
      </c>
      <c r="J2538" s="30">
        <v>7200</v>
      </c>
      <c r="K2538" s="31">
        <f t="shared" si="18"/>
        <v>1800</v>
      </c>
      <c r="L2538" s="31">
        <f t="shared" si="19"/>
        <v>720</v>
      </c>
      <c r="M2538" s="32">
        <v>0.4</v>
      </c>
      <c r="O2538" s="37"/>
      <c r="P2538" s="35"/>
      <c r="Q2538" s="33"/>
      <c r="R2538" s="34"/>
    </row>
    <row r="2539" spans="1:18" ht="15.75" customHeight="1">
      <c r="A2539" s="22"/>
      <c r="B2539" s="27" t="s">
        <v>21</v>
      </c>
      <c r="C2539" s="27">
        <v>1185732</v>
      </c>
      <c r="D2539" s="28">
        <v>44271</v>
      </c>
      <c r="E2539" s="27" t="s">
        <v>53</v>
      </c>
      <c r="F2539" s="27" t="s">
        <v>101</v>
      </c>
      <c r="G2539" s="27" t="s">
        <v>102</v>
      </c>
      <c r="H2539" s="27" t="s">
        <v>25</v>
      </c>
      <c r="I2539" s="29">
        <v>0.25</v>
      </c>
      <c r="J2539" s="30">
        <v>4000</v>
      </c>
      <c r="K2539" s="31">
        <f t="shared" si="18"/>
        <v>1000</v>
      </c>
      <c r="L2539" s="31">
        <f t="shared" si="19"/>
        <v>350</v>
      </c>
      <c r="M2539" s="32">
        <v>0.35</v>
      </c>
      <c r="O2539" s="37"/>
      <c r="P2539" s="35"/>
      <c r="Q2539" s="33"/>
      <c r="R2539" s="34"/>
    </row>
    <row r="2540" spans="1:18" ht="15.75" customHeight="1">
      <c r="A2540" s="22"/>
      <c r="B2540" s="27" t="s">
        <v>21</v>
      </c>
      <c r="C2540" s="27">
        <v>1185732</v>
      </c>
      <c r="D2540" s="28">
        <v>44271</v>
      </c>
      <c r="E2540" s="27" t="s">
        <v>53</v>
      </c>
      <c r="F2540" s="27" t="s">
        <v>101</v>
      </c>
      <c r="G2540" s="27" t="s">
        <v>102</v>
      </c>
      <c r="H2540" s="27" t="s">
        <v>26</v>
      </c>
      <c r="I2540" s="29">
        <v>0.15000000000000002</v>
      </c>
      <c r="J2540" s="30">
        <v>4250</v>
      </c>
      <c r="K2540" s="31">
        <f t="shared" si="18"/>
        <v>637.50000000000011</v>
      </c>
      <c r="L2540" s="31">
        <f t="shared" si="19"/>
        <v>255.00000000000006</v>
      </c>
      <c r="M2540" s="32">
        <v>0.4</v>
      </c>
      <c r="O2540" s="37"/>
      <c r="P2540" s="35"/>
      <c r="Q2540" s="33"/>
      <c r="R2540" s="34"/>
    </row>
    <row r="2541" spans="1:18" ht="15.75" customHeight="1">
      <c r="A2541" s="22"/>
      <c r="B2541" s="27" t="s">
        <v>21</v>
      </c>
      <c r="C2541" s="27">
        <v>1185732</v>
      </c>
      <c r="D2541" s="28">
        <v>44271</v>
      </c>
      <c r="E2541" s="27" t="s">
        <v>53</v>
      </c>
      <c r="F2541" s="27" t="s">
        <v>101</v>
      </c>
      <c r="G2541" s="27" t="s">
        <v>102</v>
      </c>
      <c r="H2541" s="27" t="s">
        <v>27</v>
      </c>
      <c r="I2541" s="29">
        <v>0.19999999999999996</v>
      </c>
      <c r="J2541" s="30">
        <v>2750</v>
      </c>
      <c r="K2541" s="31">
        <f t="shared" si="18"/>
        <v>549.99999999999989</v>
      </c>
      <c r="L2541" s="31">
        <f t="shared" si="19"/>
        <v>219.99999999999997</v>
      </c>
      <c r="M2541" s="32">
        <v>0.4</v>
      </c>
      <c r="O2541" s="37"/>
      <c r="P2541" s="35"/>
      <c r="Q2541" s="33"/>
      <c r="R2541" s="34"/>
    </row>
    <row r="2542" spans="1:18" ht="15.75" customHeight="1">
      <c r="A2542" s="22"/>
      <c r="B2542" s="27" t="s">
        <v>21</v>
      </c>
      <c r="C2542" s="27">
        <v>1185732</v>
      </c>
      <c r="D2542" s="28">
        <v>44271</v>
      </c>
      <c r="E2542" s="27" t="s">
        <v>53</v>
      </c>
      <c r="F2542" s="27" t="s">
        <v>101</v>
      </c>
      <c r="G2542" s="27" t="s">
        <v>102</v>
      </c>
      <c r="H2542" s="27" t="s">
        <v>28</v>
      </c>
      <c r="I2542" s="29">
        <v>0.35000000000000009</v>
      </c>
      <c r="J2542" s="30">
        <v>3250</v>
      </c>
      <c r="K2542" s="31">
        <f t="shared" si="18"/>
        <v>1137.5000000000002</v>
      </c>
      <c r="L2542" s="31">
        <f t="shared" si="19"/>
        <v>398.12500000000006</v>
      </c>
      <c r="M2542" s="32">
        <v>0.35</v>
      </c>
      <c r="O2542" s="37"/>
      <c r="P2542" s="35"/>
      <c r="Q2542" s="33"/>
      <c r="R2542" s="34"/>
    </row>
    <row r="2543" spans="1:18" ht="15.75" customHeight="1">
      <c r="A2543" s="22"/>
      <c r="B2543" s="27" t="s">
        <v>21</v>
      </c>
      <c r="C2543" s="27">
        <v>1185732</v>
      </c>
      <c r="D2543" s="28">
        <v>44271</v>
      </c>
      <c r="E2543" s="27" t="s">
        <v>53</v>
      </c>
      <c r="F2543" s="27" t="s">
        <v>101</v>
      </c>
      <c r="G2543" s="27" t="s">
        <v>102</v>
      </c>
      <c r="H2543" s="27" t="s">
        <v>29</v>
      </c>
      <c r="I2543" s="29">
        <v>0.25</v>
      </c>
      <c r="J2543" s="30">
        <v>4250</v>
      </c>
      <c r="K2543" s="31">
        <f t="shared" si="18"/>
        <v>1062.5</v>
      </c>
      <c r="L2543" s="31">
        <f t="shared" si="19"/>
        <v>531.25</v>
      </c>
      <c r="M2543" s="32">
        <v>0.5</v>
      </c>
      <c r="O2543" s="37"/>
      <c r="P2543" s="35"/>
      <c r="Q2543" s="33"/>
      <c r="R2543" s="34"/>
    </row>
    <row r="2544" spans="1:18" ht="15.75" customHeight="1">
      <c r="A2544" s="22"/>
      <c r="B2544" s="27" t="s">
        <v>21</v>
      </c>
      <c r="C2544" s="27">
        <v>1185732</v>
      </c>
      <c r="D2544" s="28">
        <v>44303</v>
      </c>
      <c r="E2544" s="27" t="s">
        <v>53</v>
      </c>
      <c r="F2544" s="27" t="s">
        <v>101</v>
      </c>
      <c r="G2544" s="27" t="s">
        <v>102</v>
      </c>
      <c r="H2544" s="27" t="s">
        <v>24</v>
      </c>
      <c r="I2544" s="29">
        <v>0.25</v>
      </c>
      <c r="J2544" s="30">
        <v>6750</v>
      </c>
      <c r="K2544" s="31">
        <f t="shared" si="18"/>
        <v>1687.5</v>
      </c>
      <c r="L2544" s="31">
        <f t="shared" si="19"/>
        <v>675</v>
      </c>
      <c r="M2544" s="32">
        <v>0.4</v>
      </c>
      <c r="O2544" s="37"/>
      <c r="P2544" s="35"/>
      <c r="Q2544" s="33"/>
      <c r="R2544" s="34"/>
    </row>
    <row r="2545" spans="1:18" ht="15.75" customHeight="1">
      <c r="A2545" s="22"/>
      <c r="B2545" s="27" t="s">
        <v>21</v>
      </c>
      <c r="C2545" s="27">
        <v>1185732</v>
      </c>
      <c r="D2545" s="28">
        <v>44303</v>
      </c>
      <c r="E2545" s="27" t="s">
        <v>53</v>
      </c>
      <c r="F2545" s="27" t="s">
        <v>101</v>
      </c>
      <c r="G2545" s="27" t="s">
        <v>102</v>
      </c>
      <c r="H2545" s="27" t="s">
        <v>25</v>
      </c>
      <c r="I2545" s="29">
        <v>0.25</v>
      </c>
      <c r="J2545" s="30">
        <v>3750</v>
      </c>
      <c r="K2545" s="31">
        <f t="shared" si="18"/>
        <v>937.5</v>
      </c>
      <c r="L2545" s="31">
        <f t="shared" si="19"/>
        <v>328.125</v>
      </c>
      <c r="M2545" s="32">
        <v>0.35</v>
      </c>
      <c r="O2545" s="37"/>
      <c r="P2545" s="35"/>
      <c r="Q2545" s="33"/>
      <c r="R2545" s="34"/>
    </row>
    <row r="2546" spans="1:18" ht="15.75" customHeight="1">
      <c r="A2546" s="22"/>
      <c r="B2546" s="27" t="s">
        <v>21</v>
      </c>
      <c r="C2546" s="27">
        <v>1185732</v>
      </c>
      <c r="D2546" s="28">
        <v>44303</v>
      </c>
      <c r="E2546" s="27" t="s">
        <v>53</v>
      </c>
      <c r="F2546" s="27" t="s">
        <v>101</v>
      </c>
      <c r="G2546" s="27" t="s">
        <v>102</v>
      </c>
      <c r="H2546" s="27" t="s">
        <v>26</v>
      </c>
      <c r="I2546" s="29">
        <v>0.15000000000000002</v>
      </c>
      <c r="J2546" s="30">
        <v>3750</v>
      </c>
      <c r="K2546" s="31">
        <f t="shared" si="18"/>
        <v>562.50000000000011</v>
      </c>
      <c r="L2546" s="31">
        <f t="shared" si="19"/>
        <v>225.00000000000006</v>
      </c>
      <c r="M2546" s="32">
        <v>0.4</v>
      </c>
      <c r="O2546" s="37"/>
      <c r="P2546" s="35"/>
      <c r="Q2546" s="33"/>
      <c r="R2546" s="34"/>
    </row>
    <row r="2547" spans="1:18" ht="15.75" customHeight="1">
      <c r="A2547" s="22"/>
      <c r="B2547" s="27" t="s">
        <v>21</v>
      </c>
      <c r="C2547" s="27">
        <v>1185732</v>
      </c>
      <c r="D2547" s="28">
        <v>44303</v>
      </c>
      <c r="E2547" s="27" t="s">
        <v>53</v>
      </c>
      <c r="F2547" s="27" t="s">
        <v>101</v>
      </c>
      <c r="G2547" s="27" t="s">
        <v>102</v>
      </c>
      <c r="H2547" s="27" t="s">
        <v>27</v>
      </c>
      <c r="I2547" s="29">
        <v>0.19999999999999996</v>
      </c>
      <c r="J2547" s="30">
        <v>3000</v>
      </c>
      <c r="K2547" s="31">
        <f t="shared" si="18"/>
        <v>599.99999999999989</v>
      </c>
      <c r="L2547" s="31">
        <f t="shared" si="19"/>
        <v>239.99999999999997</v>
      </c>
      <c r="M2547" s="32">
        <v>0.4</v>
      </c>
      <c r="O2547" s="37"/>
      <c r="P2547" s="35"/>
      <c r="Q2547" s="33"/>
      <c r="R2547" s="34"/>
    </row>
    <row r="2548" spans="1:18" ht="15.75" customHeight="1">
      <c r="A2548" s="22"/>
      <c r="B2548" s="27" t="s">
        <v>21</v>
      </c>
      <c r="C2548" s="27">
        <v>1185732</v>
      </c>
      <c r="D2548" s="28">
        <v>44303</v>
      </c>
      <c r="E2548" s="27" t="s">
        <v>53</v>
      </c>
      <c r="F2548" s="27" t="s">
        <v>101</v>
      </c>
      <c r="G2548" s="27" t="s">
        <v>102</v>
      </c>
      <c r="H2548" s="27" t="s">
        <v>28</v>
      </c>
      <c r="I2548" s="29">
        <v>0.4</v>
      </c>
      <c r="J2548" s="30">
        <v>3250</v>
      </c>
      <c r="K2548" s="31">
        <f t="shared" si="18"/>
        <v>1300</v>
      </c>
      <c r="L2548" s="31">
        <f t="shared" si="19"/>
        <v>454.99999999999994</v>
      </c>
      <c r="M2548" s="32">
        <v>0.35</v>
      </c>
      <c r="O2548" s="37"/>
      <c r="P2548" s="35"/>
      <c r="Q2548" s="33"/>
      <c r="R2548" s="34"/>
    </row>
    <row r="2549" spans="1:18" ht="15.75" customHeight="1">
      <c r="A2549" s="22"/>
      <c r="B2549" s="27" t="s">
        <v>21</v>
      </c>
      <c r="C2549" s="27">
        <v>1185732</v>
      </c>
      <c r="D2549" s="28">
        <v>44303</v>
      </c>
      <c r="E2549" s="27" t="s">
        <v>53</v>
      </c>
      <c r="F2549" s="27" t="s">
        <v>101</v>
      </c>
      <c r="G2549" s="27" t="s">
        <v>102</v>
      </c>
      <c r="H2549" s="27" t="s">
        <v>29</v>
      </c>
      <c r="I2549" s="29">
        <v>0.30000000000000004</v>
      </c>
      <c r="J2549" s="30">
        <v>4750</v>
      </c>
      <c r="K2549" s="31">
        <f t="shared" si="18"/>
        <v>1425.0000000000002</v>
      </c>
      <c r="L2549" s="31">
        <f t="shared" si="19"/>
        <v>712.50000000000011</v>
      </c>
      <c r="M2549" s="32">
        <v>0.5</v>
      </c>
      <c r="O2549" s="37"/>
      <c r="P2549" s="35"/>
      <c r="Q2549" s="33"/>
      <c r="R2549" s="34"/>
    </row>
    <row r="2550" spans="1:18" ht="15.75" customHeight="1">
      <c r="A2550" s="22"/>
      <c r="B2550" s="27" t="s">
        <v>21</v>
      </c>
      <c r="C2550" s="27">
        <v>1185732</v>
      </c>
      <c r="D2550" s="28">
        <v>44332</v>
      </c>
      <c r="E2550" s="27" t="s">
        <v>53</v>
      </c>
      <c r="F2550" s="27" t="s">
        <v>101</v>
      </c>
      <c r="G2550" s="27" t="s">
        <v>102</v>
      </c>
      <c r="H2550" s="27" t="s">
        <v>24</v>
      </c>
      <c r="I2550" s="29">
        <v>0.4</v>
      </c>
      <c r="J2550" s="30">
        <v>7450</v>
      </c>
      <c r="K2550" s="31">
        <f t="shared" si="18"/>
        <v>2980</v>
      </c>
      <c r="L2550" s="31">
        <f t="shared" si="19"/>
        <v>1192</v>
      </c>
      <c r="M2550" s="32">
        <v>0.4</v>
      </c>
      <c r="O2550" s="37"/>
      <c r="P2550" s="35"/>
      <c r="Q2550" s="33"/>
      <c r="R2550" s="34"/>
    </row>
    <row r="2551" spans="1:18" ht="15.75" customHeight="1">
      <c r="A2551" s="22"/>
      <c r="B2551" s="27" t="s">
        <v>21</v>
      </c>
      <c r="C2551" s="27">
        <v>1185732</v>
      </c>
      <c r="D2551" s="28">
        <v>44332</v>
      </c>
      <c r="E2551" s="27" t="s">
        <v>53</v>
      </c>
      <c r="F2551" s="27" t="s">
        <v>101</v>
      </c>
      <c r="G2551" s="27" t="s">
        <v>102</v>
      </c>
      <c r="H2551" s="27" t="s">
        <v>25</v>
      </c>
      <c r="I2551" s="29">
        <v>0.4</v>
      </c>
      <c r="J2551" s="30">
        <v>4500</v>
      </c>
      <c r="K2551" s="31">
        <f t="shared" si="18"/>
        <v>1800</v>
      </c>
      <c r="L2551" s="31">
        <f t="shared" si="19"/>
        <v>630</v>
      </c>
      <c r="M2551" s="32">
        <v>0.35</v>
      </c>
      <c r="O2551" s="37"/>
      <c r="P2551" s="35"/>
      <c r="Q2551" s="33"/>
      <c r="R2551" s="34"/>
    </row>
    <row r="2552" spans="1:18" ht="15.75" customHeight="1">
      <c r="A2552" s="22"/>
      <c r="B2552" s="27" t="s">
        <v>21</v>
      </c>
      <c r="C2552" s="27">
        <v>1185732</v>
      </c>
      <c r="D2552" s="28">
        <v>44332</v>
      </c>
      <c r="E2552" s="27" t="s">
        <v>53</v>
      </c>
      <c r="F2552" s="27" t="s">
        <v>101</v>
      </c>
      <c r="G2552" s="27" t="s">
        <v>102</v>
      </c>
      <c r="H2552" s="27" t="s">
        <v>26</v>
      </c>
      <c r="I2552" s="29">
        <v>0.35000000000000003</v>
      </c>
      <c r="J2552" s="30">
        <v>4250</v>
      </c>
      <c r="K2552" s="31">
        <f t="shared" si="18"/>
        <v>1487.5000000000002</v>
      </c>
      <c r="L2552" s="31">
        <f t="shared" si="19"/>
        <v>595.00000000000011</v>
      </c>
      <c r="M2552" s="32">
        <v>0.4</v>
      </c>
      <c r="O2552" s="37"/>
      <c r="P2552" s="35"/>
      <c r="Q2552" s="33"/>
      <c r="R2552" s="34"/>
    </row>
    <row r="2553" spans="1:18" ht="15.75" customHeight="1">
      <c r="A2553" s="22"/>
      <c r="B2553" s="27" t="s">
        <v>21</v>
      </c>
      <c r="C2553" s="27">
        <v>1185732</v>
      </c>
      <c r="D2553" s="28">
        <v>44332</v>
      </c>
      <c r="E2553" s="27" t="s">
        <v>53</v>
      </c>
      <c r="F2553" s="27" t="s">
        <v>101</v>
      </c>
      <c r="G2553" s="27" t="s">
        <v>102</v>
      </c>
      <c r="H2553" s="27" t="s">
        <v>27</v>
      </c>
      <c r="I2553" s="29">
        <v>0.35000000000000003</v>
      </c>
      <c r="J2553" s="30">
        <v>3750</v>
      </c>
      <c r="K2553" s="31">
        <f t="shared" si="18"/>
        <v>1312.5000000000002</v>
      </c>
      <c r="L2553" s="31">
        <f t="shared" si="19"/>
        <v>525.00000000000011</v>
      </c>
      <c r="M2553" s="32">
        <v>0.4</v>
      </c>
      <c r="O2553" s="37"/>
      <c r="P2553" s="35"/>
      <c r="Q2553" s="33"/>
      <c r="R2553" s="34"/>
    </row>
    <row r="2554" spans="1:18" ht="15.75" customHeight="1">
      <c r="A2554" s="22"/>
      <c r="B2554" s="27" t="s">
        <v>21</v>
      </c>
      <c r="C2554" s="27">
        <v>1185732</v>
      </c>
      <c r="D2554" s="28">
        <v>44332</v>
      </c>
      <c r="E2554" s="27" t="s">
        <v>53</v>
      </c>
      <c r="F2554" s="27" t="s">
        <v>101</v>
      </c>
      <c r="G2554" s="27" t="s">
        <v>102</v>
      </c>
      <c r="H2554" s="27" t="s">
        <v>28</v>
      </c>
      <c r="I2554" s="29">
        <v>0.44999999999999996</v>
      </c>
      <c r="J2554" s="30">
        <v>4000</v>
      </c>
      <c r="K2554" s="31">
        <f t="shared" si="18"/>
        <v>1799.9999999999998</v>
      </c>
      <c r="L2554" s="31">
        <f t="shared" si="19"/>
        <v>629.99999999999989</v>
      </c>
      <c r="M2554" s="32">
        <v>0.35</v>
      </c>
      <c r="O2554" s="37"/>
      <c r="P2554" s="35"/>
      <c r="Q2554" s="33"/>
      <c r="R2554" s="34"/>
    </row>
    <row r="2555" spans="1:18" ht="15.75" customHeight="1">
      <c r="A2555" s="22"/>
      <c r="B2555" s="27" t="s">
        <v>21</v>
      </c>
      <c r="C2555" s="27">
        <v>1185732</v>
      </c>
      <c r="D2555" s="28">
        <v>44332</v>
      </c>
      <c r="E2555" s="27" t="s">
        <v>53</v>
      </c>
      <c r="F2555" s="27" t="s">
        <v>101</v>
      </c>
      <c r="G2555" s="27" t="s">
        <v>102</v>
      </c>
      <c r="H2555" s="27" t="s">
        <v>29</v>
      </c>
      <c r="I2555" s="29">
        <v>0.49999999999999994</v>
      </c>
      <c r="J2555" s="30">
        <v>5000</v>
      </c>
      <c r="K2555" s="31">
        <f t="shared" si="18"/>
        <v>2499.9999999999995</v>
      </c>
      <c r="L2555" s="31">
        <f t="shared" si="19"/>
        <v>1249.9999999999998</v>
      </c>
      <c r="M2555" s="32">
        <v>0.5</v>
      </c>
      <c r="O2555" s="37"/>
      <c r="P2555" s="35"/>
      <c r="Q2555" s="33"/>
      <c r="R2555" s="34"/>
    </row>
    <row r="2556" spans="1:18" ht="15.75" customHeight="1">
      <c r="A2556" s="22"/>
      <c r="B2556" s="27" t="s">
        <v>21</v>
      </c>
      <c r="C2556" s="27">
        <v>1185732</v>
      </c>
      <c r="D2556" s="28">
        <v>44365</v>
      </c>
      <c r="E2556" s="27" t="s">
        <v>53</v>
      </c>
      <c r="F2556" s="27" t="s">
        <v>101</v>
      </c>
      <c r="G2556" s="27" t="s">
        <v>102</v>
      </c>
      <c r="H2556" s="27" t="s">
        <v>24</v>
      </c>
      <c r="I2556" s="29">
        <v>0.44999999999999996</v>
      </c>
      <c r="J2556" s="30">
        <v>7500</v>
      </c>
      <c r="K2556" s="31">
        <f t="shared" ref="K2556:K2810" si="20">I2556*J2556</f>
        <v>3374.9999999999995</v>
      </c>
      <c r="L2556" s="31">
        <f t="shared" ref="L2556:L2810" si="21">K2556*M2556</f>
        <v>1350</v>
      </c>
      <c r="M2556" s="32">
        <v>0.4</v>
      </c>
      <c r="O2556" s="37"/>
      <c r="P2556" s="35"/>
      <c r="Q2556" s="33"/>
      <c r="R2556" s="34"/>
    </row>
    <row r="2557" spans="1:18" ht="15.75" customHeight="1">
      <c r="A2557" s="22"/>
      <c r="B2557" s="27" t="s">
        <v>21</v>
      </c>
      <c r="C2557" s="27">
        <v>1185732</v>
      </c>
      <c r="D2557" s="28">
        <v>44365</v>
      </c>
      <c r="E2557" s="27" t="s">
        <v>53</v>
      </c>
      <c r="F2557" s="27" t="s">
        <v>101</v>
      </c>
      <c r="G2557" s="27" t="s">
        <v>102</v>
      </c>
      <c r="H2557" s="27" t="s">
        <v>25</v>
      </c>
      <c r="I2557" s="29">
        <v>0.4</v>
      </c>
      <c r="J2557" s="30">
        <v>5000</v>
      </c>
      <c r="K2557" s="31">
        <f t="shared" si="20"/>
        <v>2000</v>
      </c>
      <c r="L2557" s="31">
        <f t="shared" si="21"/>
        <v>700</v>
      </c>
      <c r="M2557" s="32">
        <v>0.35</v>
      </c>
      <c r="O2557" s="37"/>
      <c r="P2557" s="35"/>
      <c r="Q2557" s="33"/>
      <c r="R2557" s="34"/>
    </row>
    <row r="2558" spans="1:18" ht="15.75" customHeight="1">
      <c r="A2558" s="22"/>
      <c r="B2558" s="27" t="s">
        <v>21</v>
      </c>
      <c r="C2558" s="27">
        <v>1185732</v>
      </c>
      <c r="D2558" s="28">
        <v>44365</v>
      </c>
      <c r="E2558" s="27" t="s">
        <v>53</v>
      </c>
      <c r="F2558" s="27" t="s">
        <v>101</v>
      </c>
      <c r="G2558" s="27" t="s">
        <v>102</v>
      </c>
      <c r="H2558" s="27" t="s">
        <v>26</v>
      </c>
      <c r="I2558" s="29">
        <v>0.45</v>
      </c>
      <c r="J2558" s="30">
        <v>4750</v>
      </c>
      <c r="K2558" s="31">
        <f t="shared" si="20"/>
        <v>2137.5</v>
      </c>
      <c r="L2558" s="31">
        <f t="shared" si="21"/>
        <v>855</v>
      </c>
      <c r="M2558" s="32">
        <v>0.4</v>
      </c>
      <c r="O2558" s="37"/>
      <c r="P2558" s="35"/>
      <c r="Q2558" s="33"/>
      <c r="R2558" s="34"/>
    </row>
    <row r="2559" spans="1:18" ht="15.75" customHeight="1">
      <c r="A2559" s="22"/>
      <c r="B2559" s="27" t="s">
        <v>21</v>
      </c>
      <c r="C2559" s="27">
        <v>1185732</v>
      </c>
      <c r="D2559" s="28">
        <v>44365</v>
      </c>
      <c r="E2559" s="27" t="s">
        <v>53</v>
      </c>
      <c r="F2559" s="27" t="s">
        <v>101</v>
      </c>
      <c r="G2559" s="27" t="s">
        <v>102</v>
      </c>
      <c r="H2559" s="27" t="s">
        <v>27</v>
      </c>
      <c r="I2559" s="29">
        <v>0.45</v>
      </c>
      <c r="J2559" s="30">
        <v>4500</v>
      </c>
      <c r="K2559" s="31">
        <f t="shared" si="20"/>
        <v>2025</v>
      </c>
      <c r="L2559" s="31">
        <f t="shared" si="21"/>
        <v>810</v>
      </c>
      <c r="M2559" s="32">
        <v>0.4</v>
      </c>
      <c r="O2559" s="37"/>
      <c r="P2559" s="35"/>
      <c r="Q2559" s="33"/>
      <c r="R2559" s="34"/>
    </row>
    <row r="2560" spans="1:18" ht="15.75" customHeight="1">
      <c r="A2560" s="22"/>
      <c r="B2560" s="27" t="s">
        <v>21</v>
      </c>
      <c r="C2560" s="27">
        <v>1185732</v>
      </c>
      <c r="D2560" s="28">
        <v>44365</v>
      </c>
      <c r="E2560" s="27" t="s">
        <v>53</v>
      </c>
      <c r="F2560" s="27" t="s">
        <v>101</v>
      </c>
      <c r="G2560" s="27" t="s">
        <v>102</v>
      </c>
      <c r="H2560" s="27" t="s">
        <v>28</v>
      </c>
      <c r="I2560" s="29">
        <v>0.6</v>
      </c>
      <c r="J2560" s="30">
        <v>4500</v>
      </c>
      <c r="K2560" s="31">
        <f t="shared" si="20"/>
        <v>2700</v>
      </c>
      <c r="L2560" s="31">
        <f t="shared" si="21"/>
        <v>944.99999999999989</v>
      </c>
      <c r="M2560" s="32">
        <v>0.35</v>
      </c>
      <c r="O2560" s="37"/>
      <c r="P2560" s="35"/>
      <c r="Q2560" s="33"/>
      <c r="R2560" s="34"/>
    </row>
    <row r="2561" spans="1:18" ht="15.75" customHeight="1">
      <c r="A2561" s="22"/>
      <c r="B2561" s="27" t="s">
        <v>21</v>
      </c>
      <c r="C2561" s="27">
        <v>1185732</v>
      </c>
      <c r="D2561" s="28">
        <v>44365</v>
      </c>
      <c r="E2561" s="27" t="s">
        <v>53</v>
      </c>
      <c r="F2561" s="27" t="s">
        <v>101</v>
      </c>
      <c r="G2561" s="27" t="s">
        <v>102</v>
      </c>
      <c r="H2561" s="27" t="s">
        <v>29</v>
      </c>
      <c r="I2561" s="29">
        <v>0.65</v>
      </c>
      <c r="J2561" s="30">
        <v>6250</v>
      </c>
      <c r="K2561" s="31">
        <f t="shared" si="20"/>
        <v>4062.5</v>
      </c>
      <c r="L2561" s="31">
        <f t="shared" si="21"/>
        <v>2031.25</v>
      </c>
      <c r="M2561" s="32">
        <v>0.5</v>
      </c>
      <c r="O2561" s="37"/>
      <c r="P2561" s="35"/>
      <c r="Q2561" s="33"/>
      <c r="R2561" s="34"/>
    </row>
    <row r="2562" spans="1:18" ht="15.75" customHeight="1">
      <c r="A2562" s="22"/>
      <c r="B2562" s="27" t="s">
        <v>21</v>
      </c>
      <c r="C2562" s="27">
        <v>1185732</v>
      </c>
      <c r="D2562" s="28">
        <v>44393</v>
      </c>
      <c r="E2562" s="27" t="s">
        <v>53</v>
      </c>
      <c r="F2562" s="27" t="s">
        <v>101</v>
      </c>
      <c r="G2562" s="27" t="s">
        <v>102</v>
      </c>
      <c r="H2562" s="27" t="s">
        <v>24</v>
      </c>
      <c r="I2562" s="29">
        <v>0.6</v>
      </c>
      <c r="J2562" s="30">
        <v>8500</v>
      </c>
      <c r="K2562" s="31">
        <f t="shared" si="20"/>
        <v>5100</v>
      </c>
      <c r="L2562" s="31">
        <f t="shared" si="21"/>
        <v>2040</v>
      </c>
      <c r="M2562" s="32">
        <v>0.4</v>
      </c>
      <c r="O2562" s="37"/>
      <c r="P2562" s="35"/>
      <c r="Q2562" s="33"/>
      <c r="R2562" s="34"/>
    </row>
    <row r="2563" spans="1:18" ht="15.75" customHeight="1">
      <c r="A2563" s="22"/>
      <c r="B2563" s="27" t="s">
        <v>21</v>
      </c>
      <c r="C2563" s="27">
        <v>1185732</v>
      </c>
      <c r="D2563" s="28">
        <v>44393</v>
      </c>
      <c r="E2563" s="27" t="s">
        <v>53</v>
      </c>
      <c r="F2563" s="27" t="s">
        <v>101</v>
      </c>
      <c r="G2563" s="27" t="s">
        <v>102</v>
      </c>
      <c r="H2563" s="27" t="s">
        <v>25</v>
      </c>
      <c r="I2563" s="29">
        <v>0.55000000000000004</v>
      </c>
      <c r="J2563" s="30">
        <v>6000</v>
      </c>
      <c r="K2563" s="31">
        <f t="shared" si="20"/>
        <v>3300.0000000000005</v>
      </c>
      <c r="L2563" s="31">
        <f t="shared" si="21"/>
        <v>1155</v>
      </c>
      <c r="M2563" s="32">
        <v>0.35</v>
      </c>
      <c r="O2563" s="37"/>
      <c r="P2563" s="35"/>
      <c r="Q2563" s="33"/>
      <c r="R2563" s="34"/>
    </row>
    <row r="2564" spans="1:18" ht="15.75" customHeight="1">
      <c r="A2564" s="22"/>
      <c r="B2564" s="27" t="s">
        <v>21</v>
      </c>
      <c r="C2564" s="27">
        <v>1185732</v>
      </c>
      <c r="D2564" s="28">
        <v>44393</v>
      </c>
      <c r="E2564" s="27" t="s">
        <v>53</v>
      </c>
      <c r="F2564" s="27" t="s">
        <v>101</v>
      </c>
      <c r="G2564" s="27" t="s">
        <v>102</v>
      </c>
      <c r="H2564" s="27" t="s">
        <v>26</v>
      </c>
      <c r="I2564" s="29">
        <v>0.5</v>
      </c>
      <c r="J2564" s="30">
        <v>5250</v>
      </c>
      <c r="K2564" s="31">
        <f t="shared" si="20"/>
        <v>2625</v>
      </c>
      <c r="L2564" s="31">
        <f t="shared" si="21"/>
        <v>1050</v>
      </c>
      <c r="M2564" s="32">
        <v>0.4</v>
      </c>
      <c r="O2564" s="37"/>
      <c r="P2564" s="35"/>
      <c r="Q2564" s="33"/>
      <c r="R2564" s="34"/>
    </row>
    <row r="2565" spans="1:18" ht="15.75" customHeight="1">
      <c r="A2565" s="22"/>
      <c r="B2565" s="27" t="s">
        <v>21</v>
      </c>
      <c r="C2565" s="27">
        <v>1185732</v>
      </c>
      <c r="D2565" s="28">
        <v>44393</v>
      </c>
      <c r="E2565" s="27" t="s">
        <v>53</v>
      </c>
      <c r="F2565" s="27" t="s">
        <v>101</v>
      </c>
      <c r="G2565" s="27" t="s">
        <v>102</v>
      </c>
      <c r="H2565" s="27" t="s">
        <v>27</v>
      </c>
      <c r="I2565" s="29">
        <v>0.5</v>
      </c>
      <c r="J2565" s="30">
        <v>4750</v>
      </c>
      <c r="K2565" s="31">
        <f t="shared" si="20"/>
        <v>2375</v>
      </c>
      <c r="L2565" s="31">
        <f t="shared" si="21"/>
        <v>950</v>
      </c>
      <c r="M2565" s="32">
        <v>0.4</v>
      </c>
      <c r="O2565" s="37"/>
      <c r="P2565" s="35"/>
      <c r="Q2565" s="33"/>
      <c r="R2565" s="34"/>
    </row>
    <row r="2566" spans="1:18" ht="15.75" customHeight="1">
      <c r="A2566" s="22"/>
      <c r="B2566" s="27" t="s">
        <v>21</v>
      </c>
      <c r="C2566" s="27">
        <v>1185732</v>
      </c>
      <c r="D2566" s="28">
        <v>44393</v>
      </c>
      <c r="E2566" s="27" t="s">
        <v>53</v>
      </c>
      <c r="F2566" s="27" t="s">
        <v>101</v>
      </c>
      <c r="G2566" s="27" t="s">
        <v>102</v>
      </c>
      <c r="H2566" s="27" t="s">
        <v>28</v>
      </c>
      <c r="I2566" s="29">
        <v>0.6</v>
      </c>
      <c r="J2566" s="30">
        <v>5000</v>
      </c>
      <c r="K2566" s="31">
        <f t="shared" si="20"/>
        <v>3000</v>
      </c>
      <c r="L2566" s="31">
        <f t="shared" si="21"/>
        <v>1050</v>
      </c>
      <c r="M2566" s="32">
        <v>0.35</v>
      </c>
      <c r="O2566" s="37"/>
      <c r="P2566" s="35"/>
      <c r="Q2566" s="33"/>
      <c r="R2566" s="34"/>
    </row>
    <row r="2567" spans="1:18" ht="15.75" customHeight="1">
      <c r="A2567" s="22"/>
      <c r="B2567" s="27" t="s">
        <v>21</v>
      </c>
      <c r="C2567" s="27">
        <v>1185732</v>
      </c>
      <c r="D2567" s="28">
        <v>44393</v>
      </c>
      <c r="E2567" s="27" t="s">
        <v>53</v>
      </c>
      <c r="F2567" s="27" t="s">
        <v>101</v>
      </c>
      <c r="G2567" s="27" t="s">
        <v>102</v>
      </c>
      <c r="H2567" s="27" t="s">
        <v>29</v>
      </c>
      <c r="I2567" s="29">
        <v>0.65</v>
      </c>
      <c r="J2567" s="30">
        <v>6750</v>
      </c>
      <c r="K2567" s="31">
        <f t="shared" si="20"/>
        <v>4387.5</v>
      </c>
      <c r="L2567" s="31">
        <f t="shared" si="21"/>
        <v>2193.75</v>
      </c>
      <c r="M2567" s="32">
        <v>0.5</v>
      </c>
      <c r="O2567" s="37"/>
      <c r="P2567" s="35"/>
      <c r="Q2567" s="33"/>
      <c r="R2567" s="34"/>
    </row>
    <row r="2568" spans="1:18" ht="15.75" customHeight="1">
      <c r="A2568" s="22"/>
      <c r="B2568" s="27" t="s">
        <v>21</v>
      </c>
      <c r="C2568" s="27">
        <v>1185732</v>
      </c>
      <c r="D2568" s="28">
        <v>44425</v>
      </c>
      <c r="E2568" s="27" t="s">
        <v>53</v>
      </c>
      <c r="F2568" s="27" t="s">
        <v>101</v>
      </c>
      <c r="G2568" s="27" t="s">
        <v>102</v>
      </c>
      <c r="H2568" s="27" t="s">
        <v>24</v>
      </c>
      <c r="I2568" s="29">
        <v>0.6</v>
      </c>
      <c r="J2568" s="30">
        <v>8250</v>
      </c>
      <c r="K2568" s="31">
        <f t="shared" si="20"/>
        <v>4950</v>
      </c>
      <c r="L2568" s="31">
        <f t="shared" si="21"/>
        <v>1980</v>
      </c>
      <c r="M2568" s="32">
        <v>0.4</v>
      </c>
      <c r="O2568" s="37"/>
      <c r="P2568" s="35"/>
      <c r="Q2568" s="33"/>
      <c r="R2568" s="34"/>
    </row>
    <row r="2569" spans="1:18" ht="15.75" customHeight="1">
      <c r="A2569" s="22"/>
      <c r="B2569" s="27" t="s">
        <v>21</v>
      </c>
      <c r="C2569" s="27">
        <v>1185732</v>
      </c>
      <c r="D2569" s="28">
        <v>44425</v>
      </c>
      <c r="E2569" s="27" t="s">
        <v>53</v>
      </c>
      <c r="F2569" s="27" t="s">
        <v>101</v>
      </c>
      <c r="G2569" s="27" t="s">
        <v>102</v>
      </c>
      <c r="H2569" s="27" t="s">
        <v>25</v>
      </c>
      <c r="I2569" s="29">
        <v>0.55000000000000004</v>
      </c>
      <c r="J2569" s="30">
        <v>6000</v>
      </c>
      <c r="K2569" s="31">
        <f t="shared" si="20"/>
        <v>3300.0000000000005</v>
      </c>
      <c r="L2569" s="31">
        <f t="shared" si="21"/>
        <v>1155</v>
      </c>
      <c r="M2569" s="32">
        <v>0.35</v>
      </c>
      <c r="O2569" s="37"/>
      <c r="P2569" s="35"/>
      <c r="Q2569" s="33"/>
      <c r="R2569" s="34"/>
    </row>
    <row r="2570" spans="1:18" ht="15.75" customHeight="1">
      <c r="A2570" s="22"/>
      <c r="B2570" s="27" t="s">
        <v>21</v>
      </c>
      <c r="C2570" s="27">
        <v>1185732</v>
      </c>
      <c r="D2570" s="28">
        <v>44425</v>
      </c>
      <c r="E2570" s="27" t="s">
        <v>53</v>
      </c>
      <c r="F2570" s="27" t="s">
        <v>101</v>
      </c>
      <c r="G2570" s="27" t="s">
        <v>102</v>
      </c>
      <c r="H2570" s="27" t="s">
        <v>26</v>
      </c>
      <c r="I2570" s="29">
        <v>0.5</v>
      </c>
      <c r="J2570" s="30">
        <v>5250</v>
      </c>
      <c r="K2570" s="31">
        <f t="shared" si="20"/>
        <v>2625</v>
      </c>
      <c r="L2570" s="31">
        <f t="shared" si="21"/>
        <v>1050</v>
      </c>
      <c r="M2570" s="32">
        <v>0.4</v>
      </c>
      <c r="O2570" s="37"/>
      <c r="P2570" s="35"/>
      <c r="Q2570" s="33"/>
      <c r="R2570" s="34"/>
    </row>
    <row r="2571" spans="1:18" ht="15.75" customHeight="1">
      <c r="A2571" s="22"/>
      <c r="B2571" s="27" t="s">
        <v>21</v>
      </c>
      <c r="C2571" s="27">
        <v>1185732</v>
      </c>
      <c r="D2571" s="28">
        <v>44425</v>
      </c>
      <c r="E2571" s="27" t="s">
        <v>53</v>
      </c>
      <c r="F2571" s="27" t="s">
        <v>101</v>
      </c>
      <c r="G2571" s="27" t="s">
        <v>102</v>
      </c>
      <c r="H2571" s="27" t="s">
        <v>27</v>
      </c>
      <c r="I2571" s="29">
        <v>0.4</v>
      </c>
      <c r="J2571" s="30">
        <v>4750</v>
      </c>
      <c r="K2571" s="31">
        <f t="shared" si="20"/>
        <v>1900</v>
      </c>
      <c r="L2571" s="31">
        <f t="shared" si="21"/>
        <v>760</v>
      </c>
      <c r="M2571" s="32">
        <v>0.4</v>
      </c>
      <c r="O2571" s="37"/>
      <c r="P2571" s="35"/>
      <c r="Q2571" s="33"/>
      <c r="R2571" s="34"/>
    </row>
    <row r="2572" spans="1:18" ht="15.75" customHeight="1">
      <c r="A2572" s="22"/>
      <c r="B2572" s="27" t="s">
        <v>21</v>
      </c>
      <c r="C2572" s="27">
        <v>1185732</v>
      </c>
      <c r="D2572" s="28">
        <v>44425</v>
      </c>
      <c r="E2572" s="27" t="s">
        <v>53</v>
      </c>
      <c r="F2572" s="27" t="s">
        <v>101</v>
      </c>
      <c r="G2572" s="27" t="s">
        <v>102</v>
      </c>
      <c r="H2572" s="27" t="s">
        <v>28</v>
      </c>
      <c r="I2572" s="29">
        <v>0.5</v>
      </c>
      <c r="J2572" s="30">
        <v>4500</v>
      </c>
      <c r="K2572" s="31">
        <f t="shared" si="20"/>
        <v>2250</v>
      </c>
      <c r="L2572" s="31">
        <f t="shared" si="21"/>
        <v>787.5</v>
      </c>
      <c r="M2572" s="32">
        <v>0.35</v>
      </c>
      <c r="O2572" s="37"/>
      <c r="P2572" s="35"/>
      <c r="Q2572" s="33"/>
      <c r="R2572" s="34"/>
    </row>
    <row r="2573" spans="1:18" ht="15.75" customHeight="1">
      <c r="A2573" s="22"/>
      <c r="B2573" s="27" t="s">
        <v>21</v>
      </c>
      <c r="C2573" s="27">
        <v>1185732</v>
      </c>
      <c r="D2573" s="28">
        <v>44425</v>
      </c>
      <c r="E2573" s="27" t="s">
        <v>53</v>
      </c>
      <c r="F2573" s="27" t="s">
        <v>101</v>
      </c>
      <c r="G2573" s="27" t="s">
        <v>102</v>
      </c>
      <c r="H2573" s="27" t="s">
        <v>29</v>
      </c>
      <c r="I2573" s="29">
        <v>0.55000000000000004</v>
      </c>
      <c r="J2573" s="30">
        <v>6250</v>
      </c>
      <c r="K2573" s="31">
        <f t="shared" si="20"/>
        <v>3437.5000000000005</v>
      </c>
      <c r="L2573" s="31">
        <f t="shared" si="21"/>
        <v>1718.7500000000002</v>
      </c>
      <c r="M2573" s="32">
        <v>0.5</v>
      </c>
      <c r="O2573" s="37"/>
      <c r="P2573" s="35"/>
      <c r="Q2573" s="33"/>
      <c r="R2573" s="34"/>
    </row>
    <row r="2574" spans="1:18" ht="15.75" customHeight="1">
      <c r="A2574" s="22"/>
      <c r="B2574" s="27" t="s">
        <v>21</v>
      </c>
      <c r="C2574" s="27">
        <v>1185732</v>
      </c>
      <c r="D2574" s="28">
        <v>44455</v>
      </c>
      <c r="E2574" s="27" t="s">
        <v>53</v>
      </c>
      <c r="F2574" s="27" t="s">
        <v>101</v>
      </c>
      <c r="G2574" s="27" t="s">
        <v>102</v>
      </c>
      <c r="H2574" s="27" t="s">
        <v>24</v>
      </c>
      <c r="I2574" s="29">
        <v>0.5</v>
      </c>
      <c r="J2574" s="30">
        <v>7250</v>
      </c>
      <c r="K2574" s="31">
        <f t="shared" si="20"/>
        <v>3625</v>
      </c>
      <c r="L2574" s="31">
        <f t="shared" si="21"/>
        <v>1450</v>
      </c>
      <c r="M2574" s="32">
        <v>0.4</v>
      </c>
      <c r="O2574" s="37"/>
      <c r="P2574" s="35"/>
      <c r="Q2574" s="33"/>
      <c r="R2574" s="34"/>
    </row>
    <row r="2575" spans="1:18" ht="15.75" customHeight="1">
      <c r="A2575" s="22"/>
      <c r="B2575" s="27" t="s">
        <v>21</v>
      </c>
      <c r="C2575" s="27">
        <v>1185732</v>
      </c>
      <c r="D2575" s="28">
        <v>44455</v>
      </c>
      <c r="E2575" s="27" t="s">
        <v>53</v>
      </c>
      <c r="F2575" s="27" t="s">
        <v>101</v>
      </c>
      <c r="G2575" s="27" t="s">
        <v>102</v>
      </c>
      <c r="H2575" s="27" t="s">
        <v>25</v>
      </c>
      <c r="I2575" s="29">
        <v>0.45000000000000012</v>
      </c>
      <c r="J2575" s="30">
        <v>5250</v>
      </c>
      <c r="K2575" s="31">
        <f t="shared" si="20"/>
        <v>2362.5000000000005</v>
      </c>
      <c r="L2575" s="31">
        <f t="shared" si="21"/>
        <v>826.87500000000011</v>
      </c>
      <c r="M2575" s="32">
        <v>0.35</v>
      </c>
      <c r="O2575" s="37"/>
      <c r="P2575" s="35"/>
      <c r="Q2575" s="33"/>
      <c r="R2575" s="34"/>
    </row>
    <row r="2576" spans="1:18" ht="15.75" customHeight="1">
      <c r="A2576" s="22"/>
      <c r="B2576" s="27" t="s">
        <v>21</v>
      </c>
      <c r="C2576" s="27">
        <v>1185732</v>
      </c>
      <c r="D2576" s="28">
        <v>44455</v>
      </c>
      <c r="E2576" s="27" t="s">
        <v>53</v>
      </c>
      <c r="F2576" s="27" t="s">
        <v>101</v>
      </c>
      <c r="G2576" s="27" t="s">
        <v>102</v>
      </c>
      <c r="H2576" s="27" t="s">
        <v>26</v>
      </c>
      <c r="I2576" s="29">
        <v>0.20000000000000007</v>
      </c>
      <c r="J2576" s="30">
        <v>4250</v>
      </c>
      <c r="K2576" s="31">
        <f t="shared" si="20"/>
        <v>850.00000000000023</v>
      </c>
      <c r="L2576" s="31">
        <f t="shared" si="21"/>
        <v>340.00000000000011</v>
      </c>
      <c r="M2576" s="32">
        <v>0.4</v>
      </c>
      <c r="O2576" s="37"/>
      <c r="P2576" s="35"/>
      <c r="Q2576" s="33"/>
      <c r="R2576" s="34"/>
    </row>
    <row r="2577" spans="1:18" ht="15.75" customHeight="1">
      <c r="A2577" s="22"/>
      <c r="B2577" s="27" t="s">
        <v>21</v>
      </c>
      <c r="C2577" s="27">
        <v>1185732</v>
      </c>
      <c r="D2577" s="28">
        <v>44455</v>
      </c>
      <c r="E2577" s="27" t="s">
        <v>53</v>
      </c>
      <c r="F2577" s="27" t="s">
        <v>101</v>
      </c>
      <c r="G2577" s="27" t="s">
        <v>102</v>
      </c>
      <c r="H2577" s="27" t="s">
        <v>27</v>
      </c>
      <c r="I2577" s="29">
        <v>0.20000000000000007</v>
      </c>
      <c r="J2577" s="30">
        <v>4000</v>
      </c>
      <c r="K2577" s="31">
        <f t="shared" si="20"/>
        <v>800.00000000000023</v>
      </c>
      <c r="L2577" s="31">
        <f t="shared" si="21"/>
        <v>320.00000000000011</v>
      </c>
      <c r="M2577" s="32">
        <v>0.4</v>
      </c>
      <c r="O2577" s="37"/>
      <c r="P2577" s="35"/>
      <c r="Q2577" s="33"/>
      <c r="R2577" s="34"/>
    </row>
    <row r="2578" spans="1:18" ht="15.75" customHeight="1">
      <c r="A2578" s="22"/>
      <c r="B2578" s="27" t="s">
        <v>21</v>
      </c>
      <c r="C2578" s="27">
        <v>1185732</v>
      </c>
      <c r="D2578" s="28">
        <v>44455</v>
      </c>
      <c r="E2578" s="27" t="s">
        <v>53</v>
      </c>
      <c r="F2578" s="27" t="s">
        <v>101</v>
      </c>
      <c r="G2578" s="27" t="s">
        <v>102</v>
      </c>
      <c r="H2578" s="27" t="s">
        <v>28</v>
      </c>
      <c r="I2578" s="29">
        <v>0.30000000000000004</v>
      </c>
      <c r="J2578" s="30">
        <v>4000</v>
      </c>
      <c r="K2578" s="31">
        <f t="shared" si="20"/>
        <v>1200.0000000000002</v>
      </c>
      <c r="L2578" s="31">
        <f t="shared" si="21"/>
        <v>420.00000000000006</v>
      </c>
      <c r="M2578" s="32">
        <v>0.35</v>
      </c>
      <c r="O2578" s="37"/>
      <c r="P2578" s="35"/>
      <c r="Q2578" s="33"/>
      <c r="R2578" s="34"/>
    </row>
    <row r="2579" spans="1:18" ht="15.75" customHeight="1">
      <c r="A2579" s="22"/>
      <c r="B2579" s="27" t="s">
        <v>21</v>
      </c>
      <c r="C2579" s="27">
        <v>1185732</v>
      </c>
      <c r="D2579" s="28">
        <v>44455</v>
      </c>
      <c r="E2579" s="27" t="s">
        <v>53</v>
      </c>
      <c r="F2579" s="27" t="s">
        <v>101</v>
      </c>
      <c r="G2579" s="27" t="s">
        <v>102</v>
      </c>
      <c r="H2579" s="27" t="s">
        <v>29</v>
      </c>
      <c r="I2579" s="29">
        <v>0.35000000000000009</v>
      </c>
      <c r="J2579" s="30">
        <v>5000</v>
      </c>
      <c r="K2579" s="31">
        <f t="shared" si="20"/>
        <v>1750.0000000000005</v>
      </c>
      <c r="L2579" s="31">
        <f t="shared" si="21"/>
        <v>875.00000000000023</v>
      </c>
      <c r="M2579" s="32">
        <v>0.5</v>
      </c>
      <c r="O2579" s="37"/>
      <c r="P2579" s="35"/>
      <c r="Q2579" s="33"/>
      <c r="R2579" s="34"/>
    </row>
    <row r="2580" spans="1:18" ht="15.75" customHeight="1">
      <c r="A2580" s="22"/>
      <c r="B2580" s="27" t="s">
        <v>21</v>
      </c>
      <c r="C2580" s="27">
        <v>1185732</v>
      </c>
      <c r="D2580" s="28">
        <v>44487</v>
      </c>
      <c r="E2580" s="27" t="s">
        <v>53</v>
      </c>
      <c r="F2580" s="27" t="s">
        <v>101</v>
      </c>
      <c r="G2580" s="27" t="s">
        <v>102</v>
      </c>
      <c r="H2580" s="27" t="s">
        <v>24</v>
      </c>
      <c r="I2580" s="29">
        <v>0.35000000000000009</v>
      </c>
      <c r="J2580" s="30">
        <v>6750</v>
      </c>
      <c r="K2580" s="31">
        <f t="shared" si="20"/>
        <v>2362.5000000000005</v>
      </c>
      <c r="L2580" s="31">
        <f t="shared" si="21"/>
        <v>945.00000000000023</v>
      </c>
      <c r="M2580" s="32">
        <v>0.4</v>
      </c>
      <c r="O2580" s="37"/>
      <c r="P2580" s="35"/>
      <c r="Q2580" s="33"/>
      <c r="R2580" s="34"/>
    </row>
    <row r="2581" spans="1:18" ht="15.75" customHeight="1">
      <c r="A2581" s="22"/>
      <c r="B2581" s="27" t="s">
        <v>21</v>
      </c>
      <c r="C2581" s="27">
        <v>1185732</v>
      </c>
      <c r="D2581" s="28">
        <v>44487</v>
      </c>
      <c r="E2581" s="27" t="s">
        <v>53</v>
      </c>
      <c r="F2581" s="27" t="s">
        <v>101</v>
      </c>
      <c r="G2581" s="27" t="s">
        <v>102</v>
      </c>
      <c r="H2581" s="27" t="s">
        <v>25</v>
      </c>
      <c r="I2581" s="29">
        <v>0.25000000000000011</v>
      </c>
      <c r="J2581" s="30">
        <v>5000</v>
      </c>
      <c r="K2581" s="31">
        <f t="shared" si="20"/>
        <v>1250.0000000000005</v>
      </c>
      <c r="L2581" s="31">
        <f t="shared" si="21"/>
        <v>437.50000000000011</v>
      </c>
      <c r="M2581" s="32">
        <v>0.35</v>
      </c>
      <c r="O2581" s="37"/>
      <c r="P2581" s="35"/>
      <c r="Q2581" s="33"/>
      <c r="R2581" s="34"/>
    </row>
    <row r="2582" spans="1:18" ht="15.75" customHeight="1">
      <c r="A2582" s="22"/>
      <c r="B2582" s="27" t="s">
        <v>21</v>
      </c>
      <c r="C2582" s="27">
        <v>1185732</v>
      </c>
      <c r="D2582" s="28">
        <v>44487</v>
      </c>
      <c r="E2582" s="27" t="s">
        <v>53</v>
      </c>
      <c r="F2582" s="27" t="s">
        <v>101</v>
      </c>
      <c r="G2582" s="27" t="s">
        <v>102</v>
      </c>
      <c r="H2582" s="27" t="s">
        <v>26</v>
      </c>
      <c r="I2582" s="29">
        <v>0.25000000000000011</v>
      </c>
      <c r="J2582" s="30">
        <v>3750</v>
      </c>
      <c r="K2582" s="31">
        <f t="shared" si="20"/>
        <v>937.50000000000045</v>
      </c>
      <c r="L2582" s="31">
        <f t="shared" si="21"/>
        <v>375.00000000000023</v>
      </c>
      <c r="M2582" s="32">
        <v>0.4</v>
      </c>
      <c r="O2582" s="37"/>
      <c r="P2582" s="35"/>
      <c r="Q2582" s="33"/>
      <c r="R2582" s="34"/>
    </row>
    <row r="2583" spans="1:18" ht="15.75" customHeight="1">
      <c r="A2583" s="22"/>
      <c r="B2583" s="27" t="s">
        <v>21</v>
      </c>
      <c r="C2583" s="27">
        <v>1185732</v>
      </c>
      <c r="D2583" s="28">
        <v>44487</v>
      </c>
      <c r="E2583" s="27" t="s">
        <v>53</v>
      </c>
      <c r="F2583" s="27" t="s">
        <v>101</v>
      </c>
      <c r="G2583" s="27" t="s">
        <v>102</v>
      </c>
      <c r="H2583" s="27" t="s">
        <v>27</v>
      </c>
      <c r="I2583" s="29">
        <v>0.25000000000000011</v>
      </c>
      <c r="J2583" s="30">
        <v>3500</v>
      </c>
      <c r="K2583" s="31">
        <f t="shared" si="20"/>
        <v>875.00000000000034</v>
      </c>
      <c r="L2583" s="31">
        <f t="shared" si="21"/>
        <v>350.00000000000017</v>
      </c>
      <c r="M2583" s="32">
        <v>0.4</v>
      </c>
      <c r="O2583" s="37"/>
      <c r="P2583" s="35"/>
      <c r="Q2583" s="33"/>
      <c r="R2583" s="34"/>
    </row>
    <row r="2584" spans="1:18" ht="15.75" customHeight="1">
      <c r="A2584" s="22"/>
      <c r="B2584" s="27" t="s">
        <v>21</v>
      </c>
      <c r="C2584" s="27">
        <v>1185732</v>
      </c>
      <c r="D2584" s="28">
        <v>44487</v>
      </c>
      <c r="E2584" s="27" t="s">
        <v>53</v>
      </c>
      <c r="F2584" s="27" t="s">
        <v>101</v>
      </c>
      <c r="G2584" s="27" t="s">
        <v>102</v>
      </c>
      <c r="H2584" s="27" t="s">
        <v>28</v>
      </c>
      <c r="I2584" s="29">
        <v>0.35000000000000009</v>
      </c>
      <c r="J2584" s="30">
        <v>3500</v>
      </c>
      <c r="K2584" s="31">
        <f t="shared" si="20"/>
        <v>1225.0000000000002</v>
      </c>
      <c r="L2584" s="31">
        <f t="shared" si="21"/>
        <v>428.75000000000006</v>
      </c>
      <c r="M2584" s="32">
        <v>0.35</v>
      </c>
      <c r="O2584" s="37"/>
      <c r="P2584" s="35"/>
      <c r="Q2584" s="33"/>
      <c r="R2584" s="34"/>
    </row>
    <row r="2585" spans="1:18" ht="15.75" customHeight="1">
      <c r="A2585" s="22"/>
      <c r="B2585" s="27" t="s">
        <v>21</v>
      </c>
      <c r="C2585" s="27">
        <v>1185732</v>
      </c>
      <c r="D2585" s="28">
        <v>44487</v>
      </c>
      <c r="E2585" s="27" t="s">
        <v>53</v>
      </c>
      <c r="F2585" s="27" t="s">
        <v>101</v>
      </c>
      <c r="G2585" s="27" t="s">
        <v>102</v>
      </c>
      <c r="H2585" s="27" t="s">
        <v>29</v>
      </c>
      <c r="I2585" s="29">
        <v>0.35000000000000003</v>
      </c>
      <c r="J2585" s="30">
        <v>4750</v>
      </c>
      <c r="K2585" s="31">
        <f t="shared" si="20"/>
        <v>1662.5000000000002</v>
      </c>
      <c r="L2585" s="31">
        <f t="shared" si="21"/>
        <v>831.25000000000011</v>
      </c>
      <c r="M2585" s="32">
        <v>0.5</v>
      </c>
      <c r="O2585" s="37"/>
      <c r="P2585" s="35"/>
      <c r="Q2585" s="33"/>
      <c r="R2585" s="34"/>
    </row>
    <row r="2586" spans="1:18" ht="15.75" customHeight="1">
      <c r="A2586" s="22"/>
      <c r="B2586" s="27" t="s">
        <v>21</v>
      </c>
      <c r="C2586" s="27">
        <v>1185732</v>
      </c>
      <c r="D2586" s="28">
        <v>44517</v>
      </c>
      <c r="E2586" s="27" t="s">
        <v>53</v>
      </c>
      <c r="F2586" s="27" t="s">
        <v>101</v>
      </c>
      <c r="G2586" s="27" t="s">
        <v>102</v>
      </c>
      <c r="H2586" s="27" t="s">
        <v>24</v>
      </c>
      <c r="I2586" s="29">
        <v>0.3000000000000001</v>
      </c>
      <c r="J2586" s="30">
        <v>6250</v>
      </c>
      <c r="K2586" s="31">
        <f t="shared" si="20"/>
        <v>1875.0000000000007</v>
      </c>
      <c r="L2586" s="31">
        <f t="shared" si="21"/>
        <v>750.00000000000034</v>
      </c>
      <c r="M2586" s="32">
        <v>0.4</v>
      </c>
      <c r="O2586" s="37"/>
      <c r="P2586" s="35"/>
      <c r="Q2586" s="33"/>
      <c r="R2586" s="34"/>
    </row>
    <row r="2587" spans="1:18" ht="15.75" customHeight="1">
      <c r="A2587" s="22"/>
      <c r="B2587" s="27" t="s">
        <v>21</v>
      </c>
      <c r="C2587" s="27">
        <v>1185732</v>
      </c>
      <c r="D2587" s="28">
        <v>44517</v>
      </c>
      <c r="E2587" s="27" t="s">
        <v>53</v>
      </c>
      <c r="F2587" s="27" t="s">
        <v>101</v>
      </c>
      <c r="G2587" s="27" t="s">
        <v>102</v>
      </c>
      <c r="H2587" s="27" t="s">
        <v>25</v>
      </c>
      <c r="I2587" s="29">
        <v>0.20000000000000012</v>
      </c>
      <c r="J2587" s="30">
        <v>4500</v>
      </c>
      <c r="K2587" s="31">
        <f t="shared" si="20"/>
        <v>900.00000000000057</v>
      </c>
      <c r="L2587" s="31">
        <f t="shared" si="21"/>
        <v>315.00000000000017</v>
      </c>
      <c r="M2587" s="32">
        <v>0.35</v>
      </c>
      <c r="O2587" s="37"/>
      <c r="P2587" s="35"/>
      <c r="Q2587" s="33"/>
      <c r="R2587" s="34"/>
    </row>
    <row r="2588" spans="1:18" ht="15.75" customHeight="1">
      <c r="A2588" s="22"/>
      <c r="B2588" s="27" t="s">
        <v>21</v>
      </c>
      <c r="C2588" s="27">
        <v>1185732</v>
      </c>
      <c r="D2588" s="28">
        <v>44517</v>
      </c>
      <c r="E2588" s="27" t="s">
        <v>53</v>
      </c>
      <c r="F2588" s="27" t="s">
        <v>101</v>
      </c>
      <c r="G2588" s="27" t="s">
        <v>102</v>
      </c>
      <c r="H2588" s="27" t="s">
        <v>26</v>
      </c>
      <c r="I2588" s="29">
        <v>0.30000000000000016</v>
      </c>
      <c r="J2588" s="30">
        <v>3950</v>
      </c>
      <c r="K2588" s="31">
        <f t="shared" si="20"/>
        <v>1185.0000000000007</v>
      </c>
      <c r="L2588" s="31">
        <f t="shared" si="21"/>
        <v>474.00000000000028</v>
      </c>
      <c r="M2588" s="32">
        <v>0.4</v>
      </c>
      <c r="O2588" s="37"/>
      <c r="P2588" s="35"/>
      <c r="Q2588" s="33"/>
      <c r="R2588" s="34"/>
    </row>
    <row r="2589" spans="1:18" ht="15.75" customHeight="1">
      <c r="A2589" s="22"/>
      <c r="B2589" s="27" t="s">
        <v>21</v>
      </c>
      <c r="C2589" s="27">
        <v>1185732</v>
      </c>
      <c r="D2589" s="28">
        <v>44517</v>
      </c>
      <c r="E2589" s="27" t="s">
        <v>53</v>
      </c>
      <c r="F2589" s="27" t="s">
        <v>101</v>
      </c>
      <c r="G2589" s="27" t="s">
        <v>102</v>
      </c>
      <c r="H2589" s="27" t="s">
        <v>27</v>
      </c>
      <c r="I2589" s="29">
        <v>0.6000000000000002</v>
      </c>
      <c r="J2589" s="30">
        <v>4500</v>
      </c>
      <c r="K2589" s="31">
        <f t="shared" si="20"/>
        <v>2700.0000000000009</v>
      </c>
      <c r="L2589" s="31">
        <f t="shared" si="21"/>
        <v>1080.0000000000005</v>
      </c>
      <c r="M2589" s="32">
        <v>0.4</v>
      </c>
      <c r="O2589" s="37"/>
      <c r="P2589" s="35"/>
      <c r="Q2589" s="33"/>
      <c r="R2589" s="34"/>
    </row>
    <row r="2590" spans="1:18" ht="15.75" customHeight="1">
      <c r="A2590" s="22"/>
      <c r="B2590" s="27" t="s">
        <v>21</v>
      </c>
      <c r="C2590" s="27">
        <v>1185732</v>
      </c>
      <c r="D2590" s="28">
        <v>44517</v>
      </c>
      <c r="E2590" s="27" t="s">
        <v>53</v>
      </c>
      <c r="F2590" s="27" t="s">
        <v>101</v>
      </c>
      <c r="G2590" s="27" t="s">
        <v>102</v>
      </c>
      <c r="H2590" s="27" t="s">
        <v>28</v>
      </c>
      <c r="I2590" s="29">
        <v>0.75000000000000011</v>
      </c>
      <c r="J2590" s="30">
        <v>4250</v>
      </c>
      <c r="K2590" s="31">
        <f t="shared" si="20"/>
        <v>3187.5000000000005</v>
      </c>
      <c r="L2590" s="31">
        <f t="shared" si="21"/>
        <v>1115.625</v>
      </c>
      <c r="M2590" s="32">
        <v>0.35</v>
      </c>
      <c r="O2590" s="37"/>
      <c r="P2590" s="35"/>
      <c r="Q2590" s="33"/>
      <c r="R2590" s="34"/>
    </row>
    <row r="2591" spans="1:18" ht="15.75" customHeight="1">
      <c r="A2591" s="22"/>
      <c r="B2591" s="27" t="s">
        <v>21</v>
      </c>
      <c r="C2591" s="27">
        <v>1185732</v>
      </c>
      <c r="D2591" s="28">
        <v>44517</v>
      </c>
      <c r="E2591" s="27" t="s">
        <v>53</v>
      </c>
      <c r="F2591" s="27" t="s">
        <v>101</v>
      </c>
      <c r="G2591" s="27" t="s">
        <v>102</v>
      </c>
      <c r="H2591" s="27" t="s">
        <v>29</v>
      </c>
      <c r="I2591" s="29">
        <v>0.75</v>
      </c>
      <c r="J2591" s="30">
        <v>5250</v>
      </c>
      <c r="K2591" s="31">
        <f t="shared" si="20"/>
        <v>3937.5</v>
      </c>
      <c r="L2591" s="31">
        <f t="shared" si="21"/>
        <v>1968.75</v>
      </c>
      <c r="M2591" s="32">
        <v>0.5</v>
      </c>
      <c r="O2591" s="37"/>
      <c r="P2591" s="35"/>
      <c r="Q2591" s="33"/>
      <c r="R2591" s="34"/>
    </row>
    <row r="2592" spans="1:18" ht="15.75" customHeight="1">
      <c r="A2592" s="22"/>
      <c r="B2592" s="27" t="s">
        <v>21</v>
      </c>
      <c r="C2592" s="27">
        <v>1185732</v>
      </c>
      <c r="D2592" s="28">
        <v>44546</v>
      </c>
      <c r="E2592" s="27" t="s">
        <v>53</v>
      </c>
      <c r="F2592" s="27" t="s">
        <v>101</v>
      </c>
      <c r="G2592" s="27" t="s">
        <v>102</v>
      </c>
      <c r="H2592" s="27" t="s">
        <v>24</v>
      </c>
      <c r="I2592" s="29">
        <v>0.70000000000000007</v>
      </c>
      <c r="J2592" s="30">
        <v>7750</v>
      </c>
      <c r="K2592" s="31">
        <f t="shared" si="20"/>
        <v>5425.0000000000009</v>
      </c>
      <c r="L2592" s="31">
        <f t="shared" si="21"/>
        <v>2170.0000000000005</v>
      </c>
      <c r="M2592" s="32">
        <v>0.4</v>
      </c>
      <c r="O2592" s="37"/>
      <c r="P2592" s="35"/>
      <c r="Q2592" s="33"/>
      <c r="R2592" s="34"/>
    </row>
    <row r="2593" spans="1:18" ht="15.75" customHeight="1">
      <c r="A2593" s="22"/>
      <c r="B2593" s="27" t="s">
        <v>21</v>
      </c>
      <c r="C2593" s="27">
        <v>1185732</v>
      </c>
      <c r="D2593" s="28">
        <v>44546</v>
      </c>
      <c r="E2593" s="27" t="s">
        <v>53</v>
      </c>
      <c r="F2593" s="27" t="s">
        <v>101</v>
      </c>
      <c r="G2593" s="27" t="s">
        <v>102</v>
      </c>
      <c r="H2593" s="27" t="s">
        <v>25</v>
      </c>
      <c r="I2593" s="29">
        <v>0.60000000000000009</v>
      </c>
      <c r="J2593" s="30">
        <v>5750</v>
      </c>
      <c r="K2593" s="31">
        <f t="shared" si="20"/>
        <v>3450.0000000000005</v>
      </c>
      <c r="L2593" s="31">
        <f t="shared" si="21"/>
        <v>1207.5</v>
      </c>
      <c r="M2593" s="32">
        <v>0.35</v>
      </c>
      <c r="O2593" s="37"/>
      <c r="P2593" s="35"/>
      <c r="Q2593" s="33"/>
      <c r="R2593" s="34"/>
    </row>
    <row r="2594" spans="1:18" ht="15.75" customHeight="1">
      <c r="A2594" s="22"/>
      <c r="B2594" s="27" t="s">
        <v>21</v>
      </c>
      <c r="C2594" s="27">
        <v>1185732</v>
      </c>
      <c r="D2594" s="28">
        <v>44546</v>
      </c>
      <c r="E2594" s="27" t="s">
        <v>53</v>
      </c>
      <c r="F2594" s="27" t="s">
        <v>101</v>
      </c>
      <c r="G2594" s="27" t="s">
        <v>102</v>
      </c>
      <c r="H2594" s="27" t="s">
        <v>26</v>
      </c>
      <c r="I2594" s="29">
        <v>0.60000000000000009</v>
      </c>
      <c r="J2594" s="30">
        <v>5250</v>
      </c>
      <c r="K2594" s="31">
        <f t="shared" si="20"/>
        <v>3150.0000000000005</v>
      </c>
      <c r="L2594" s="31">
        <f t="shared" si="21"/>
        <v>1260.0000000000002</v>
      </c>
      <c r="M2594" s="32">
        <v>0.4</v>
      </c>
      <c r="O2594" s="37"/>
      <c r="P2594" s="35"/>
      <c r="Q2594" s="33"/>
      <c r="R2594" s="34"/>
    </row>
    <row r="2595" spans="1:18" ht="15.75" customHeight="1">
      <c r="A2595" s="22"/>
      <c r="B2595" s="27" t="s">
        <v>21</v>
      </c>
      <c r="C2595" s="27">
        <v>1185732</v>
      </c>
      <c r="D2595" s="28">
        <v>44546</v>
      </c>
      <c r="E2595" s="27" t="s">
        <v>53</v>
      </c>
      <c r="F2595" s="27" t="s">
        <v>101</v>
      </c>
      <c r="G2595" s="27" t="s">
        <v>102</v>
      </c>
      <c r="H2595" s="27" t="s">
        <v>27</v>
      </c>
      <c r="I2595" s="29">
        <v>0.60000000000000009</v>
      </c>
      <c r="J2595" s="30">
        <v>4750</v>
      </c>
      <c r="K2595" s="31">
        <f t="shared" si="20"/>
        <v>2850.0000000000005</v>
      </c>
      <c r="L2595" s="31">
        <f t="shared" si="21"/>
        <v>1140.0000000000002</v>
      </c>
      <c r="M2595" s="32">
        <v>0.4</v>
      </c>
      <c r="O2595" s="37"/>
      <c r="P2595" s="35"/>
      <c r="Q2595" s="33"/>
      <c r="R2595" s="34"/>
    </row>
    <row r="2596" spans="1:18" ht="15.75" customHeight="1">
      <c r="A2596" s="22"/>
      <c r="B2596" s="27" t="s">
        <v>21</v>
      </c>
      <c r="C2596" s="27">
        <v>1185732</v>
      </c>
      <c r="D2596" s="28">
        <v>44546</v>
      </c>
      <c r="E2596" s="27" t="s">
        <v>53</v>
      </c>
      <c r="F2596" s="27" t="s">
        <v>101</v>
      </c>
      <c r="G2596" s="27" t="s">
        <v>102</v>
      </c>
      <c r="H2596" s="27" t="s">
        <v>28</v>
      </c>
      <c r="I2596" s="29">
        <v>0.70000000000000007</v>
      </c>
      <c r="J2596" s="30">
        <v>4750</v>
      </c>
      <c r="K2596" s="31">
        <f t="shared" si="20"/>
        <v>3325.0000000000005</v>
      </c>
      <c r="L2596" s="31">
        <f t="shared" si="21"/>
        <v>1163.75</v>
      </c>
      <c r="M2596" s="32">
        <v>0.35</v>
      </c>
      <c r="O2596" s="37"/>
      <c r="P2596" s="35"/>
      <c r="Q2596" s="33"/>
      <c r="R2596" s="34"/>
    </row>
    <row r="2597" spans="1:18" ht="15.75" customHeight="1">
      <c r="A2597" s="22"/>
      <c r="B2597" s="27" t="s">
        <v>21</v>
      </c>
      <c r="C2597" s="27">
        <v>1185732</v>
      </c>
      <c r="D2597" s="28">
        <v>44546</v>
      </c>
      <c r="E2597" s="27" t="s">
        <v>53</v>
      </c>
      <c r="F2597" s="27" t="s">
        <v>101</v>
      </c>
      <c r="G2597" s="27" t="s">
        <v>102</v>
      </c>
      <c r="H2597" s="27" t="s">
        <v>29</v>
      </c>
      <c r="I2597" s="29">
        <v>0.75</v>
      </c>
      <c r="J2597" s="30">
        <v>5750</v>
      </c>
      <c r="K2597" s="31">
        <f t="shared" si="20"/>
        <v>4312.5</v>
      </c>
      <c r="L2597" s="31">
        <f t="shared" si="21"/>
        <v>2156.25</v>
      </c>
      <c r="M2597" s="32">
        <v>0.5</v>
      </c>
      <c r="O2597" s="37"/>
      <c r="P2597" s="35"/>
      <c r="Q2597" s="33"/>
      <c r="R2597" s="34"/>
    </row>
    <row r="2598" spans="1:18" ht="15.75" customHeight="1">
      <c r="A2598" s="22" t="s">
        <v>46</v>
      </c>
      <c r="B2598" s="27" t="s">
        <v>30</v>
      </c>
      <c r="C2598" s="27">
        <v>1197831</v>
      </c>
      <c r="D2598" s="28">
        <v>44219</v>
      </c>
      <c r="E2598" s="27" t="s">
        <v>31</v>
      </c>
      <c r="F2598" s="27" t="s">
        <v>103</v>
      </c>
      <c r="G2598" s="27" t="s">
        <v>104</v>
      </c>
      <c r="H2598" s="27" t="s">
        <v>24</v>
      </c>
      <c r="I2598" s="29">
        <v>0.25000000000000006</v>
      </c>
      <c r="J2598" s="30">
        <v>6500</v>
      </c>
      <c r="K2598" s="31">
        <f t="shared" si="20"/>
        <v>1625.0000000000005</v>
      </c>
      <c r="L2598" s="31">
        <f t="shared" si="21"/>
        <v>650.00000000000023</v>
      </c>
      <c r="M2598" s="32">
        <v>0.4</v>
      </c>
      <c r="O2598" s="37"/>
      <c r="P2598" s="35"/>
      <c r="Q2598" s="33"/>
      <c r="R2598" s="34"/>
    </row>
    <row r="2599" spans="1:18" ht="15.75" customHeight="1">
      <c r="A2599" s="22"/>
      <c r="B2599" s="27" t="s">
        <v>30</v>
      </c>
      <c r="C2599" s="27">
        <v>1197831</v>
      </c>
      <c r="D2599" s="28">
        <v>44219</v>
      </c>
      <c r="E2599" s="27" t="s">
        <v>31</v>
      </c>
      <c r="F2599" s="27" t="s">
        <v>103</v>
      </c>
      <c r="G2599" s="27" t="s">
        <v>104</v>
      </c>
      <c r="H2599" s="27" t="s">
        <v>25</v>
      </c>
      <c r="I2599" s="29">
        <v>0.25000000000000006</v>
      </c>
      <c r="J2599" s="30">
        <v>4500</v>
      </c>
      <c r="K2599" s="31">
        <f t="shared" si="20"/>
        <v>1125.0000000000002</v>
      </c>
      <c r="L2599" s="31">
        <f t="shared" si="21"/>
        <v>393.75000000000006</v>
      </c>
      <c r="M2599" s="32">
        <v>0.35</v>
      </c>
      <c r="O2599" s="37"/>
      <c r="P2599" s="35"/>
      <c r="Q2599" s="33"/>
      <c r="R2599" s="34"/>
    </row>
    <row r="2600" spans="1:18" ht="15.75" customHeight="1">
      <c r="A2600" s="22"/>
      <c r="B2600" s="27" t="s">
        <v>30</v>
      </c>
      <c r="C2600" s="27">
        <v>1197831</v>
      </c>
      <c r="D2600" s="28">
        <v>44219</v>
      </c>
      <c r="E2600" s="27" t="s">
        <v>31</v>
      </c>
      <c r="F2600" s="27" t="s">
        <v>103</v>
      </c>
      <c r="G2600" s="27" t="s">
        <v>104</v>
      </c>
      <c r="H2600" s="27" t="s">
        <v>26</v>
      </c>
      <c r="I2600" s="29">
        <v>0.15000000000000008</v>
      </c>
      <c r="J2600" s="30">
        <v>4500</v>
      </c>
      <c r="K2600" s="31">
        <f t="shared" si="20"/>
        <v>675.00000000000034</v>
      </c>
      <c r="L2600" s="31">
        <f t="shared" si="21"/>
        <v>270.00000000000017</v>
      </c>
      <c r="M2600" s="32">
        <v>0.4</v>
      </c>
      <c r="O2600" s="37"/>
      <c r="P2600" s="35"/>
      <c r="Q2600" s="33"/>
      <c r="R2600" s="34"/>
    </row>
    <row r="2601" spans="1:18" ht="15.75" customHeight="1">
      <c r="A2601" s="22"/>
      <c r="B2601" s="27" t="s">
        <v>30</v>
      </c>
      <c r="C2601" s="27">
        <v>1197831</v>
      </c>
      <c r="D2601" s="28">
        <v>44219</v>
      </c>
      <c r="E2601" s="27" t="s">
        <v>31</v>
      </c>
      <c r="F2601" s="27" t="s">
        <v>103</v>
      </c>
      <c r="G2601" s="27" t="s">
        <v>104</v>
      </c>
      <c r="H2601" s="27" t="s">
        <v>27</v>
      </c>
      <c r="I2601" s="29">
        <v>0.2</v>
      </c>
      <c r="J2601" s="30">
        <v>3000</v>
      </c>
      <c r="K2601" s="31">
        <f t="shared" si="20"/>
        <v>600</v>
      </c>
      <c r="L2601" s="31">
        <f t="shared" si="21"/>
        <v>240</v>
      </c>
      <c r="M2601" s="32">
        <v>0.4</v>
      </c>
      <c r="O2601" s="37"/>
      <c r="P2601" s="35"/>
      <c r="Q2601" s="33"/>
      <c r="R2601" s="34"/>
    </row>
    <row r="2602" spans="1:18" ht="15.75" customHeight="1">
      <c r="A2602" s="22"/>
      <c r="B2602" s="27" t="s">
        <v>30</v>
      </c>
      <c r="C2602" s="27">
        <v>1197831</v>
      </c>
      <c r="D2602" s="28">
        <v>44219</v>
      </c>
      <c r="E2602" s="27" t="s">
        <v>31</v>
      </c>
      <c r="F2602" s="27" t="s">
        <v>103</v>
      </c>
      <c r="G2602" s="27" t="s">
        <v>104</v>
      </c>
      <c r="H2602" s="27" t="s">
        <v>28</v>
      </c>
      <c r="I2602" s="29">
        <v>0.35000000000000003</v>
      </c>
      <c r="J2602" s="30">
        <v>3500</v>
      </c>
      <c r="K2602" s="31">
        <f t="shared" si="20"/>
        <v>1225.0000000000002</v>
      </c>
      <c r="L2602" s="31">
        <f t="shared" si="21"/>
        <v>428.75000000000006</v>
      </c>
      <c r="M2602" s="32">
        <v>0.35</v>
      </c>
      <c r="O2602" s="37"/>
      <c r="P2602" s="35"/>
      <c r="Q2602" s="33"/>
      <c r="R2602" s="34"/>
    </row>
    <row r="2603" spans="1:18" ht="15.75" customHeight="1">
      <c r="A2603" s="22"/>
      <c r="B2603" s="27" t="s">
        <v>30</v>
      </c>
      <c r="C2603" s="27">
        <v>1197831</v>
      </c>
      <c r="D2603" s="28">
        <v>44219</v>
      </c>
      <c r="E2603" s="27" t="s">
        <v>31</v>
      </c>
      <c r="F2603" s="27" t="s">
        <v>103</v>
      </c>
      <c r="G2603" s="27" t="s">
        <v>104</v>
      </c>
      <c r="H2603" s="27" t="s">
        <v>29</v>
      </c>
      <c r="I2603" s="29">
        <v>0.25000000000000006</v>
      </c>
      <c r="J2603" s="30">
        <v>4500</v>
      </c>
      <c r="K2603" s="31">
        <f t="shared" si="20"/>
        <v>1125.0000000000002</v>
      </c>
      <c r="L2603" s="31">
        <f t="shared" si="21"/>
        <v>450.00000000000011</v>
      </c>
      <c r="M2603" s="32">
        <v>0.4</v>
      </c>
      <c r="O2603" s="37"/>
      <c r="P2603" s="35"/>
      <c r="Q2603" s="33"/>
      <c r="R2603" s="34"/>
    </row>
    <row r="2604" spans="1:18" ht="15.75" customHeight="1">
      <c r="A2604" s="22"/>
      <c r="B2604" s="27" t="s">
        <v>30</v>
      </c>
      <c r="C2604" s="27">
        <v>1197831</v>
      </c>
      <c r="D2604" s="28">
        <v>44248</v>
      </c>
      <c r="E2604" s="27" t="s">
        <v>31</v>
      </c>
      <c r="F2604" s="27" t="s">
        <v>103</v>
      </c>
      <c r="G2604" s="27" t="s">
        <v>104</v>
      </c>
      <c r="H2604" s="27" t="s">
        <v>24</v>
      </c>
      <c r="I2604" s="29">
        <v>0.25000000000000006</v>
      </c>
      <c r="J2604" s="30">
        <v>7000</v>
      </c>
      <c r="K2604" s="31">
        <f t="shared" si="20"/>
        <v>1750.0000000000005</v>
      </c>
      <c r="L2604" s="31">
        <f t="shared" si="21"/>
        <v>700.00000000000023</v>
      </c>
      <c r="M2604" s="32">
        <v>0.4</v>
      </c>
      <c r="O2604" s="37"/>
      <c r="P2604" s="35"/>
      <c r="Q2604" s="33"/>
      <c r="R2604" s="34"/>
    </row>
    <row r="2605" spans="1:18" ht="15.75" customHeight="1">
      <c r="A2605" s="22"/>
      <c r="B2605" s="27" t="s">
        <v>30</v>
      </c>
      <c r="C2605" s="27">
        <v>1197831</v>
      </c>
      <c r="D2605" s="28">
        <v>44248</v>
      </c>
      <c r="E2605" s="27" t="s">
        <v>31</v>
      </c>
      <c r="F2605" s="27" t="s">
        <v>103</v>
      </c>
      <c r="G2605" s="27" t="s">
        <v>104</v>
      </c>
      <c r="H2605" s="27" t="s">
        <v>25</v>
      </c>
      <c r="I2605" s="29">
        <v>0.25000000000000006</v>
      </c>
      <c r="J2605" s="30">
        <v>3500</v>
      </c>
      <c r="K2605" s="31">
        <f t="shared" si="20"/>
        <v>875.00000000000023</v>
      </c>
      <c r="L2605" s="31">
        <f t="shared" si="21"/>
        <v>306.25000000000006</v>
      </c>
      <c r="M2605" s="32">
        <v>0.35</v>
      </c>
      <c r="O2605" s="37"/>
      <c r="P2605" s="35"/>
      <c r="Q2605" s="33"/>
      <c r="R2605" s="34"/>
    </row>
    <row r="2606" spans="1:18" ht="15.75" customHeight="1">
      <c r="A2606" s="22"/>
      <c r="B2606" s="27" t="s">
        <v>30</v>
      </c>
      <c r="C2606" s="27">
        <v>1197831</v>
      </c>
      <c r="D2606" s="28">
        <v>44248</v>
      </c>
      <c r="E2606" s="27" t="s">
        <v>31</v>
      </c>
      <c r="F2606" s="27" t="s">
        <v>103</v>
      </c>
      <c r="G2606" s="27" t="s">
        <v>104</v>
      </c>
      <c r="H2606" s="27" t="s">
        <v>26</v>
      </c>
      <c r="I2606" s="29">
        <v>0.15000000000000008</v>
      </c>
      <c r="J2606" s="30">
        <v>4000</v>
      </c>
      <c r="K2606" s="31">
        <f t="shared" si="20"/>
        <v>600.00000000000034</v>
      </c>
      <c r="L2606" s="31">
        <f t="shared" si="21"/>
        <v>240.00000000000014</v>
      </c>
      <c r="M2606" s="32">
        <v>0.4</v>
      </c>
      <c r="O2606" s="37"/>
      <c r="P2606" s="35"/>
      <c r="Q2606" s="33"/>
      <c r="R2606" s="34"/>
    </row>
    <row r="2607" spans="1:18" ht="15.75" customHeight="1">
      <c r="A2607" s="22"/>
      <c r="B2607" s="27" t="s">
        <v>30</v>
      </c>
      <c r="C2607" s="27">
        <v>1197831</v>
      </c>
      <c r="D2607" s="28">
        <v>44248</v>
      </c>
      <c r="E2607" s="27" t="s">
        <v>31</v>
      </c>
      <c r="F2607" s="27" t="s">
        <v>103</v>
      </c>
      <c r="G2607" s="27" t="s">
        <v>104</v>
      </c>
      <c r="H2607" s="27" t="s">
        <v>27</v>
      </c>
      <c r="I2607" s="29">
        <v>0.2</v>
      </c>
      <c r="J2607" s="30">
        <v>2500</v>
      </c>
      <c r="K2607" s="31">
        <f t="shared" si="20"/>
        <v>500</v>
      </c>
      <c r="L2607" s="31">
        <f t="shared" si="21"/>
        <v>200</v>
      </c>
      <c r="M2607" s="32">
        <v>0.4</v>
      </c>
      <c r="O2607" s="37"/>
      <c r="P2607" s="35"/>
      <c r="Q2607" s="33"/>
      <c r="R2607" s="34"/>
    </row>
    <row r="2608" spans="1:18" ht="15.75" customHeight="1">
      <c r="A2608" s="22"/>
      <c r="B2608" s="27" t="s">
        <v>30</v>
      </c>
      <c r="C2608" s="27">
        <v>1197831</v>
      </c>
      <c r="D2608" s="28">
        <v>44248</v>
      </c>
      <c r="E2608" s="27" t="s">
        <v>31</v>
      </c>
      <c r="F2608" s="27" t="s">
        <v>103</v>
      </c>
      <c r="G2608" s="27" t="s">
        <v>104</v>
      </c>
      <c r="H2608" s="27" t="s">
        <v>28</v>
      </c>
      <c r="I2608" s="29">
        <v>0.35000000000000003</v>
      </c>
      <c r="J2608" s="30">
        <v>3250</v>
      </c>
      <c r="K2608" s="31">
        <f t="shared" si="20"/>
        <v>1137.5</v>
      </c>
      <c r="L2608" s="31">
        <f t="shared" si="21"/>
        <v>398.125</v>
      </c>
      <c r="M2608" s="32">
        <v>0.35</v>
      </c>
      <c r="O2608" s="37"/>
      <c r="P2608" s="35"/>
      <c r="Q2608" s="33"/>
      <c r="R2608" s="34"/>
    </row>
    <row r="2609" spans="1:18" ht="15.75" customHeight="1">
      <c r="A2609" s="22"/>
      <c r="B2609" s="27" t="s">
        <v>30</v>
      </c>
      <c r="C2609" s="27">
        <v>1197831</v>
      </c>
      <c r="D2609" s="28">
        <v>44248</v>
      </c>
      <c r="E2609" s="27" t="s">
        <v>31</v>
      </c>
      <c r="F2609" s="27" t="s">
        <v>103</v>
      </c>
      <c r="G2609" s="27" t="s">
        <v>104</v>
      </c>
      <c r="H2609" s="27" t="s">
        <v>29</v>
      </c>
      <c r="I2609" s="29">
        <v>0.2</v>
      </c>
      <c r="J2609" s="30">
        <v>4250</v>
      </c>
      <c r="K2609" s="31">
        <f t="shared" si="20"/>
        <v>850</v>
      </c>
      <c r="L2609" s="31">
        <f t="shared" si="21"/>
        <v>340</v>
      </c>
      <c r="M2609" s="32">
        <v>0.4</v>
      </c>
      <c r="O2609" s="37"/>
      <c r="P2609" s="35"/>
      <c r="Q2609" s="33"/>
      <c r="R2609" s="34"/>
    </row>
    <row r="2610" spans="1:18" ht="15.75" customHeight="1">
      <c r="A2610" s="22"/>
      <c r="B2610" s="27" t="s">
        <v>30</v>
      </c>
      <c r="C2610" s="27">
        <v>1197831</v>
      </c>
      <c r="D2610" s="28">
        <v>44274</v>
      </c>
      <c r="E2610" s="27" t="s">
        <v>31</v>
      </c>
      <c r="F2610" s="27" t="s">
        <v>103</v>
      </c>
      <c r="G2610" s="27" t="s">
        <v>104</v>
      </c>
      <c r="H2610" s="27" t="s">
        <v>24</v>
      </c>
      <c r="I2610" s="29">
        <v>0.2</v>
      </c>
      <c r="J2610" s="30">
        <v>6450</v>
      </c>
      <c r="K2610" s="31">
        <f t="shared" si="20"/>
        <v>1290</v>
      </c>
      <c r="L2610" s="31">
        <f t="shared" si="21"/>
        <v>516</v>
      </c>
      <c r="M2610" s="32">
        <v>0.4</v>
      </c>
      <c r="O2610" s="37"/>
      <c r="P2610" s="35"/>
      <c r="Q2610" s="33"/>
      <c r="R2610" s="34"/>
    </row>
    <row r="2611" spans="1:18" ht="15.75" customHeight="1">
      <c r="A2611" s="22"/>
      <c r="B2611" s="27" t="s">
        <v>30</v>
      </c>
      <c r="C2611" s="27">
        <v>1197831</v>
      </c>
      <c r="D2611" s="28">
        <v>44274</v>
      </c>
      <c r="E2611" s="27" t="s">
        <v>31</v>
      </c>
      <c r="F2611" s="27" t="s">
        <v>103</v>
      </c>
      <c r="G2611" s="27" t="s">
        <v>104</v>
      </c>
      <c r="H2611" s="27" t="s">
        <v>25</v>
      </c>
      <c r="I2611" s="29">
        <v>0.2</v>
      </c>
      <c r="J2611" s="30">
        <v>3250</v>
      </c>
      <c r="K2611" s="31">
        <f t="shared" si="20"/>
        <v>650</v>
      </c>
      <c r="L2611" s="31">
        <f t="shared" si="21"/>
        <v>227.49999999999997</v>
      </c>
      <c r="M2611" s="32">
        <v>0.35</v>
      </c>
      <c r="O2611" s="37"/>
      <c r="P2611" s="35"/>
      <c r="Q2611" s="33"/>
      <c r="R2611" s="34"/>
    </row>
    <row r="2612" spans="1:18" ht="15.75" customHeight="1">
      <c r="A2612" s="22"/>
      <c r="B2612" s="27" t="s">
        <v>30</v>
      </c>
      <c r="C2612" s="27">
        <v>1197831</v>
      </c>
      <c r="D2612" s="28">
        <v>44274</v>
      </c>
      <c r="E2612" s="27" t="s">
        <v>31</v>
      </c>
      <c r="F2612" s="27" t="s">
        <v>103</v>
      </c>
      <c r="G2612" s="27" t="s">
        <v>104</v>
      </c>
      <c r="H2612" s="27" t="s">
        <v>26</v>
      </c>
      <c r="I2612" s="29">
        <v>0.10000000000000002</v>
      </c>
      <c r="J2612" s="30">
        <v>3500</v>
      </c>
      <c r="K2612" s="31">
        <f t="shared" si="20"/>
        <v>350.00000000000006</v>
      </c>
      <c r="L2612" s="31">
        <f t="shared" si="21"/>
        <v>140.00000000000003</v>
      </c>
      <c r="M2612" s="32">
        <v>0.4</v>
      </c>
      <c r="O2612" s="37"/>
      <c r="P2612" s="35"/>
      <c r="Q2612" s="33"/>
      <c r="R2612" s="34"/>
    </row>
    <row r="2613" spans="1:18" ht="15.75" customHeight="1">
      <c r="A2613" s="22"/>
      <c r="B2613" s="27" t="s">
        <v>30</v>
      </c>
      <c r="C2613" s="27">
        <v>1197831</v>
      </c>
      <c r="D2613" s="28">
        <v>44274</v>
      </c>
      <c r="E2613" s="27" t="s">
        <v>31</v>
      </c>
      <c r="F2613" s="27" t="s">
        <v>103</v>
      </c>
      <c r="G2613" s="27" t="s">
        <v>104</v>
      </c>
      <c r="H2613" s="27" t="s">
        <v>27</v>
      </c>
      <c r="I2613" s="29">
        <v>0.19999999999999996</v>
      </c>
      <c r="J2613" s="30">
        <v>2000</v>
      </c>
      <c r="K2613" s="31">
        <f t="shared" si="20"/>
        <v>399.99999999999989</v>
      </c>
      <c r="L2613" s="31">
        <f t="shared" si="21"/>
        <v>159.99999999999997</v>
      </c>
      <c r="M2613" s="32">
        <v>0.4</v>
      </c>
      <c r="O2613" s="37"/>
      <c r="P2613" s="35"/>
      <c r="Q2613" s="33"/>
      <c r="R2613" s="34"/>
    </row>
    <row r="2614" spans="1:18" ht="15.75" customHeight="1">
      <c r="A2614" s="22"/>
      <c r="B2614" s="27" t="s">
        <v>30</v>
      </c>
      <c r="C2614" s="27">
        <v>1197831</v>
      </c>
      <c r="D2614" s="28">
        <v>44274</v>
      </c>
      <c r="E2614" s="27" t="s">
        <v>31</v>
      </c>
      <c r="F2614" s="27" t="s">
        <v>103</v>
      </c>
      <c r="G2614" s="27" t="s">
        <v>104</v>
      </c>
      <c r="H2614" s="27" t="s">
        <v>28</v>
      </c>
      <c r="I2614" s="29">
        <v>0.35000000000000009</v>
      </c>
      <c r="J2614" s="30">
        <v>2500</v>
      </c>
      <c r="K2614" s="31">
        <f t="shared" si="20"/>
        <v>875.00000000000023</v>
      </c>
      <c r="L2614" s="31">
        <f t="shared" si="21"/>
        <v>306.25000000000006</v>
      </c>
      <c r="M2614" s="32">
        <v>0.35</v>
      </c>
      <c r="O2614" s="37"/>
      <c r="P2614" s="35"/>
      <c r="Q2614" s="33"/>
      <c r="R2614" s="34"/>
    </row>
    <row r="2615" spans="1:18" ht="15.75" customHeight="1">
      <c r="A2615" s="22"/>
      <c r="B2615" s="27" t="s">
        <v>30</v>
      </c>
      <c r="C2615" s="27">
        <v>1197831</v>
      </c>
      <c r="D2615" s="28">
        <v>44274</v>
      </c>
      <c r="E2615" s="27" t="s">
        <v>31</v>
      </c>
      <c r="F2615" s="27" t="s">
        <v>103</v>
      </c>
      <c r="G2615" s="27" t="s">
        <v>104</v>
      </c>
      <c r="H2615" s="27" t="s">
        <v>29</v>
      </c>
      <c r="I2615" s="29">
        <v>0.25</v>
      </c>
      <c r="J2615" s="30">
        <v>3500</v>
      </c>
      <c r="K2615" s="31">
        <f t="shared" si="20"/>
        <v>875</v>
      </c>
      <c r="L2615" s="31">
        <f t="shared" si="21"/>
        <v>350</v>
      </c>
      <c r="M2615" s="32">
        <v>0.4</v>
      </c>
      <c r="O2615" s="37"/>
      <c r="P2615" s="35"/>
      <c r="Q2615" s="33"/>
      <c r="R2615" s="34"/>
    </row>
    <row r="2616" spans="1:18" ht="15.75" customHeight="1">
      <c r="A2616" s="22"/>
      <c r="B2616" s="27" t="s">
        <v>30</v>
      </c>
      <c r="C2616" s="27">
        <v>1197831</v>
      </c>
      <c r="D2616" s="28">
        <v>44306</v>
      </c>
      <c r="E2616" s="27" t="s">
        <v>31</v>
      </c>
      <c r="F2616" s="27" t="s">
        <v>103</v>
      </c>
      <c r="G2616" s="27" t="s">
        <v>104</v>
      </c>
      <c r="H2616" s="27" t="s">
        <v>24</v>
      </c>
      <c r="I2616" s="29">
        <v>0.25</v>
      </c>
      <c r="J2616" s="30">
        <v>6000</v>
      </c>
      <c r="K2616" s="31">
        <f t="shared" si="20"/>
        <v>1500</v>
      </c>
      <c r="L2616" s="31">
        <f t="shared" si="21"/>
        <v>600</v>
      </c>
      <c r="M2616" s="32">
        <v>0.4</v>
      </c>
      <c r="O2616" s="37"/>
      <c r="P2616" s="35"/>
      <c r="Q2616" s="33"/>
      <c r="R2616" s="34"/>
    </row>
    <row r="2617" spans="1:18" ht="15.75" customHeight="1">
      <c r="A2617" s="22"/>
      <c r="B2617" s="27" t="s">
        <v>30</v>
      </c>
      <c r="C2617" s="27">
        <v>1197831</v>
      </c>
      <c r="D2617" s="28">
        <v>44306</v>
      </c>
      <c r="E2617" s="27" t="s">
        <v>31</v>
      </c>
      <c r="F2617" s="27" t="s">
        <v>103</v>
      </c>
      <c r="G2617" s="27" t="s">
        <v>104</v>
      </c>
      <c r="H2617" s="27" t="s">
        <v>25</v>
      </c>
      <c r="I2617" s="29">
        <v>0.25</v>
      </c>
      <c r="J2617" s="30">
        <v>3000</v>
      </c>
      <c r="K2617" s="31">
        <f t="shared" si="20"/>
        <v>750</v>
      </c>
      <c r="L2617" s="31">
        <f t="shared" si="21"/>
        <v>262.5</v>
      </c>
      <c r="M2617" s="32">
        <v>0.35</v>
      </c>
      <c r="O2617" s="37"/>
      <c r="P2617" s="35"/>
      <c r="Q2617" s="33"/>
      <c r="R2617" s="34"/>
    </row>
    <row r="2618" spans="1:18" ht="15.75" customHeight="1">
      <c r="A2618" s="22"/>
      <c r="B2618" s="27" t="s">
        <v>30</v>
      </c>
      <c r="C2618" s="27">
        <v>1197831</v>
      </c>
      <c r="D2618" s="28">
        <v>44306</v>
      </c>
      <c r="E2618" s="27" t="s">
        <v>31</v>
      </c>
      <c r="F2618" s="27" t="s">
        <v>103</v>
      </c>
      <c r="G2618" s="27" t="s">
        <v>104</v>
      </c>
      <c r="H2618" s="27" t="s">
        <v>26</v>
      </c>
      <c r="I2618" s="29">
        <v>0.15000000000000002</v>
      </c>
      <c r="J2618" s="30">
        <v>3000</v>
      </c>
      <c r="K2618" s="31">
        <f t="shared" si="20"/>
        <v>450.00000000000006</v>
      </c>
      <c r="L2618" s="31">
        <f t="shared" si="21"/>
        <v>180.00000000000003</v>
      </c>
      <c r="M2618" s="32">
        <v>0.4</v>
      </c>
      <c r="O2618" s="37"/>
      <c r="P2618" s="35"/>
      <c r="Q2618" s="33"/>
      <c r="R2618" s="34"/>
    </row>
    <row r="2619" spans="1:18" ht="15.75" customHeight="1">
      <c r="A2619" s="22"/>
      <c r="B2619" s="27" t="s">
        <v>30</v>
      </c>
      <c r="C2619" s="27">
        <v>1197831</v>
      </c>
      <c r="D2619" s="28">
        <v>44306</v>
      </c>
      <c r="E2619" s="27" t="s">
        <v>31</v>
      </c>
      <c r="F2619" s="27" t="s">
        <v>103</v>
      </c>
      <c r="G2619" s="27" t="s">
        <v>104</v>
      </c>
      <c r="H2619" s="27" t="s">
        <v>27</v>
      </c>
      <c r="I2619" s="29">
        <v>0.19999999999999996</v>
      </c>
      <c r="J2619" s="30">
        <v>2250</v>
      </c>
      <c r="K2619" s="31">
        <f t="shared" si="20"/>
        <v>449.99999999999989</v>
      </c>
      <c r="L2619" s="31">
        <f t="shared" si="21"/>
        <v>179.99999999999997</v>
      </c>
      <c r="M2619" s="32">
        <v>0.4</v>
      </c>
      <c r="O2619" s="37"/>
      <c r="P2619" s="35"/>
      <c r="Q2619" s="33"/>
      <c r="R2619" s="34"/>
    </row>
    <row r="2620" spans="1:18" ht="15.75" customHeight="1">
      <c r="A2620" s="22"/>
      <c r="B2620" s="27" t="s">
        <v>30</v>
      </c>
      <c r="C2620" s="27">
        <v>1197831</v>
      </c>
      <c r="D2620" s="28">
        <v>44306</v>
      </c>
      <c r="E2620" s="27" t="s">
        <v>31</v>
      </c>
      <c r="F2620" s="27" t="s">
        <v>103</v>
      </c>
      <c r="G2620" s="27" t="s">
        <v>104</v>
      </c>
      <c r="H2620" s="27" t="s">
        <v>28</v>
      </c>
      <c r="I2620" s="29">
        <v>0.4</v>
      </c>
      <c r="J2620" s="30">
        <v>2500</v>
      </c>
      <c r="K2620" s="31">
        <f t="shared" si="20"/>
        <v>1000</v>
      </c>
      <c r="L2620" s="31">
        <f t="shared" si="21"/>
        <v>350</v>
      </c>
      <c r="M2620" s="32">
        <v>0.35</v>
      </c>
      <c r="O2620" s="37"/>
      <c r="P2620" s="35"/>
      <c r="Q2620" s="33"/>
      <c r="R2620" s="34"/>
    </row>
    <row r="2621" spans="1:18" ht="15.75" customHeight="1">
      <c r="A2621" s="22"/>
      <c r="B2621" s="27" t="s">
        <v>30</v>
      </c>
      <c r="C2621" s="27">
        <v>1197831</v>
      </c>
      <c r="D2621" s="28">
        <v>44306</v>
      </c>
      <c r="E2621" s="27" t="s">
        <v>31</v>
      </c>
      <c r="F2621" s="27" t="s">
        <v>103</v>
      </c>
      <c r="G2621" s="27" t="s">
        <v>104</v>
      </c>
      <c r="H2621" s="27" t="s">
        <v>29</v>
      </c>
      <c r="I2621" s="29">
        <v>0.30000000000000004</v>
      </c>
      <c r="J2621" s="30">
        <v>4000</v>
      </c>
      <c r="K2621" s="31">
        <f t="shared" si="20"/>
        <v>1200.0000000000002</v>
      </c>
      <c r="L2621" s="31">
        <f t="shared" si="21"/>
        <v>480.00000000000011</v>
      </c>
      <c r="M2621" s="32">
        <v>0.4</v>
      </c>
      <c r="O2621" s="37"/>
      <c r="P2621" s="35"/>
      <c r="Q2621" s="33"/>
      <c r="R2621" s="34"/>
    </row>
    <row r="2622" spans="1:18" ht="15.75" customHeight="1">
      <c r="A2622" s="22"/>
      <c r="B2622" s="27" t="s">
        <v>30</v>
      </c>
      <c r="C2622" s="27">
        <v>1197831</v>
      </c>
      <c r="D2622" s="28">
        <v>44335</v>
      </c>
      <c r="E2622" s="27" t="s">
        <v>31</v>
      </c>
      <c r="F2622" s="27" t="s">
        <v>103</v>
      </c>
      <c r="G2622" s="27" t="s">
        <v>104</v>
      </c>
      <c r="H2622" s="27" t="s">
        <v>24</v>
      </c>
      <c r="I2622" s="29">
        <v>0.4</v>
      </c>
      <c r="J2622" s="30">
        <v>6700</v>
      </c>
      <c r="K2622" s="31">
        <f t="shared" si="20"/>
        <v>2680</v>
      </c>
      <c r="L2622" s="31">
        <f t="shared" si="21"/>
        <v>1072</v>
      </c>
      <c r="M2622" s="32">
        <v>0.4</v>
      </c>
      <c r="O2622" s="37"/>
      <c r="P2622" s="35"/>
      <c r="Q2622" s="33"/>
      <c r="R2622" s="34"/>
    </row>
    <row r="2623" spans="1:18" ht="15.75" customHeight="1">
      <c r="A2623" s="22"/>
      <c r="B2623" s="27" t="s">
        <v>30</v>
      </c>
      <c r="C2623" s="27">
        <v>1197831</v>
      </c>
      <c r="D2623" s="28">
        <v>44335</v>
      </c>
      <c r="E2623" s="27" t="s">
        <v>31</v>
      </c>
      <c r="F2623" s="27" t="s">
        <v>103</v>
      </c>
      <c r="G2623" s="27" t="s">
        <v>104</v>
      </c>
      <c r="H2623" s="27" t="s">
        <v>25</v>
      </c>
      <c r="I2623" s="29">
        <v>0.4</v>
      </c>
      <c r="J2623" s="30">
        <v>3750</v>
      </c>
      <c r="K2623" s="31">
        <f t="shared" si="20"/>
        <v>1500</v>
      </c>
      <c r="L2623" s="31">
        <f t="shared" si="21"/>
        <v>525</v>
      </c>
      <c r="M2623" s="32">
        <v>0.35</v>
      </c>
      <c r="O2623" s="37"/>
      <c r="P2623" s="35"/>
      <c r="Q2623" s="33"/>
      <c r="R2623" s="34"/>
    </row>
    <row r="2624" spans="1:18" ht="15.75" customHeight="1">
      <c r="A2624" s="22"/>
      <c r="B2624" s="27" t="s">
        <v>30</v>
      </c>
      <c r="C2624" s="27">
        <v>1197831</v>
      </c>
      <c r="D2624" s="28">
        <v>44335</v>
      </c>
      <c r="E2624" s="27" t="s">
        <v>31</v>
      </c>
      <c r="F2624" s="27" t="s">
        <v>103</v>
      </c>
      <c r="G2624" s="27" t="s">
        <v>104</v>
      </c>
      <c r="H2624" s="27" t="s">
        <v>26</v>
      </c>
      <c r="I2624" s="29">
        <v>0.35000000000000003</v>
      </c>
      <c r="J2624" s="30">
        <v>3500</v>
      </c>
      <c r="K2624" s="31">
        <f t="shared" si="20"/>
        <v>1225.0000000000002</v>
      </c>
      <c r="L2624" s="31">
        <f t="shared" si="21"/>
        <v>490.00000000000011</v>
      </c>
      <c r="M2624" s="32">
        <v>0.4</v>
      </c>
      <c r="O2624" s="37"/>
      <c r="P2624" s="35"/>
      <c r="Q2624" s="33"/>
      <c r="R2624" s="34"/>
    </row>
    <row r="2625" spans="1:18" ht="15.75" customHeight="1">
      <c r="A2625" s="22"/>
      <c r="B2625" s="27" t="s">
        <v>30</v>
      </c>
      <c r="C2625" s="27">
        <v>1197831</v>
      </c>
      <c r="D2625" s="28">
        <v>44335</v>
      </c>
      <c r="E2625" s="27" t="s">
        <v>31</v>
      </c>
      <c r="F2625" s="27" t="s">
        <v>103</v>
      </c>
      <c r="G2625" s="27" t="s">
        <v>104</v>
      </c>
      <c r="H2625" s="27" t="s">
        <v>27</v>
      </c>
      <c r="I2625" s="29">
        <v>0.35000000000000003</v>
      </c>
      <c r="J2625" s="30">
        <v>3000</v>
      </c>
      <c r="K2625" s="31">
        <f t="shared" si="20"/>
        <v>1050</v>
      </c>
      <c r="L2625" s="31">
        <f t="shared" si="21"/>
        <v>420</v>
      </c>
      <c r="M2625" s="32">
        <v>0.4</v>
      </c>
      <c r="O2625" s="37"/>
      <c r="P2625" s="35"/>
      <c r="Q2625" s="33"/>
      <c r="R2625" s="34"/>
    </row>
    <row r="2626" spans="1:18" ht="15.75" customHeight="1">
      <c r="A2626" s="22"/>
      <c r="B2626" s="27" t="s">
        <v>30</v>
      </c>
      <c r="C2626" s="27">
        <v>1197831</v>
      </c>
      <c r="D2626" s="28">
        <v>44335</v>
      </c>
      <c r="E2626" s="27" t="s">
        <v>31</v>
      </c>
      <c r="F2626" s="27" t="s">
        <v>103</v>
      </c>
      <c r="G2626" s="27" t="s">
        <v>104</v>
      </c>
      <c r="H2626" s="27" t="s">
        <v>28</v>
      </c>
      <c r="I2626" s="29">
        <v>0.44999999999999996</v>
      </c>
      <c r="J2626" s="30">
        <v>3250</v>
      </c>
      <c r="K2626" s="31">
        <f t="shared" si="20"/>
        <v>1462.4999999999998</v>
      </c>
      <c r="L2626" s="31">
        <f t="shared" si="21"/>
        <v>511.87499999999989</v>
      </c>
      <c r="M2626" s="32">
        <v>0.35</v>
      </c>
      <c r="O2626" s="37"/>
      <c r="P2626" s="35"/>
      <c r="Q2626" s="33"/>
      <c r="R2626" s="34"/>
    </row>
    <row r="2627" spans="1:18" ht="15.75" customHeight="1">
      <c r="A2627" s="22"/>
      <c r="B2627" s="27" t="s">
        <v>30</v>
      </c>
      <c r="C2627" s="27">
        <v>1197831</v>
      </c>
      <c r="D2627" s="28">
        <v>44335</v>
      </c>
      <c r="E2627" s="27" t="s">
        <v>31</v>
      </c>
      <c r="F2627" s="27" t="s">
        <v>103</v>
      </c>
      <c r="G2627" s="27" t="s">
        <v>104</v>
      </c>
      <c r="H2627" s="27" t="s">
        <v>29</v>
      </c>
      <c r="I2627" s="29">
        <v>0.44999999999999996</v>
      </c>
      <c r="J2627" s="30">
        <v>4250</v>
      </c>
      <c r="K2627" s="31">
        <f t="shared" si="20"/>
        <v>1912.4999999999998</v>
      </c>
      <c r="L2627" s="31">
        <f t="shared" si="21"/>
        <v>765</v>
      </c>
      <c r="M2627" s="32">
        <v>0.4</v>
      </c>
      <c r="O2627" s="37"/>
      <c r="P2627" s="35"/>
      <c r="Q2627" s="33"/>
      <c r="R2627" s="34"/>
    </row>
    <row r="2628" spans="1:18" ht="15.75" customHeight="1">
      <c r="A2628" s="22"/>
      <c r="B2628" s="27" t="s">
        <v>30</v>
      </c>
      <c r="C2628" s="27">
        <v>1197831</v>
      </c>
      <c r="D2628" s="28">
        <v>44368</v>
      </c>
      <c r="E2628" s="27" t="s">
        <v>31</v>
      </c>
      <c r="F2628" s="27" t="s">
        <v>103</v>
      </c>
      <c r="G2628" s="27" t="s">
        <v>104</v>
      </c>
      <c r="H2628" s="27" t="s">
        <v>24</v>
      </c>
      <c r="I2628" s="29">
        <v>0.39999999999999997</v>
      </c>
      <c r="J2628" s="30">
        <v>6750</v>
      </c>
      <c r="K2628" s="31">
        <f t="shared" si="20"/>
        <v>2700</v>
      </c>
      <c r="L2628" s="31">
        <f t="shared" si="21"/>
        <v>1080</v>
      </c>
      <c r="M2628" s="32">
        <v>0.4</v>
      </c>
      <c r="O2628" s="37"/>
      <c r="P2628" s="35"/>
      <c r="Q2628" s="33"/>
      <c r="R2628" s="34"/>
    </row>
    <row r="2629" spans="1:18" ht="15.75" customHeight="1">
      <c r="A2629" s="22"/>
      <c r="B2629" s="27" t="s">
        <v>30</v>
      </c>
      <c r="C2629" s="27">
        <v>1197831</v>
      </c>
      <c r="D2629" s="28">
        <v>44368</v>
      </c>
      <c r="E2629" s="27" t="s">
        <v>31</v>
      </c>
      <c r="F2629" s="27" t="s">
        <v>103</v>
      </c>
      <c r="G2629" s="27" t="s">
        <v>104</v>
      </c>
      <c r="H2629" s="27" t="s">
        <v>25</v>
      </c>
      <c r="I2629" s="29">
        <v>0.35000000000000003</v>
      </c>
      <c r="J2629" s="30">
        <v>4250</v>
      </c>
      <c r="K2629" s="31">
        <f t="shared" si="20"/>
        <v>1487.5000000000002</v>
      </c>
      <c r="L2629" s="31">
        <f t="shared" si="21"/>
        <v>520.625</v>
      </c>
      <c r="M2629" s="32">
        <v>0.35</v>
      </c>
      <c r="O2629" s="37"/>
      <c r="P2629" s="35"/>
      <c r="Q2629" s="33"/>
      <c r="R2629" s="34"/>
    </row>
    <row r="2630" spans="1:18" ht="15.75" customHeight="1">
      <c r="A2630" s="22"/>
      <c r="B2630" s="27" t="s">
        <v>30</v>
      </c>
      <c r="C2630" s="27">
        <v>1197831</v>
      </c>
      <c r="D2630" s="28">
        <v>44368</v>
      </c>
      <c r="E2630" s="27" t="s">
        <v>31</v>
      </c>
      <c r="F2630" s="27" t="s">
        <v>103</v>
      </c>
      <c r="G2630" s="27" t="s">
        <v>104</v>
      </c>
      <c r="H2630" s="27" t="s">
        <v>26</v>
      </c>
      <c r="I2630" s="29">
        <v>0.4</v>
      </c>
      <c r="J2630" s="30">
        <v>4000</v>
      </c>
      <c r="K2630" s="31">
        <f t="shared" si="20"/>
        <v>1600</v>
      </c>
      <c r="L2630" s="31">
        <f t="shared" si="21"/>
        <v>640</v>
      </c>
      <c r="M2630" s="32">
        <v>0.4</v>
      </c>
      <c r="O2630" s="37"/>
      <c r="P2630" s="35"/>
      <c r="Q2630" s="33"/>
      <c r="R2630" s="34"/>
    </row>
    <row r="2631" spans="1:18" ht="15.75" customHeight="1">
      <c r="A2631" s="22"/>
      <c r="B2631" s="27" t="s">
        <v>30</v>
      </c>
      <c r="C2631" s="27">
        <v>1197831</v>
      </c>
      <c r="D2631" s="28">
        <v>44368</v>
      </c>
      <c r="E2631" s="27" t="s">
        <v>31</v>
      </c>
      <c r="F2631" s="27" t="s">
        <v>103</v>
      </c>
      <c r="G2631" s="27" t="s">
        <v>104</v>
      </c>
      <c r="H2631" s="27" t="s">
        <v>27</v>
      </c>
      <c r="I2631" s="29">
        <v>0.4</v>
      </c>
      <c r="J2631" s="30">
        <v>3750</v>
      </c>
      <c r="K2631" s="31">
        <f t="shared" si="20"/>
        <v>1500</v>
      </c>
      <c r="L2631" s="31">
        <f t="shared" si="21"/>
        <v>600</v>
      </c>
      <c r="M2631" s="32">
        <v>0.4</v>
      </c>
      <c r="O2631" s="37"/>
      <c r="P2631" s="35"/>
      <c r="Q2631" s="33"/>
      <c r="R2631" s="34"/>
    </row>
    <row r="2632" spans="1:18" ht="15.75" customHeight="1">
      <c r="A2632" s="22"/>
      <c r="B2632" s="27" t="s">
        <v>30</v>
      </c>
      <c r="C2632" s="27">
        <v>1197831</v>
      </c>
      <c r="D2632" s="28">
        <v>44368</v>
      </c>
      <c r="E2632" s="27" t="s">
        <v>31</v>
      </c>
      <c r="F2632" s="27" t="s">
        <v>103</v>
      </c>
      <c r="G2632" s="27" t="s">
        <v>104</v>
      </c>
      <c r="H2632" s="27" t="s">
        <v>28</v>
      </c>
      <c r="I2632" s="29">
        <v>0.54999999999999993</v>
      </c>
      <c r="J2632" s="30">
        <v>3750</v>
      </c>
      <c r="K2632" s="31">
        <f t="shared" si="20"/>
        <v>2062.4999999999995</v>
      </c>
      <c r="L2632" s="31">
        <f t="shared" si="21"/>
        <v>721.87499999999977</v>
      </c>
      <c r="M2632" s="32">
        <v>0.35</v>
      </c>
      <c r="O2632" s="37"/>
      <c r="P2632" s="35"/>
      <c r="Q2632" s="33"/>
      <c r="R2632" s="34"/>
    </row>
    <row r="2633" spans="1:18" ht="15.75" customHeight="1">
      <c r="A2633" s="22"/>
      <c r="B2633" s="27" t="s">
        <v>30</v>
      </c>
      <c r="C2633" s="27">
        <v>1197831</v>
      </c>
      <c r="D2633" s="28">
        <v>44368</v>
      </c>
      <c r="E2633" s="27" t="s">
        <v>31</v>
      </c>
      <c r="F2633" s="27" t="s">
        <v>103</v>
      </c>
      <c r="G2633" s="27" t="s">
        <v>104</v>
      </c>
      <c r="H2633" s="27" t="s">
        <v>29</v>
      </c>
      <c r="I2633" s="29">
        <v>0.6</v>
      </c>
      <c r="J2633" s="30">
        <v>5500</v>
      </c>
      <c r="K2633" s="31">
        <f t="shared" si="20"/>
        <v>3300</v>
      </c>
      <c r="L2633" s="31">
        <f t="shared" si="21"/>
        <v>1320</v>
      </c>
      <c r="M2633" s="32">
        <v>0.4</v>
      </c>
      <c r="O2633" s="37"/>
      <c r="P2633" s="35"/>
      <c r="Q2633" s="33"/>
      <c r="R2633" s="34"/>
    </row>
    <row r="2634" spans="1:18" ht="15.75" customHeight="1">
      <c r="A2634" s="22"/>
      <c r="B2634" s="27" t="s">
        <v>30</v>
      </c>
      <c r="C2634" s="27">
        <v>1197831</v>
      </c>
      <c r="D2634" s="28">
        <v>44396</v>
      </c>
      <c r="E2634" s="27" t="s">
        <v>31</v>
      </c>
      <c r="F2634" s="27" t="s">
        <v>103</v>
      </c>
      <c r="G2634" s="27" t="s">
        <v>104</v>
      </c>
      <c r="H2634" s="27" t="s">
        <v>24</v>
      </c>
      <c r="I2634" s="29">
        <v>0.54999999999999993</v>
      </c>
      <c r="J2634" s="30">
        <v>7750</v>
      </c>
      <c r="K2634" s="31">
        <f t="shared" si="20"/>
        <v>4262.4999999999991</v>
      </c>
      <c r="L2634" s="31">
        <f t="shared" si="21"/>
        <v>1704.9999999999998</v>
      </c>
      <c r="M2634" s="32">
        <v>0.4</v>
      </c>
      <c r="O2634" s="37"/>
      <c r="P2634" s="35"/>
      <c r="Q2634" s="33"/>
      <c r="R2634" s="34"/>
    </row>
    <row r="2635" spans="1:18" ht="15.75" customHeight="1">
      <c r="A2635" s="22"/>
      <c r="B2635" s="27" t="s">
        <v>30</v>
      </c>
      <c r="C2635" s="27">
        <v>1197831</v>
      </c>
      <c r="D2635" s="28">
        <v>44396</v>
      </c>
      <c r="E2635" s="27" t="s">
        <v>31</v>
      </c>
      <c r="F2635" s="27" t="s">
        <v>103</v>
      </c>
      <c r="G2635" s="27" t="s">
        <v>104</v>
      </c>
      <c r="H2635" s="27" t="s">
        <v>25</v>
      </c>
      <c r="I2635" s="29">
        <v>0.5</v>
      </c>
      <c r="J2635" s="30">
        <v>5250</v>
      </c>
      <c r="K2635" s="31">
        <f t="shared" si="20"/>
        <v>2625</v>
      </c>
      <c r="L2635" s="31">
        <f t="shared" si="21"/>
        <v>918.74999999999989</v>
      </c>
      <c r="M2635" s="32">
        <v>0.35</v>
      </c>
      <c r="O2635" s="37"/>
      <c r="P2635" s="35"/>
      <c r="Q2635" s="33"/>
      <c r="R2635" s="34"/>
    </row>
    <row r="2636" spans="1:18" ht="15.75" customHeight="1">
      <c r="A2636" s="22"/>
      <c r="B2636" s="27" t="s">
        <v>30</v>
      </c>
      <c r="C2636" s="27">
        <v>1197831</v>
      </c>
      <c r="D2636" s="28">
        <v>44396</v>
      </c>
      <c r="E2636" s="27" t="s">
        <v>31</v>
      </c>
      <c r="F2636" s="27" t="s">
        <v>103</v>
      </c>
      <c r="G2636" s="27" t="s">
        <v>104</v>
      </c>
      <c r="H2636" s="27" t="s">
        <v>26</v>
      </c>
      <c r="I2636" s="29">
        <v>0.45</v>
      </c>
      <c r="J2636" s="30">
        <v>4500</v>
      </c>
      <c r="K2636" s="31">
        <f t="shared" si="20"/>
        <v>2025</v>
      </c>
      <c r="L2636" s="31">
        <f t="shared" si="21"/>
        <v>810</v>
      </c>
      <c r="M2636" s="32">
        <v>0.4</v>
      </c>
      <c r="O2636" s="37"/>
      <c r="P2636" s="35"/>
      <c r="Q2636" s="33"/>
      <c r="R2636" s="34"/>
    </row>
    <row r="2637" spans="1:18" ht="15.75" customHeight="1">
      <c r="A2637" s="22"/>
      <c r="B2637" s="27" t="s">
        <v>30</v>
      </c>
      <c r="C2637" s="27">
        <v>1197831</v>
      </c>
      <c r="D2637" s="28">
        <v>44396</v>
      </c>
      <c r="E2637" s="27" t="s">
        <v>31</v>
      </c>
      <c r="F2637" s="27" t="s">
        <v>103</v>
      </c>
      <c r="G2637" s="27" t="s">
        <v>104</v>
      </c>
      <c r="H2637" s="27" t="s">
        <v>27</v>
      </c>
      <c r="I2637" s="29">
        <v>0.45</v>
      </c>
      <c r="J2637" s="30">
        <v>4000</v>
      </c>
      <c r="K2637" s="31">
        <f t="shared" si="20"/>
        <v>1800</v>
      </c>
      <c r="L2637" s="31">
        <f t="shared" si="21"/>
        <v>720</v>
      </c>
      <c r="M2637" s="32">
        <v>0.4</v>
      </c>
      <c r="O2637" s="37"/>
      <c r="P2637" s="35"/>
      <c r="Q2637" s="33"/>
      <c r="R2637" s="34"/>
    </row>
    <row r="2638" spans="1:18" ht="15.75" customHeight="1">
      <c r="A2638" s="22"/>
      <c r="B2638" s="27" t="s">
        <v>30</v>
      </c>
      <c r="C2638" s="27">
        <v>1197831</v>
      </c>
      <c r="D2638" s="28">
        <v>44396</v>
      </c>
      <c r="E2638" s="27" t="s">
        <v>31</v>
      </c>
      <c r="F2638" s="27" t="s">
        <v>103</v>
      </c>
      <c r="G2638" s="27" t="s">
        <v>104</v>
      </c>
      <c r="H2638" s="27" t="s">
        <v>28</v>
      </c>
      <c r="I2638" s="29">
        <v>0.6</v>
      </c>
      <c r="J2638" s="30">
        <v>4250</v>
      </c>
      <c r="K2638" s="31">
        <f t="shared" si="20"/>
        <v>2550</v>
      </c>
      <c r="L2638" s="31">
        <f t="shared" si="21"/>
        <v>892.5</v>
      </c>
      <c r="M2638" s="32">
        <v>0.35</v>
      </c>
      <c r="O2638" s="37"/>
      <c r="P2638" s="35"/>
      <c r="Q2638" s="33"/>
      <c r="R2638" s="34"/>
    </row>
    <row r="2639" spans="1:18" ht="15.75" customHeight="1">
      <c r="A2639" s="22"/>
      <c r="B2639" s="27" t="s">
        <v>30</v>
      </c>
      <c r="C2639" s="27">
        <v>1197831</v>
      </c>
      <c r="D2639" s="28">
        <v>44396</v>
      </c>
      <c r="E2639" s="27" t="s">
        <v>31</v>
      </c>
      <c r="F2639" s="27" t="s">
        <v>103</v>
      </c>
      <c r="G2639" s="27" t="s">
        <v>104</v>
      </c>
      <c r="H2639" s="27" t="s">
        <v>29</v>
      </c>
      <c r="I2639" s="29">
        <v>0.65</v>
      </c>
      <c r="J2639" s="30">
        <v>6000</v>
      </c>
      <c r="K2639" s="31">
        <f t="shared" si="20"/>
        <v>3900</v>
      </c>
      <c r="L2639" s="31">
        <f t="shared" si="21"/>
        <v>1560</v>
      </c>
      <c r="M2639" s="32">
        <v>0.4</v>
      </c>
      <c r="O2639" s="37"/>
      <c r="P2639" s="35"/>
      <c r="Q2639" s="33"/>
      <c r="R2639" s="34"/>
    </row>
    <row r="2640" spans="1:18" ht="15.75" customHeight="1">
      <c r="A2640" s="22"/>
      <c r="B2640" s="27" t="s">
        <v>30</v>
      </c>
      <c r="C2640" s="27">
        <v>1197831</v>
      </c>
      <c r="D2640" s="28">
        <v>44428</v>
      </c>
      <c r="E2640" s="27" t="s">
        <v>31</v>
      </c>
      <c r="F2640" s="27" t="s">
        <v>103</v>
      </c>
      <c r="G2640" s="27" t="s">
        <v>104</v>
      </c>
      <c r="H2640" s="27" t="s">
        <v>24</v>
      </c>
      <c r="I2640" s="29">
        <v>0.6</v>
      </c>
      <c r="J2640" s="30">
        <v>7500</v>
      </c>
      <c r="K2640" s="31">
        <f t="shared" si="20"/>
        <v>4500</v>
      </c>
      <c r="L2640" s="31">
        <f t="shared" si="21"/>
        <v>1800</v>
      </c>
      <c r="M2640" s="32">
        <v>0.4</v>
      </c>
      <c r="O2640" s="37"/>
      <c r="P2640" s="35"/>
      <c r="Q2640" s="33"/>
      <c r="R2640" s="34"/>
    </row>
    <row r="2641" spans="1:18" ht="15.75" customHeight="1">
      <c r="A2641" s="22"/>
      <c r="B2641" s="27" t="s">
        <v>30</v>
      </c>
      <c r="C2641" s="27">
        <v>1197831</v>
      </c>
      <c r="D2641" s="28">
        <v>44428</v>
      </c>
      <c r="E2641" s="27" t="s">
        <v>31</v>
      </c>
      <c r="F2641" s="27" t="s">
        <v>103</v>
      </c>
      <c r="G2641" s="27" t="s">
        <v>104</v>
      </c>
      <c r="H2641" s="27" t="s">
        <v>25</v>
      </c>
      <c r="I2641" s="29">
        <v>0.55000000000000004</v>
      </c>
      <c r="J2641" s="30">
        <v>5250</v>
      </c>
      <c r="K2641" s="31">
        <f t="shared" si="20"/>
        <v>2887.5000000000005</v>
      </c>
      <c r="L2641" s="31">
        <f t="shared" si="21"/>
        <v>1010.6250000000001</v>
      </c>
      <c r="M2641" s="32">
        <v>0.35</v>
      </c>
      <c r="O2641" s="37"/>
      <c r="P2641" s="35"/>
      <c r="Q2641" s="33"/>
      <c r="R2641" s="34"/>
    </row>
    <row r="2642" spans="1:18" ht="15.75" customHeight="1">
      <c r="A2642" s="22"/>
      <c r="B2642" s="27" t="s">
        <v>30</v>
      </c>
      <c r="C2642" s="27">
        <v>1197831</v>
      </c>
      <c r="D2642" s="28">
        <v>44428</v>
      </c>
      <c r="E2642" s="27" t="s">
        <v>31</v>
      </c>
      <c r="F2642" s="27" t="s">
        <v>103</v>
      </c>
      <c r="G2642" s="27" t="s">
        <v>104</v>
      </c>
      <c r="H2642" s="27" t="s">
        <v>26</v>
      </c>
      <c r="I2642" s="29">
        <v>0.5</v>
      </c>
      <c r="J2642" s="30">
        <v>4500</v>
      </c>
      <c r="K2642" s="31">
        <f t="shared" si="20"/>
        <v>2250</v>
      </c>
      <c r="L2642" s="31">
        <f t="shared" si="21"/>
        <v>900</v>
      </c>
      <c r="M2642" s="32">
        <v>0.4</v>
      </c>
      <c r="O2642" s="37"/>
      <c r="P2642" s="35"/>
      <c r="Q2642" s="33"/>
      <c r="R2642" s="34"/>
    </row>
    <row r="2643" spans="1:18" ht="15.75" customHeight="1">
      <c r="A2643" s="22"/>
      <c r="B2643" s="27" t="s">
        <v>30</v>
      </c>
      <c r="C2643" s="27">
        <v>1197831</v>
      </c>
      <c r="D2643" s="28">
        <v>44428</v>
      </c>
      <c r="E2643" s="27" t="s">
        <v>31</v>
      </c>
      <c r="F2643" s="27" t="s">
        <v>103</v>
      </c>
      <c r="G2643" s="27" t="s">
        <v>104</v>
      </c>
      <c r="H2643" s="27" t="s">
        <v>27</v>
      </c>
      <c r="I2643" s="29">
        <v>0.4</v>
      </c>
      <c r="J2643" s="30">
        <v>4000</v>
      </c>
      <c r="K2643" s="31">
        <f t="shared" si="20"/>
        <v>1600</v>
      </c>
      <c r="L2643" s="31">
        <f t="shared" si="21"/>
        <v>640</v>
      </c>
      <c r="M2643" s="32">
        <v>0.4</v>
      </c>
      <c r="O2643" s="37"/>
      <c r="P2643" s="35"/>
      <c r="Q2643" s="33"/>
      <c r="R2643" s="34"/>
    </row>
    <row r="2644" spans="1:18" ht="15.75" customHeight="1">
      <c r="A2644" s="22"/>
      <c r="B2644" s="27" t="s">
        <v>30</v>
      </c>
      <c r="C2644" s="27">
        <v>1197831</v>
      </c>
      <c r="D2644" s="28">
        <v>44428</v>
      </c>
      <c r="E2644" s="27" t="s">
        <v>31</v>
      </c>
      <c r="F2644" s="27" t="s">
        <v>103</v>
      </c>
      <c r="G2644" s="27" t="s">
        <v>104</v>
      </c>
      <c r="H2644" s="27" t="s">
        <v>28</v>
      </c>
      <c r="I2644" s="29">
        <v>0.5</v>
      </c>
      <c r="J2644" s="30">
        <v>3750</v>
      </c>
      <c r="K2644" s="31">
        <f t="shared" si="20"/>
        <v>1875</v>
      </c>
      <c r="L2644" s="31">
        <f t="shared" si="21"/>
        <v>656.25</v>
      </c>
      <c r="M2644" s="32">
        <v>0.35</v>
      </c>
      <c r="O2644" s="37"/>
      <c r="P2644" s="35"/>
      <c r="Q2644" s="33"/>
      <c r="R2644" s="34"/>
    </row>
    <row r="2645" spans="1:18" ht="15.75" customHeight="1">
      <c r="A2645" s="22"/>
      <c r="B2645" s="27" t="s">
        <v>30</v>
      </c>
      <c r="C2645" s="27">
        <v>1197831</v>
      </c>
      <c r="D2645" s="28">
        <v>44428</v>
      </c>
      <c r="E2645" s="27" t="s">
        <v>31</v>
      </c>
      <c r="F2645" s="27" t="s">
        <v>103</v>
      </c>
      <c r="G2645" s="27" t="s">
        <v>104</v>
      </c>
      <c r="H2645" s="27" t="s">
        <v>29</v>
      </c>
      <c r="I2645" s="29">
        <v>0.55000000000000004</v>
      </c>
      <c r="J2645" s="30">
        <v>5500</v>
      </c>
      <c r="K2645" s="31">
        <f t="shared" si="20"/>
        <v>3025.0000000000005</v>
      </c>
      <c r="L2645" s="31">
        <f t="shared" si="21"/>
        <v>1210.0000000000002</v>
      </c>
      <c r="M2645" s="32">
        <v>0.4</v>
      </c>
      <c r="O2645" s="37"/>
      <c r="P2645" s="35"/>
      <c r="Q2645" s="33"/>
      <c r="R2645" s="34"/>
    </row>
    <row r="2646" spans="1:18" ht="15.75" customHeight="1">
      <c r="A2646" s="22"/>
      <c r="B2646" s="27" t="s">
        <v>30</v>
      </c>
      <c r="C2646" s="27">
        <v>1197831</v>
      </c>
      <c r="D2646" s="28">
        <v>44458</v>
      </c>
      <c r="E2646" s="27" t="s">
        <v>31</v>
      </c>
      <c r="F2646" s="27" t="s">
        <v>103</v>
      </c>
      <c r="G2646" s="27" t="s">
        <v>104</v>
      </c>
      <c r="H2646" s="27" t="s">
        <v>24</v>
      </c>
      <c r="I2646" s="29">
        <v>0.5</v>
      </c>
      <c r="J2646" s="30">
        <v>6500</v>
      </c>
      <c r="K2646" s="31">
        <f t="shared" si="20"/>
        <v>3250</v>
      </c>
      <c r="L2646" s="31">
        <f t="shared" si="21"/>
        <v>1300</v>
      </c>
      <c r="M2646" s="32">
        <v>0.4</v>
      </c>
      <c r="O2646" s="37"/>
      <c r="P2646" s="35"/>
      <c r="Q2646" s="33"/>
      <c r="R2646" s="34"/>
    </row>
    <row r="2647" spans="1:18" ht="15.75" customHeight="1">
      <c r="A2647" s="22"/>
      <c r="B2647" s="27" t="s">
        <v>30</v>
      </c>
      <c r="C2647" s="27">
        <v>1197831</v>
      </c>
      <c r="D2647" s="28">
        <v>44458</v>
      </c>
      <c r="E2647" s="27" t="s">
        <v>31</v>
      </c>
      <c r="F2647" s="27" t="s">
        <v>103</v>
      </c>
      <c r="G2647" s="27" t="s">
        <v>104</v>
      </c>
      <c r="H2647" s="27" t="s">
        <v>25</v>
      </c>
      <c r="I2647" s="29">
        <v>0.40000000000000013</v>
      </c>
      <c r="J2647" s="30">
        <v>4500</v>
      </c>
      <c r="K2647" s="31">
        <f t="shared" si="20"/>
        <v>1800.0000000000007</v>
      </c>
      <c r="L2647" s="31">
        <f t="shared" si="21"/>
        <v>630.00000000000023</v>
      </c>
      <c r="M2647" s="32">
        <v>0.35</v>
      </c>
      <c r="O2647" s="37"/>
      <c r="P2647" s="35"/>
      <c r="Q2647" s="33"/>
      <c r="R2647" s="34"/>
    </row>
    <row r="2648" spans="1:18" ht="15.75" customHeight="1">
      <c r="A2648" s="22"/>
      <c r="B2648" s="27" t="s">
        <v>30</v>
      </c>
      <c r="C2648" s="27">
        <v>1197831</v>
      </c>
      <c r="D2648" s="28">
        <v>44458</v>
      </c>
      <c r="E2648" s="27" t="s">
        <v>31</v>
      </c>
      <c r="F2648" s="27" t="s">
        <v>103</v>
      </c>
      <c r="G2648" s="27" t="s">
        <v>104</v>
      </c>
      <c r="H2648" s="27" t="s">
        <v>26</v>
      </c>
      <c r="I2648" s="29">
        <v>0.15000000000000008</v>
      </c>
      <c r="J2648" s="30">
        <v>3500</v>
      </c>
      <c r="K2648" s="31">
        <f t="shared" si="20"/>
        <v>525.00000000000023</v>
      </c>
      <c r="L2648" s="31">
        <f t="shared" si="21"/>
        <v>210.00000000000011</v>
      </c>
      <c r="M2648" s="32">
        <v>0.4</v>
      </c>
      <c r="O2648" s="37"/>
      <c r="P2648" s="35"/>
      <c r="Q2648" s="33"/>
      <c r="R2648" s="34"/>
    </row>
    <row r="2649" spans="1:18" ht="15.75" customHeight="1">
      <c r="A2649" s="22"/>
      <c r="B2649" s="27" t="s">
        <v>30</v>
      </c>
      <c r="C2649" s="27">
        <v>1197831</v>
      </c>
      <c r="D2649" s="28">
        <v>44458</v>
      </c>
      <c r="E2649" s="27" t="s">
        <v>31</v>
      </c>
      <c r="F2649" s="27" t="s">
        <v>103</v>
      </c>
      <c r="G2649" s="27" t="s">
        <v>104</v>
      </c>
      <c r="H2649" s="27" t="s">
        <v>27</v>
      </c>
      <c r="I2649" s="29">
        <v>0.15000000000000008</v>
      </c>
      <c r="J2649" s="30">
        <v>3250</v>
      </c>
      <c r="K2649" s="31">
        <f t="shared" si="20"/>
        <v>487.50000000000023</v>
      </c>
      <c r="L2649" s="31">
        <f t="shared" si="21"/>
        <v>195.00000000000011</v>
      </c>
      <c r="M2649" s="32">
        <v>0.4</v>
      </c>
      <c r="O2649" s="37"/>
      <c r="P2649" s="35"/>
      <c r="Q2649" s="33"/>
      <c r="R2649" s="34"/>
    </row>
    <row r="2650" spans="1:18" ht="15.75" customHeight="1">
      <c r="A2650" s="22"/>
      <c r="B2650" s="27" t="s">
        <v>30</v>
      </c>
      <c r="C2650" s="27">
        <v>1197831</v>
      </c>
      <c r="D2650" s="28">
        <v>44458</v>
      </c>
      <c r="E2650" s="27" t="s">
        <v>31</v>
      </c>
      <c r="F2650" s="27" t="s">
        <v>103</v>
      </c>
      <c r="G2650" s="27" t="s">
        <v>104</v>
      </c>
      <c r="H2650" s="27" t="s">
        <v>28</v>
      </c>
      <c r="I2650" s="29">
        <v>0.25000000000000006</v>
      </c>
      <c r="J2650" s="30">
        <v>3250</v>
      </c>
      <c r="K2650" s="31">
        <f t="shared" si="20"/>
        <v>812.50000000000023</v>
      </c>
      <c r="L2650" s="31">
        <f t="shared" si="21"/>
        <v>284.37500000000006</v>
      </c>
      <c r="M2650" s="32">
        <v>0.35</v>
      </c>
      <c r="O2650" s="37"/>
      <c r="P2650" s="35"/>
      <c r="Q2650" s="33"/>
      <c r="R2650" s="34"/>
    </row>
    <row r="2651" spans="1:18" ht="15.75" customHeight="1">
      <c r="A2651" s="22"/>
      <c r="B2651" s="27" t="s">
        <v>30</v>
      </c>
      <c r="C2651" s="27">
        <v>1197831</v>
      </c>
      <c r="D2651" s="28">
        <v>44458</v>
      </c>
      <c r="E2651" s="27" t="s">
        <v>31</v>
      </c>
      <c r="F2651" s="27" t="s">
        <v>103</v>
      </c>
      <c r="G2651" s="27" t="s">
        <v>104</v>
      </c>
      <c r="H2651" s="27" t="s">
        <v>29</v>
      </c>
      <c r="I2651" s="29">
        <v>0.3000000000000001</v>
      </c>
      <c r="J2651" s="30">
        <v>4250</v>
      </c>
      <c r="K2651" s="31">
        <f t="shared" si="20"/>
        <v>1275.0000000000005</v>
      </c>
      <c r="L2651" s="31">
        <f t="shared" si="21"/>
        <v>510.00000000000023</v>
      </c>
      <c r="M2651" s="32">
        <v>0.4</v>
      </c>
      <c r="O2651" s="37"/>
      <c r="P2651" s="35"/>
      <c r="Q2651" s="33"/>
      <c r="R2651" s="34"/>
    </row>
    <row r="2652" spans="1:18" ht="15.75" customHeight="1">
      <c r="A2652" s="22"/>
      <c r="B2652" s="27" t="s">
        <v>30</v>
      </c>
      <c r="C2652" s="27">
        <v>1197831</v>
      </c>
      <c r="D2652" s="28">
        <v>44490</v>
      </c>
      <c r="E2652" s="27" t="s">
        <v>31</v>
      </c>
      <c r="F2652" s="27" t="s">
        <v>103</v>
      </c>
      <c r="G2652" s="27" t="s">
        <v>104</v>
      </c>
      <c r="H2652" s="27" t="s">
        <v>24</v>
      </c>
      <c r="I2652" s="29">
        <v>0.3000000000000001</v>
      </c>
      <c r="J2652" s="30">
        <v>6000</v>
      </c>
      <c r="K2652" s="31">
        <f t="shared" si="20"/>
        <v>1800.0000000000007</v>
      </c>
      <c r="L2652" s="31">
        <f t="shared" si="21"/>
        <v>720.00000000000034</v>
      </c>
      <c r="M2652" s="32">
        <v>0.4</v>
      </c>
      <c r="O2652" s="37"/>
      <c r="P2652" s="35"/>
      <c r="Q2652" s="33"/>
      <c r="R2652" s="34"/>
    </row>
    <row r="2653" spans="1:18" ht="15.75" customHeight="1">
      <c r="A2653" s="22"/>
      <c r="B2653" s="27" t="s">
        <v>30</v>
      </c>
      <c r="C2653" s="27">
        <v>1197831</v>
      </c>
      <c r="D2653" s="28">
        <v>44490</v>
      </c>
      <c r="E2653" s="27" t="s">
        <v>31</v>
      </c>
      <c r="F2653" s="27" t="s">
        <v>103</v>
      </c>
      <c r="G2653" s="27" t="s">
        <v>104</v>
      </c>
      <c r="H2653" s="27" t="s">
        <v>25</v>
      </c>
      <c r="I2653" s="29">
        <v>0.20000000000000012</v>
      </c>
      <c r="J2653" s="30">
        <v>4250</v>
      </c>
      <c r="K2653" s="31">
        <f t="shared" si="20"/>
        <v>850.00000000000057</v>
      </c>
      <c r="L2653" s="31">
        <f t="shared" si="21"/>
        <v>297.50000000000017</v>
      </c>
      <c r="M2653" s="32">
        <v>0.35</v>
      </c>
      <c r="O2653" s="37"/>
      <c r="P2653" s="35"/>
      <c r="Q2653" s="33"/>
      <c r="R2653" s="34"/>
    </row>
    <row r="2654" spans="1:18" ht="15.75" customHeight="1">
      <c r="A2654" s="22"/>
      <c r="B2654" s="27" t="s">
        <v>30</v>
      </c>
      <c r="C2654" s="27">
        <v>1197831</v>
      </c>
      <c r="D2654" s="28">
        <v>44490</v>
      </c>
      <c r="E2654" s="27" t="s">
        <v>31</v>
      </c>
      <c r="F2654" s="27" t="s">
        <v>103</v>
      </c>
      <c r="G2654" s="27" t="s">
        <v>104</v>
      </c>
      <c r="H2654" s="27" t="s">
        <v>26</v>
      </c>
      <c r="I2654" s="29">
        <v>0.20000000000000012</v>
      </c>
      <c r="J2654" s="30">
        <v>3000</v>
      </c>
      <c r="K2654" s="31">
        <f t="shared" si="20"/>
        <v>600.00000000000034</v>
      </c>
      <c r="L2654" s="31">
        <f t="shared" si="21"/>
        <v>240.00000000000014</v>
      </c>
      <c r="M2654" s="32">
        <v>0.4</v>
      </c>
      <c r="O2654" s="37"/>
      <c r="P2654" s="35"/>
      <c r="Q2654" s="33"/>
      <c r="R2654" s="34"/>
    </row>
    <row r="2655" spans="1:18" ht="15.75" customHeight="1">
      <c r="A2655" s="22"/>
      <c r="B2655" s="27" t="s">
        <v>30</v>
      </c>
      <c r="C2655" s="27">
        <v>1197831</v>
      </c>
      <c r="D2655" s="28">
        <v>44490</v>
      </c>
      <c r="E2655" s="27" t="s">
        <v>31</v>
      </c>
      <c r="F2655" s="27" t="s">
        <v>103</v>
      </c>
      <c r="G2655" s="27" t="s">
        <v>104</v>
      </c>
      <c r="H2655" s="27" t="s">
        <v>27</v>
      </c>
      <c r="I2655" s="29">
        <v>0.20000000000000012</v>
      </c>
      <c r="J2655" s="30">
        <v>2750</v>
      </c>
      <c r="K2655" s="31">
        <f t="shared" si="20"/>
        <v>550.00000000000034</v>
      </c>
      <c r="L2655" s="31">
        <f t="shared" si="21"/>
        <v>220.00000000000014</v>
      </c>
      <c r="M2655" s="32">
        <v>0.4</v>
      </c>
      <c r="O2655" s="37"/>
      <c r="P2655" s="35"/>
      <c r="Q2655" s="33"/>
      <c r="R2655" s="34"/>
    </row>
    <row r="2656" spans="1:18" ht="15.75" customHeight="1">
      <c r="A2656" s="22"/>
      <c r="B2656" s="27" t="s">
        <v>30</v>
      </c>
      <c r="C2656" s="27">
        <v>1197831</v>
      </c>
      <c r="D2656" s="28">
        <v>44490</v>
      </c>
      <c r="E2656" s="27" t="s">
        <v>31</v>
      </c>
      <c r="F2656" s="27" t="s">
        <v>103</v>
      </c>
      <c r="G2656" s="27" t="s">
        <v>104</v>
      </c>
      <c r="H2656" s="27" t="s">
        <v>28</v>
      </c>
      <c r="I2656" s="29">
        <v>0.3000000000000001</v>
      </c>
      <c r="J2656" s="30">
        <v>2750</v>
      </c>
      <c r="K2656" s="31">
        <f t="shared" si="20"/>
        <v>825.00000000000023</v>
      </c>
      <c r="L2656" s="31">
        <f t="shared" si="21"/>
        <v>288.75000000000006</v>
      </c>
      <c r="M2656" s="32">
        <v>0.35</v>
      </c>
      <c r="O2656" s="37"/>
      <c r="P2656" s="35"/>
      <c r="Q2656" s="33"/>
      <c r="R2656" s="34"/>
    </row>
    <row r="2657" spans="1:18" ht="15.75" customHeight="1">
      <c r="A2657" s="22"/>
      <c r="B2657" s="27" t="s">
        <v>30</v>
      </c>
      <c r="C2657" s="27">
        <v>1197831</v>
      </c>
      <c r="D2657" s="28">
        <v>44490</v>
      </c>
      <c r="E2657" s="27" t="s">
        <v>31</v>
      </c>
      <c r="F2657" s="27" t="s">
        <v>103</v>
      </c>
      <c r="G2657" s="27" t="s">
        <v>104</v>
      </c>
      <c r="H2657" s="27" t="s">
        <v>29</v>
      </c>
      <c r="I2657" s="29">
        <v>0.30000000000000004</v>
      </c>
      <c r="J2657" s="30">
        <v>4000</v>
      </c>
      <c r="K2657" s="31">
        <f t="shared" si="20"/>
        <v>1200.0000000000002</v>
      </c>
      <c r="L2657" s="31">
        <f t="shared" si="21"/>
        <v>480.00000000000011</v>
      </c>
      <c r="M2657" s="32">
        <v>0.4</v>
      </c>
      <c r="O2657" s="37"/>
      <c r="P2657" s="35"/>
      <c r="Q2657" s="33"/>
      <c r="R2657" s="34"/>
    </row>
    <row r="2658" spans="1:18" ht="15.75" customHeight="1">
      <c r="A2658" s="22"/>
      <c r="B2658" s="27" t="s">
        <v>30</v>
      </c>
      <c r="C2658" s="27">
        <v>1197831</v>
      </c>
      <c r="D2658" s="28">
        <v>44520</v>
      </c>
      <c r="E2658" s="27" t="s">
        <v>31</v>
      </c>
      <c r="F2658" s="27" t="s">
        <v>103</v>
      </c>
      <c r="G2658" s="27" t="s">
        <v>104</v>
      </c>
      <c r="H2658" s="27" t="s">
        <v>24</v>
      </c>
      <c r="I2658" s="29">
        <v>0.25000000000000011</v>
      </c>
      <c r="J2658" s="30">
        <v>5500</v>
      </c>
      <c r="K2658" s="31">
        <f t="shared" si="20"/>
        <v>1375.0000000000007</v>
      </c>
      <c r="L2658" s="31">
        <f t="shared" si="21"/>
        <v>550.00000000000034</v>
      </c>
      <c r="M2658" s="32">
        <v>0.4</v>
      </c>
      <c r="O2658" s="37"/>
      <c r="P2658" s="35"/>
      <c r="Q2658" s="33"/>
      <c r="R2658" s="34"/>
    </row>
    <row r="2659" spans="1:18" ht="15.75" customHeight="1">
      <c r="A2659" s="22"/>
      <c r="B2659" s="27" t="s">
        <v>30</v>
      </c>
      <c r="C2659" s="27">
        <v>1197831</v>
      </c>
      <c r="D2659" s="28">
        <v>44520</v>
      </c>
      <c r="E2659" s="27" t="s">
        <v>31</v>
      </c>
      <c r="F2659" s="27" t="s">
        <v>103</v>
      </c>
      <c r="G2659" s="27" t="s">
        <v>104</v>
      </c>
      <c r="H2659" s="27" t="s">
        <v>25</v>
      </c>
      <c r="I2659" s="29">
        <v>0.15000000000000013</v>
      </c>
      <c r="J2659" s="30">
        <v>3750</v>
      </c>
      <c r="K2659" s="31">
        <f t="shared" si="20"/>
        <v>562.50000000000045</v>
      </c>
      <c r="L2659" s="31">
        <f t="shared" si="21"/>
        <v>196.87500000000014</v>
      </c>
      <c r="M2659" s="32">
        <v>0.35</v>
      </c>
      <c r="O2659" s="37"/>
      <c r="P2659" s="35"/>
      <c r="Q2659" s="33"/>
      <c r="R2659" s="34"/>
    </row>
    <row r="2660" spans="1:18" ht="15.75" customHeight="1">
      <c r="A2660" s="22"/>
      <c r="B2660" s="27" t="s">
        <v>30</v>
      </c>
      <c r="C2660" s="27">
        <v>1197831</v>
      </c>
      <c r="D2660" s="28">
        <v>44520</v>
      </c>
      <c r="E2660" s="27" t="s">
        <v>31</v>
      </c>
      <c r="F2660" s="27" t="s">
        <v>103</v>
      </c>
      <c r="G2660" s="27" t="s">
        <v>104</v>
      </c>
      <c r="H2660" s="27" t="s">
        <v>26</v>
      </c>
      <c r="I2660" s="29">
        <v>0.25000000000000017</v>
      </c>
      <c r="J2660" s="30">
        <v>3200</v>
      </c>
      <c r="K2660" s="31">
        <f t="shared" si="20"/>
        <v>800.00000000000057</v>
      </c>
      <c r="L2660" s="31">
        <f t="shared" si="21"/>
        <v>320.00000000000023</v>
      </c>
      <c r="M2660" s="32">
        <v>0.4</v>
      </c>
      <c r="O2660" s="37"/>
      <c r="P2660" s="35"/>
      <c r="Q2660" s="33"/>
      <c r="R2660" s="34"/>
    </row>
    <row r="2661" spans="1:18" ht="15.75" customHeight="1">
      <c r="A2661" s="22"/>
      <c r="B2661" s="27" t="s">
        <v>30</v>
      </c>
      <c r="C2661" s="27">
        <v>1197831</v>
      </c>
      <c r="D2661" s="28">
        <v>44520</v>
      </c>
      <c r="E2661" s="27" t="s">
        <v>31</v>
      </c>
      <c r="F2661" s="27" t="s">
        <v>103</v>
      </c>
      <c r="G2661" s="27" t="s">
        <v>104</v>
      </c>
      <c r="H2661" s="27" t="s">
        <v>27</v>
      </c>
      <c r="I2661" s="29">
        <v>0.55000000000000016</v>
      </c>
      <c r="J2661" s="30">
        <v>3750</v>
      </c>
      <c r="K2661" s="31">
        <f t="shared" si="20"/>
        <v>2062.5000000000005</v>
      </c>
      <c r="L2661" s="31">
        <f t="shared" si="21"/>
        <v>825.00000000000023</v>
      </c>
      <c r="M2661" s="32">
        <v>0.4</v>
      </c>
      <c r="O2661" s="37"/>
      <c r="P2661" s="35"/>
      <c r="Q2661" s="33"/>
      <c r="R2661" s="34"/>
    </row>
    <row r="2662" spans="1:18" ht="15.75" customHeight="1">
      <c r="A2662" s="22"/>
      <c r="B2662" s="27" t="s">
        <v>30</v>
      </c>
      <c r="C2662" s="27">
        <v>1197831</v>
      </c>
      <c r="D2662" s="28">
        <v>44520</v>
      </c>
      <c r="E2662" s="27" t="s">
        <v>31</v>
      </c>
      <c r="F2662" s="27" t="s">
        <v>103</v>
      </c>
      <c r="G2662" s="27" t="s">
        <v>104</v>
      </c>
      <c r="H2662" s="27" t="s">
        <v>28</v>
      </c>
      <c r="I2662" s="29">
        <v>0.75000000000000011</v>
      </c>
      <c r="J2662" s="30">
        <v>3500</v>
      </c>
      <c r="K2662" s="31">
        <f t="shared" si="20"/>
        <v>2625.0000000000005</v>
      </c>
      <c r="L2662" s="31">
        <f t="shared" si="21"/>
        <v>918.75000000000011</v>
      </c>
      <c r="M2662" s="32">
        <v>0.35</v>
      </c>
      <c r="O2662" s="37"/>
      <c r="P2662" s="35"/>
      <c r="Q2662" s="33"/>
      <c r="R2662" s="34"/>
    </row>
    <row r="2663" spans="1:18" ht="15.75" customHeight="1">
      <c r="A2663" s="22"/>
      <c r="B2663" s="27" t="s">
        <v>30</v>
      </c>
      <c r="C2663" s="27">
        <v>1197831</v>
      </c>
      <c r="D2663" s="28">
        <v>44520</v>
      </c>
      <c r="E2663" s="27" t="s">
        <v>31</v>
      </c>
      <c r="F2663" s="27" t="s">
        <v>103</v>
      </c>
      <c r="G2663" s="27" t="s">
        <v>104</v>
      </c>
      <c r="H2663" s="27" t="s">
        <v>29</v>
      </c>
      <c r="I2663" s="29">
        <v>0.75</v>
      </c>
      <c r="J2663" s="30">
        <v>4500</v>
      </c>
      <c r="K2663" s="31">
        <f t="shared" si="20"/>
        <v>3375</v>
      </c>
      <c r="L2663" s="31">
        <f t="shared" si="21"/>
        <v>1350</v>
      </c>
      <c r="M2663" s="32">
        <v>0.4</v>
      </c>
      <c r="O2663" s="37"/>
      <c r="P2663" s="35"/>
      <c r="Q2663" s="33"/>
      <c r="R2663" s="34"/>
    </row>
    <row r="2664" spans="1:18" ht="15.75" customHeight="1">
      <c r="A2664" s="22"/>
      <c r="B2664" s="27" t="s">
        <v>30</v>
      </c>
      <c r="C2664" s="27">
        <v>1197831</v>
      </c>
      <c r="D2664" s="28">
        <v>44549</v>
      </c>
      <c r="E2664" s="27" t="s">
        <v>31</v>
      </c>
      <c r="F2664" s="27" t="s">
        <v>103</v>
      </c>
      <c r="G2664" s="27" t="s">
        <v>104</v>
      </c>
      <c r="H2664" s="27" t="s">
        <v>24</v>
      </c>
      <c r="I2664" s="29">
        <v>0.70000000000000007</v>
      </c>
      <c r="J2664" s="30">
        <v>7000</v>
      </c>
      <c r="K2664" s="31">
        <f t="shared" si="20"/>
        <v>4900.0000000000009</v>
      </c>
      <c r="L2664" s="31">
        <f t="shared" si="21"/>
        <v>1960.0000000000005</v>
      </c>
      <c r="M2664" s="32">
        <v>0.4</v>
      </c>
      <c r="O2664" s="37"/>
      <c r="P2664" s="35"/>
      <c r="Q2664" s="33"/>
      <c r="R2664" s="34"/>
    </row>
    <row r="2665" spans="1:18" ht="15.75" customHeight="1">
      <c r="A2665" s="22"/>
      <c r="B2665" s="27" t="s">
        <v>30</v>
      </c>
      <c r="C2665" s="27">
        <v>1197831</v>
      </c>
      <c r="D2665" s="28">
        <v>44549</v>
      </c>
      <c r="E2665" s="27" t="s">
        <v>31</v>
      </c>
      <c r="F2665" s="27" t="s">
        <v>103</v>
      </c>
      <c r="G2665" s="27" t="s">
        <v>104</v>
      </c>
      <c r="H2665" s="27" t="s">
        <v>25</v>
      </c>
      <c r="I2665" s="29">
        <v>0.60000000000000009</v>
      </c>
      <c r="J2665" s="30">
        <v>5000</v>
      </c>
      <c r="K2665" s="31">
        <f t="shared" si="20"/>
        <v>3000.0000000000005</v>
      </c>
      <c r="L2665" s="31">
        <f t="shared" si="21"/>
        <v>1050</v>
      </c>
      <c r="M2665" s="32">
        <v>0.35</v>
      </c>
      <c r="O2665" s="37"/>
      <c r="P2665" s="35"/>
      <c r="Q2665" s="33"/>
      <c r="R2665" s="34"/>
    </row>
    <row r="2666" spans="1:18" ht="15.75" customHeight="1">
      <c r="A2666" s="22"/>
      <c r="B2666" s="27" t="s">
        <v>30</v>
      </c>
      <c r="C2666" s="27">
        <v>1197831</v>
      </c>
      <c r="D2666" s="28">
        <v>44549</v>
      </c>
      <c r="E2666" s="27" t="s">
        <v>31</v>
      </c>
      <c r="F2666" s="27" t="s">
        <v>103</v>
      </c>
      <c r="G2666" s="27" t="s">
        <v>104</v>
      </c>
      <c r="H2666" s="27" t="s">
        <v>26</v>
      </c>
      <c r="I2666" s="29">
        <v>0.60000000000000009</v>
      </c>
      <c r="J2666" s="30">
        <v>4500</v>
      </c>
      <c r="K2666" s="31">
        <f t="shared" si="20"/>
        <v>2700.0000000000005</v>
      </c>
      <c r="L2666" s="31">
        <f t="shared" si="21"/>
        <v>1080.0000000000002</v>
      </c>
      <c r="M2666" s="32">
        <v>0.4</v>
      </c>
      <c r="O2666" s="37"/>
      <c r="P2666" s="35"/>
      <c r="Q2666" s="33"/>
      <c r="R2666" s="34"/>
    </row>
    <row r="2667" spans="1:18" ht="15.75" customHeight="1">
      <c r="A2667" s="22"/>
      <c r="B2667" s="27" t="s">
        <v>30</v>
      </c>
      <c r="C2667" s="27">
        <v>1197831</v>
      </c>
      <c r="D2667" s="28">
        <v>44549</v>
      </c>
      <c r="E2667" s="27" t="s">
        <v>31</v>
      </c>
      <c r="F2667" s="27" t="s">
        <v>103</v>
      </c>
      <c r="G2667" s="27" t="s">
        <v>104</v>
      </c>
      <c r="H2667" s="27" t="s">
        <v>27</v>
      </c>
      <c r="I2667" s="29">
        <v>0.60000000000000009</v>
      </c>
      <c r="J2667" s="30">
        <v>4000</v>
      </c>
      <c r="K2667" s="31">
        <f t="shared" si="20"/>
        <v>2400.0000000000005</v>
      </c>
      <c r="L2667" s="31">
        <f t="shared" si="21"/>
        <v>960.00000000000023</v>
      </c>
      <c r="M2667" s="32">
        <v>0.4</v>
      </c>
      <c r="O2667" s="37"/>
      <c r="P2667" s="35"/>
      <c r="Q2667" s="33"/>
      <c r="R2667" s="34"/>
    </row>
    <row r="2668" spans="1:18" ht="15.75" customHeight="1">
      <c r="A2668" s="22"/>
      <c r="B2668" s="27" t="s">
        <v>30</v>
      </c>
      <c r="C2668" s="27">
        <v>1197831</v>
      </c>
      <c r="D2668" s="28">
        <v>44549</v>
      </c>
      <c r="E2668" s="27" t="s">
        <v>31</v>
      </c>
      <c r="F2668" s="27" t="s">
        <v>103</v>
      </c>
      <c r="G2668" s="27" t="s">
        <v>104</v>
      </c>
      <c r="H2668" s="27" t="s">
        <v>28</v>
      </c>
      <c r="I2668" s="29">
        <v>0.70000000000000007</v>
      </c>
      <c r="J2668" s="30">
        <v>4000</v>
      </c>
      <c r="K2668" s="31">
        <f t="shared" si="20"/>
        <v>2800.0000000000005</v>
      </c>
      <c r="L2668" s="31">
        <f t="shared" si="21"/>
        <v>980.00000000000011</v>
      </c>
      <c r="M2668" s="32">
        <v>0.35</v>
      </c>
      <c r="O2668" s="37"/>
      <c r="P2668" s="35"/>
      <c r="Q2668" s="33"/>
      <c r="R2668" s="34"/>
    </row>
    <row r="2669" spans="1:18" ht="15.75" customHeight="1">
      <c r="A2669" s="22"/>
      <c r="B2669" s="27" t="s">
        <v>30</v>
      </c>
      <c r="C2669" s="27">
        <v>1197831</v>
      </c>
      <c r="D2669" s="28">
        <v>44549</v>
      </c>
      <c r="E2669" s="27" t="s">
        <v>31</v>
      </c>
      <c r="F2669" s="27" t="s">
        <v>103</v>
      </c>
      <c r="G2669" s="27" t="s">
        <v>104</v>
      </c>
      <c r="H2669" s="27" t="s">
        <v>29</v>
      </c>
      <c r="I2669" s="29">
        <v>0.75</v>
      </c>
      <c r="J2669" s="30">
        <v>5000</v>
      </c>
      <c r="K2669" s="31">
        <f t="shared" si="20"/>
        <v>3750</v>
      </c>
      <c r="L2669" s="31">
        <f t="shared" si="21"/>
        <v>1500</v>
      </c>
      <c r="M2669" s="32">
        <v>0.4</v>
      </c>
      <c r="O2669" s="37"/>
      <c r="P2669" s="35"/>
      <c r="Q2669" s="33"/>
      <c r="R2669" s="34"/>
    </row>
    <row r="2670" spans="1:18" ht="15.75" customHeight="1">
      <c r="A2670" s="22" t="s">
        <v>46</v>
      </c>
      <c r="B2670" s="27" t="s">
        <v>30</v>
      </c>
      <c r="C2670" s="27">
        <v>1197831</v>
      </c>
      <c r="D2670" s="28">
        <v>44219</v>
      </c>
      <c r="E2670" s="27" t="s">
        <v>31</v>
      </c>
      <c r="F2670" s="27" t="s">
        <v>105</v>
      </c>
      <c r="G2670" s="27" t="s">
        <v>106</v>
      </c>
      <c r="H2670" s="27" t="s">
        <v>24</v>
      </c>
      <c r="I2670" s="29">
        <v>0.25000000000000006</v>
      </c>
      <c r="J2670" s="30">
        <v>5750</v>
      </c>
      <c r="K2670" s="31">
        <f t="shared" si="20"/>
        <v>1437.5000000000002</v>
      </c>
      <c r="L2670" s="31">
        <f t="shared" si="21"/>
        <v>575.00000000000011</v>
      </c>
      <c r="M2670" s="32">
        <v>0.4</v>
      </c>
      <c r="O2670" s="37"/>
      <c r="P2670" s="35"/>
      <c r="Q2670" s="33"/>
      <c r="R2670" s="34"/>
    </row>
    <row r="2671" spans="1:18" ht="15.75" customHeight="1">
      <c r="A2671" s="22"/>
      <c r="B2671" s="27" t="s">
        <v>30</v>
      </c>
      <c r="C2671" s="27">
        <v>1197831</v>
      </c>
      <c r="D2671" s="28">
        <v>44219</v>
      </c>
      <c r="E2671" s="27" t="s">
        <v>31</v>
      </c>
      <c r="F2671" s="27" t="s">
        <v>105</v>
      </c>
      <c r="G2671" s="27" t="s">
        <v>106</v>
      </c>
      <c r="H2671" s="27" t="s">
        <v>25</v>
      </c>
      <c r="I2671" s="29">
        <v>0.25000000000000006</v>
      </c>
      <c r="J2671" s="30">
        <v>3750</v>
      </c>
      <c r="K2671" s="31">
        <f t="shared" si="20"/>
        <v>937.50000000000023</v>
      </c>
      <c r="L2671" s="31">
        <f t="shared" si="21"/>
        <v>328.12500000000006</v>
      </c>
      <c r="M2671" s="32">
        <v>0.35</v>
      </c>
      <c r="O2671" s="37"/>
      <c r="P2671" s="35"/>
      <c r="Q2671" s="33"/>
      <c r="R2671" s="34"/>
    </row>
    <row r="2672" spans="1:18" ht="15.75" customHeight="1">
      <c r="A2672" s="22"/>
      <c r="B2672" s="27" t="s">
        <v>30</v>
      </c>
      <c r="C2672" s="27">
        <v>1197831</v>
      </c>
      <c r="D2672" s="28">
        <v>44219</v>
      </c>
      <c r="E2672" s="27" t="s">
        <v>31</v>
      </c>
      <c r="F2672" s="27" t="s">
        <v>105</v>
      </c>
      <c r="G2672" s="27" t="s">
        <v>106</v>
      </c>
      <c r="H2672" s="27" t="s">
        <v>26</v>
      </c>
      <c r="I2672" s="29">
        <v>0.15000000000000008</v>
      </c>
      <c r="J2672" s="30">
        <v>3750</v>
      </c>
      <c r="K2672" s="31">
        <f t="shared" si="20"/>
        <v>562.50000000000034</v>
      </c>
      <c r="L2672" s="31">
        <f t="shared" si="21"/>
        <v>225.00000000000014</v>
      </c>
      <c r="M2672" s="32">
        <v>0.4</v>
      </c>
      <c r="O2672" s="37"/>
      <c r="P2672" s="35"/>
      <c r="Q2672" s="33"/>
      <c r="R2672" s="34"/>
    </row>
    <row r="2673" spans="1:18" ht="15.75" customHeight="1">
      <c r="A2673" s="22"/>
      <c r="B2673" s="27" t="s">
        <v>30</v>
      </c>
      <c r="C2673" s="27">
        <v>1197831</v>
      </c>
      <c r="D2673" s="28">
        <v>44219</v>
      </c>
      <c r="E2673" s="27" t="s">
        <v>31</v>
      </c>
      <c r="F2673" s="27" t="s">
        <v>105</v>
      </c>
      <c r="G2673" s="27" t="s">
        <v>106</v>
      </c>
      <c r="H2673" s="27" t="s">
        <v>27</v>
      </c>
      <c r="I2673" s="29">
        <v>0.2</v>
      </c>
      <c r="J2673" s="30">
        <v>2250</v>
      </c>
      <c r="K2673" s="31">
        <f t="shared" si="20"/>
        <v>450</v>
      </c>
      <c r="L2673" s="31">
        <f t="shared" si="21"/>
        <v>180</v>
      </c>
      <c r="M2673" s="32">
        <v>0.4</v>
      </c>
      <c r="O2673" s="37"/>
      <c r="P2673" s="35"/>
      <c r="Q2673" s="33"/>
      <c r="R2673" s="34"/>
    </row>
    <row r="2674" spans="1:18" ht="15.75" customHeight="1">
      <c r="A2674" s="22"/>
      <c r="B2674" s="27" t="s">
        <v>30</v>
      </c>
      <c r="C2674" s="27">
        <v>1197831</v>
      </c>
      <c r="D2674" s="28">
        <v>44219</v>
      </c>
      <c r="E2674" s="27" t="s">
        <v>31</v>
      </c>
      <c r="F2674" s="27" t="s">
        <v>105</v>
      </c>
      <c r="G2674" s="27" t="s">
        <v>106</v>
      </c>
      <c r="H2674" s="27" t="s">
        <v>28</v>
      </c>
      <c r="I2674" s="29">
        <v>0.35000000000000003</v>
      </c>
      <c r="J2674" s="30">
        <v>2750</v>
      </c>
      <c r="K2674" s="31">
        <f t="shared" si="20"/>
        <v>962.50000000000011</v>
      </c>
      <c r="L2674" s="31">
        <f t="shared" si="21"/>
        <v>336.875</v>
      </c>
      <c r="M2674" s="32">
        <v>0.35</v>
      </c>
      <c r="O2674" s="37"/>
      <c r="P2674" s="35"/>
      <c r="Q2674" s="33"/>
      <c r="R2674" s="34"/>
    </row>
    <row r="2675" spans="1:18" ht="15.75" customHeight="1">
      <c r="A2675" s="22"/>
      <c r="B2675" s="27" t="s">
        <v>30</v>
      </c>
      <c r="C2675" s="27">
        <v>1197831</v>
      </c>
      <c r="D2675" s="28">
        <v>44219</v>
      </c>
      <c r="E2675" s="27" t="s">
        <v>31</v>
      </c>
      <c r="F2675" s="27" t="s">
        <v>105</v>
      </c>
      <c r="G2675" s="27" t="s">
        <v>106</v>
      </c>
      <c r="H2675" s="27" t="s">
        <v>29</v>
      </c>
      <c r="I2675" s="29">
        <v>0.25000000000000006</v>
      </c>
      <c r="J2675" s="30">
        <v>3750</v>
      </c>
      <c r="K2675" s="31">
        <f t="shared" si="20"/>
        <v>937.50000000000023</v>
      </c>
      <c r="L2675" s="31">
        <f t="shared" si="21"/>
        <v>375.00000000000011</v>
      </c>
      <c r="M2675" s="32">
        <v>0.4</v>
      </c>
      <c r="O2675" s="37"/>
      <c r="P2675" s="35"/>
      <c r="Q2675" s="33"/>
      <c r="R2675" s="34"/>
    </row>
    <row r="2676" spans="1:18" ht="15.75" customHeight="1">
      <c r="A2676" s="22"/>
      <c r="B2676" s="27" t="s">
        <v>30</v>
      </c>
      <c r="C2676" s="27">
        <v>1197831</v>
      </c>
      <c r="D2676" s="28">
        <v>44248</v>
      </c>
      <c r="E2676" s="27" t="s">
        <v>31</v>
      </c>
      <c r="F2676" s="27" t="s">
        <v>105</v>
      </c>
      <c r="G2676" s="27" t="s">
        <v>106</v>
      </c>
      <c r="H2676" s="27" t="s">
        <v>24</v>
      </c>
      <c r="I2676" s="29">
        <v>0.25000000000000006</v>
      </c>
      <c r="J2676" s="30">
        <v>6250</v>
      </c>
      <c r="K2676" s="31">
        <f t="shared" si="20"/>
        <v>1562.5000000000005</v>
      </c>
      <c r="L2676" s="31">
        <f t="shared" si="21"/>
        <v>625.00000000000023</v>
      </c>
      <c r="M2676" s="32">
        <v>0.4</v>
      </c>
      <c r="O2676" s="37"/>
      <c r="P2676" s="35"/>
      <c r="Q2676" s="33"/>
      <c r="R2676" s="34"/>
    </row>
    <row r="2677" spans="1:18" ht="15.75" customHeight="1">
      <c r="A2677" s="22"/>
      <c r="B2677" s="27" t="s">
        <v>30</v>
      </c>
      <c r="C2677" s="27">
        <v>1197831</v>
      </c>
      <c r="D2677" s="28">
        <v>44248</v>
      </c>
      <c r="E2677" s="27" t="s">
        <v>31</v>
      </c>
      <c r="F2677" s="27" t="s">
        <v>105</v>
      </c>
      <c r="G2677" s="27" t="s">
        <v>106</v>
      </c>
      <c r="H2677" s="27" t="s">
        <v>25</v>
      </c>
      <c r="I2677" s="29">
        <v>0.25000000000000006</v>
      </c>
      <c r="J2677" s="30">
        <v>2750</v>
      </c>
      <c r="K2677" s="31">
        <f t="shared" si="20"/>
        <v>687.50000000000011</v>
      </c>
      <c r="L2677" s="31">
        <f t="shared" si="21"/>
        <v>240.62500000000003</v>
      </c>
      <c r="M2677" s="32">
        <v>0.35</v>
      </c>
      <c r="O2677" s="37"/>
      <c r="P2677" s="35"/>
      <c r="Q2677" s="33"/>
      <c r="R2677" s="34"/>
    </row>
    <row r="2678" spans="1:18" ht="15.75" customHeight="1">
      <c r="A2678" s="22"/>
      <c r="B2678" s="27" t="s">
        <v>30</v>
      </c>
      <c r="C2678" s="27">
        <v>1197831</v>
      </c>
      <c r="D2678" s="28">
        <v>44248</v>
      </c>
      <c r="E2678" s="27" t="s">
        <v>31</v>
      </c>
      <c r="F2678" s="27" t="s">
        <v>105</v>
      </c>
      <c r="G2678" s="27" t="s">
        <v>106</v>
      </c>
      <c r="H2678" s="27" t="s">
        <v>26</v>
      </c>
      <c r="I2678" s="29">
        <v>0.15000000000000008</v>
      </c>
      <c r="J2678" s="30">
        <v>3250</v>
      </c>
      <c r="K2678" s="31">
        <f t="shared" si="20"/>
        <v>487.50000000000023</v>
      </c>
      <c r="L2678" s="31">
        <f t="shared" si="21"/>
        <v>195.00000000000011</v>
      </c>
      <c r="M2678" s="32">
        <v>0.4</v>
      </c>
      <c r="O2678" s="37"/>
      <c r="P2678" s="35"/>
      <c r="Q2678" s="33"/>
      <c r="R2678" s="34"/>
    </row>
    <row r="2679" spans="1:18" ht="15.75" customHeight="1">
      <c r="A2679" s="22"/>
      <c r="B2679" s="27" t="s">
        <v>30</v>
      </c>
      <c r="C2679" s="27">
        <v>1197831</v>
      </c>
      <c r="D2679" s="28">
        <v>44248</v>
      </c>
      <c r="E2679" s="27" t="s">
        <v>31</v>
      </c>
      <c r="F2679" s="27" t="s">
        <v>105</v>
      </c>
      <c r="G2679" s="27" t="s">
        <v>106</v>
      </c>
      <c r="H2679" s="27" t="s">
        <v>27</v>
      </c>
      <c r="I2679" s="29">
        <v>0.2</v>
      </c>
      <c r="J2679" s="30">
        <v>1750</v>
      </c>
      <c r="K2679" s="31">
        <f t="shared" si="20"/>
        <v>350</v>
      </c>
      <c r="L2679" s="31">
        <f t="shared" si="21"/>
        <v>140</v>
      </c>
      <c r="M2679" s="32">
        <v>0.4</v>
      </c>
      <c r="O2679" s="37"/>
      <c r="P2679" s="35"/>
      <c r="Q2679" s="33"/>
      <c r="R2679" s="34"/>
    </row>
    <row r="2680" spans="1:18" ht="15.75" customHeight="1">
      <c r="A2680" s="22"/>
      <c r="B2680" s="27" t="s">
        <v>30</v>
      </c>
      <c r="C2680" s="27">
        <v>1197831</v>
      </c>
      <c r="D2680" s="28">
        <v>44248</v>
      </c>
      <c r="E2680" s="27" t="s">
        <v>31</v>
      </c>
      <c r="F2680" s="27" t="s">
        <v>105</v>
      </c>
      <c r="G2680" s="27" t="s">
        <v>106</v>
      </c>
      <c r="H2680" s="27" t="s">
        <v>28</v>
      </c>
      <c r="I2680" s="29">
        <v>0.35000000000000003</v>
      </c>
      <c r="J2680" s="30">
        <v>2500</v>
      </c>
      <c r="K2680" s="31">
        <f t="shared" si="20"/>
        <v>875.00000000000011</v>
      </c>
      <c r="L2680" s="31">
        <f t="shared" si="21"/>
        <v>306.25</v>
      </c>
      <c r="M2680" s="32">
        <v>0.35</v>
      </c>
      <c r="O2680" s="37"/>
      <c r="P2680" s="35"/>
      <c r="Q2680" s="33"/>
      <c r="R2680" s="34"/>
    </row>
    <row r="2681" spans="1:18" ht="15.75" customHeight="1">
      <c r="A2681" s="22"/>
      <c r="B2681" s="27" t="s">
        <v>30</v>
      </c>
      <c r="C2681" s="27">
        <v>1197831</v>
      </c>
      <c r="D2681" s="28">
        <v>44248</v>
      </c>
      <c r="E2681" s="27" t="s">
        <v>31</v>
      </c>
      <c r="F2681" s="27" t="s">
        <v>105</v>
      </c>
      <c r="G2681" s="27" t="s">
        <v>106</v>
      </c>
      <c r="H2681" s="27" t="s">
        <v>29</v>
      </c>
      <c r="I2681" s="29">
        <v>0.2</v>
      </c>
      <c r="J2681" s="30">
        <v>3500</v>
      </c>
      <c r="K2681" s="31">
        <f t="shared" si="20"/>
        <v>700</v>
      </c>
      <c r="L2681" s="31">
        <f t="shared" si="21"/>
        <v>280</v>
      </c>
      <c r="M2681" s="32">
        <v>0.4</v>
      </c>
      <c r="O2681" s="37"/>
      <c r="P2681" s="35"/>
      <c r="Q2681" s="33"/>
      <c r="R2681" s="34"/>
    </row>
    <row r="2682" spans="1:18" ht="15.75" customHeight="1">
      <c r="A2682" s="22"/>
      <c r="B2682" s="27" t="s">
        <v>30</v>
      </c>
      <c r="C2682" s="27">
        <v>1197831</v>
      </c>
      <c r="D2682" s="28">
        <v>44274</v>
      </c>
      <c r="E2682" s="27" t="s">
        <v>31</v>
      </c>
      <c r="F2682" s="27" t="s">
        <v>105</v>
      </c>
      <c r="G2682" s="27" t="s">
        <v>106</v>
      </c>
      <c r="H2682" s="27" t="s">
        <v>24</v>
      </c>
      <c r="I2682" s="29">
        <v>0.2</v>
      </c>
      <c r="J2682" s="30">
        <v>5700</v>
      </c>
      <c r="K2682" s="31">
        <f t="shared" si="20"/>
        <v>1140</v>
      </c>
      <c r="L2682" s="31">
        <f t="shared" si="21"/>
        <v>456</v>
      </c>
      <c r="M2682" s="32">
        <v>0.4</v>
      </c>
      <c r="O2682" s="37"/>
      <c r="P2682" s="35"/>
      <c r="Q2682" s="33"/>
      <c r="R2682" s="34"/>
    </row>
    <row r="2683" spans="1:18" ht="15.75" customHeight="1">
      <c r="A2683" s="22"/>
      <c r="B2683" s="27" t="s">
        <v>30</v>
      </c>
      <c r="C2683" s="27">
        <v>1197831</v>
      </c>
      <c r="D2683" s="28">
        <v>44274</v>
      </c>
      <c r="E2683" s="27" t="s">
        <v>31</v>
      </c>
      <c r="F2683" s="27" t="s">
        <v>105</v>
      </c>
      <c r="G2683" s="27" t="s">
        <v>106</v>
      </c>
      <c r="H2683" s="27" t="s">
        <v>25</v>
      </c>
      <c r="I2683" s="29">
        <v>0.2</v>
      </c>
      <c r="J2683" s="30">
        <v>2500</v>
      </c>
      <c r="K2683" s="31">
        <f t="shared" si="20"/>
        <v>500</v>
      </c>
      <c r="L2683" s="31">
        <f t="shared" si="21"/>
        <v>175</v>
      </c>
      <c r="M2683" s="32">
        <v>0.35</v>
      </c>
      <c r="O2683" s="37"/>
      <c r="P2683" s="35"/>
      <c r="Q2683" s="33"/>
      <c r="R2683" s="34"/>
    </row>
    <row r="2684" spans="1:18" ht="15.75" customHeight="1">
      <c r="A2684" s="22"/>
      <c r="B2684" s="27" t="s">
        <v>30</v>
      </c>
      <c r="C2684" s="27">
        <v>1197831</v>
      </c>
      <c r="D2684" s="28">
        <v>44274</v>
      </c>
      <c r="E2684" s="27" t="s">
        <v>31</v>
      </c>
      <c r="F2684" s="27" t="s">
        <v>105</v>
      </c>
      <c r="G2684" s="27" t="s">
        <v>106</v>
      </c>
      <c r="H2684" s="27" t="s">
        <v>26</v>
      </c>
      <c r="I2684" s="29">
        <v>0.10000000000000002</v>
      </c>
      <c r="J2684" s="30">
        <v>2750</v>
      </c>
      <c r="K2684" s="31">
        <f t="shared" si="20"/>
        <v>275.00000000000006</v>
      </c>
      <c r="L2684" s="31">
        <f t="shared" si="21"/>
        <v>110.00000000000003</v>
      </c>
      <c r="M2684" s="32">
        <v>0.4</v>
      </c>
      <c r="O2684" s="37"/>
      <c r="P2684" s="35"/>
      <c r="Q2684" s="33"/>
      <c r="R2684" s="34"/>
    </row>
    <row r="2685" spans="1:18" ht="15.75" customHeight="1">
      <c r="A2685" s="22"/>
      <c r="B2685" s="27" t="s">
        <v>30</v>
      </c>
      <c r="C2685" s="27">
        <v>1197831</v>
      </c>
      <c r="D2685" s="28">
        <v>44274</v>
      </c>
      <c r="E2685" s="27" t="s">
        <v>31</v>
      </c>
      <c r="F2685" s="27" t="s">
        <v>105</v>
      </c>
      <c r="G2685" s="27" t="s">
        <v>106</v>
      </c>
      <c r="H2685" s="27" t="s">
        <v>27</v>
      </c>
      <c r="I2685" s="29">
        <v>0.19999999999999996</v>
      </c>
      <c r="J2685" s="30">
        <v>1250</v>
      </c>
      <c r="K2685" s="31">
        <f t="shared" si="20"/>
        <v>249.99999999999994</v>
      </c>
      <c r="L2685" s="31">
        <f t="shared" si="21"/>
        <v>99.999999999999986</v>
      </c>
      <c r="M2685" s="32">
        <v>0.4</v>
      </c>
      <c r="O2685" s="37"/>
      <c r="P2685" s="35"/>
      <c r="Q2685" s="33"/>
      <c r="R2685" s="34"/>
    </row>
    <row r="2686" spans="1:18" ht="15.75" customHeight="1">
      <c r="A2686" s="22"/>
      <c r="B2686" s="27" t="s">
        <v>30</v>
      </c>
      <c r="C2686" s="27">
        <v>1197831</v>
      </c>
      <c r="D2686" s="28">
        <v>44274</v>
      </c>
      <c r="E2686" s="27" t="s">
        <v>31</v>
      </c>
      <c r="F2686" s="27" t="s">
        <v>105</v>
      </c>
      <c r="G2686" s="27" t="s">
        <v>106</v>
      </c>
      <c r="H2686" s="27" t="s">
        <v>28</v>
      </c>
      <c r="I2686" s="29">
        <v>0.35000000000000009</v>
      </c>
      <c r="J2686" s="30">
        <v>1750</v>
      </c>
      <c r="K2686" s="31">
        <f t="shared" si="20"/>
        <v>612.50000000000011</v>
      </c>
      <c r="L2686" s="31">
        <f t="shared" si="21"/>
        <v>214.37500000000003</v>
      </c>
      <c r="M2686" s="32">
        <v>0.35</v>
      </c>
      <c r="O2686" s="37"/>
      <c r="P2686" s="35"/>
      <c r="Q2686" s="33"/>
      <c r="R2686" s="34"/>
    </row>
    <row r="2687" spans="1:18" ht="15.75" customHeight="1">
      <c r="A2687" s="22"/>
      <c r="B2687" s="27" t="s">
        <v>30</v>
      </c>
      <c r="C2687" s="27">
        <v>1197831</v>
      </c>
      <c r="D2687" s="28">
        <v>44274</v>
      </c>
      <c r="E2687" s="27" t="s">
        <v>31</v>
      </c>
      <c r="F2687" s="27" t="s">
        <v>105</v>
      </c>
      <c r="G2687" s="27" t="s">
        <v>106</v>
      </c>
      <c r="H2687" s="27" t="s">
        <v>29</v>
      </c>
      <c r="I2687" s="29">
        <v>0.25</v>
      </c>
      <c r="J2687" s="30">
        <v>2750</v>
      </c>
      <c r="K2687" s="31">
        <f t="shared" si="20"/>
        <v>687.5</v>
      </c>
      <c r="L2687" s="31">
        <f t="shared" si="21"/>
        <v>275</v>
      </c>
      <c r="M2687" s="32">
        <v>0.4</v>
      </c>
      <c r="O2687" s="37"/>
      <c r="P2687" s="35"/>
      <c r="Q2687" s="33"/>
      <c r="R2687" s="34"/>
    </row>
    <row r="2688" spans="1:18" ht="15.75" customHeight="1">
      <c r="A2688" s="22"/>
      <c r="B2688" s="27" t="s">
        <v>30</v>
      </c>
      <c r="C2688" s="27">
        <v>1197831</v>
      </c>
      <c r="D2688" s="28">
        <v>44306</v>
      </c>
      <c r="E2688" s="27" t="s">
        <v>31</v>
      </c>
      <c r="F2688" s="27" t="s">
        <v>105</v>
      </c>
      <c r="G2688" s="27" t="s">
        <v>106</v>
      </c>
      <c r="H2688" s="27" t="s">
        <v>24</v>
      </c>
      <c r="I2688" s="29">
        <v>0.25</v>
      </c>
      <c r="J2688" s="30">
        <v>5250</v>
      </c>
      <c r="K2688" s="31">
        <f t="shared" si="20"/>
        <v>1312.5</v>
      </c>
      <c r="L2688" s="31">
        <f t="shared" si="21"/>
        <v>525</v>
      </c>
      <c r="M2688" s="32">
        <v>0.4</v>
      </c>
      <c r="O2688" s="37"/>
      <c r="P2688" s="35"/>
      <c r="Q2688" s="33"/>
      <c r="R2688" s="34"/>
    </row>
    <row r="2689" spans="1:18" ht="15.75" customHeight="1">
      <c r="A2689" s="22"/>
      <c r="B2689" s="27" t="s">
        <v>30</v>
      </c>
      <c r="C2689" s="27">
        <v>1197831</v>
      </c>
      <c r="D2689" s="28">
        <v>44306</v>
      </c>
      <c r="E2689" s="27" t="s">
        <v>31</v>
      </c>
      <c r="F2689" s="27" t="s">
        <v>105</v>
      </c>
      <c r="G2689" s="27" t="s">
        <v>106</v>
      </c>
      <c r="H2689" s="27" t="s">
        <v>25</v>
      </c>
      <c r="I2689" s="29">
        <v>0.25</v>
      </c>
      <c r="J2689" s="30">
        <v>2250</v>
      </c>
      <c r="K2689" s="31">
        <f t="shared" si="20"/>
        <v>562.5</v>
      </c>
      <c r="L2689" s="31">
        <f t="shared" si="21"/>
        <v>196.875</v>
      </c>
      <c r="M2689" s="32">
        <v>0.35</v>
      </c>
      <c r="O2689" s="37"/>
      <c r="P2689" s="35"/>
      <c r="Q2689" s="33"/>
      <c r="R2689" s="34"/>
    </row>
    <row r="2690" spans="1:18" ht="15.75" customHeight="1">
      <c r="A2690" s="22"/>
      <c r="B2690" s="27" t="s">
        <v>30</v>
      </c>
      <c r="C2690" s="27">
        <v>1197831</v>
      </c>
      <c r="D2690" s="28">
        <v>44306</v>
      </c>
      <c r="E2690" s="27" t="s">
        <v>31</v>
      </c>
      <c r="F2690" s="27" t="s">
        <v>105</v>
      </c>
      <c r="G2690" s="27" t="s">
        <v>106</v>
      </c>
      <c r="H2690" s="27" t="s">
        <v>26</v>
      </c>
      <c r="I2690" s="29">
        <v>0.15000000000000002</v>
      </c>
      <c r="J2690" s="30">
        <v>2250</v>
      </c>
      <c r="K2690" s="31">
        <f t="shared" si="20"/>
        <v>337.50000000000006</v>
      </c>
      <c r="L2690" s="31">
        <f t="shared" si="21"/>
        <v>135.00000000000003</v>
      </c>
      <c r="M2690" s="32">
        <v>0.4</v>
      </c>
      <c r="O2690" s="37"/>
      <c r="P2690" s="35"/>
      <c r="Q2690" s="33"/>
      <c r="R2690" s="34"/>
    </row>
    <row r="2691" spans="1:18" ht="15.75" customHeight="1">
      <c r="A2691" s="22"/>
      <c r="B2691" s="27" t="s">
        <v>30</v>
      </c>
      <c r="C2691" s="27">
        <v>1197831</v>
      </c>
      <c r="D2691" s="28">
        <v>44306</v>
      </c>
      <c r="E2691" s="27" t="s">
        <v>31</v>
      </c>
      <c r="F2691" s="27" t="s">
        <v>105</v>
      </c>
      <c r="G2691" s="27" t="s">
        <v>106</v>
      </c>
      <c r="H2691" s="27" t="s">
        <v>27</v>
      </c>
      <c r="I2691" s="29">
        <v>0.19999999999999996</v>
      </c>
      <c r="J2691" s="30">
        <v>1500</v>
      </c>
      <c r="K2691" s="31">
        <f t="shared" si="20"/>
        <v>299.99999999999994</v>
      </c>
      <c r="L2691" s="31">
        <f t="shared" si="21"/>
        <v>119.99999999999999</v>
      </c>
      <c r="M2691" s="32">
        <v>0.4</v>
      </c>
      <c r="O2691" s="37"/>
      <c r="P2691" s="35"/>
      <c r="Q2691" s="33"/>
      <c r="R2691" s="34"/>
    </row>
    <row r="2692" spans="1:18" ht="15.75" customHeight="1">
      <c r="A2692" s="22"/>
      <c r="B2692" s="27" t="s">
        <v>30</v>
      </c>
      <c r="C2692" s="27">
        <v>1197831</v>
      </c>
      <c r="D2692" s="28">
        <v>44306</v>
      </c>
      <c r="E2692" s="27" t="s">
        <v>31</v>
      </c>
      <c r="F2692" s="27" t="s">
        <v>105</v>
      </c>
      <c r="G2692" s="27" t="s">
        <v>106</v>
      </c>
      <c r="H2692" s="27" t="s">
        <v>28</v>
      </c>
      <c r="I2692" s="29">
        <v>0.4</v>
      </c>
      <c r="J2692" s="30">
        <v>1750</v>
      </c>
      <c r="K2692" s="31">
        <f t="shared" si="20"/>
        <v>700</v>
      </c>
      <c r="L2692" s="31">
        <f t="shared" si="21"/>
        <v>244.99999999999997</v>
      </c>
      <c r="M2692" s="32">
        <v>0.35</v>
      </c>
      <c r="O2692" s="37"/>
      <c r="P2692" s="35"/>
      <c r="Q2692" s="33"/>
      <c r="R2692" s="34"/>
    </row>
    <row r="2693" spans="1:18" ht="15.75" customHeight="1">
      <c r="A2693" s="22"/>
      <c r="B2693" s="27" t="s">
        <v>30</v>
      </c>
      <c r="C2693" s="27">
        <v>1197831</v>
      </c>
      <c r="D2693" s="28">
        <v>44306</v>
      </c>
      <c r="E2693" s="27" t="s">
        <v>31</v>
      </c>
      <c r="F2693" s="27" t="s">
        <v>105</v>
      </c>
      <c r="G2693" s="27" t="s">
        <v>106</v>
      </c>
      <c r="H2693" s="27" t="s">
        <v>29</v>
      </c>
      <c r="I2693" s="29">
        <v>0.30000000000000004</v>
      </c>
      <c r="J2693" s="30">
        <v>3250</v>
      </c>
      <c r="K2693" s="31">
        <f t="shared" si="20"/>
        <v>975.00000000000011</v>
      </c>
      <c r="L2693" s="31">
        <f t="shared" si="21"/>
        <v>390.00000000000006</v>
      </c>
      <c r="M2693" s="32">
        <v>0.4</v>
      </c>
      <c r="O2693" s="37"/>
      <c r="P2693" s="35"/>
      <c r="Q2693" s="33"/>
      <c r="R2693" s="34"/>
    </row>
    <row r="2694" spans="1:18" ht="15.75" customHeight="1">
      <c r="A2694" s="22"/>
      <c r="B2694" s="27" t="s">
        <v>30</v>
      </c>
      <c r="C2694" s="27">
        <v>1197831</v>
      </c>
      <c r="D2694" s="28">
        <v>44335</v>
      </c>
      <c r="E2694" s="27" t="s">
        <v>31</v>
      </c>
      <c r="F2694" s="27" t="s">
        <v>105</v>
      </c>
      <c r="G2694" s="27" t="s">
        <v>106</v>
      </c>
      <c r="H2694" s="27" t="s">
        <v>24</v>
      </c>
      <c r="I2694" s="29">
        <v>0.4</v>
      </c>
      <c r="J2694" s="30">
        <v>5950</v>
      </c>
      <c r="K2694" s="31">
        <f t="shared" si="20"/>
        <v>2380</v>
      </c>
      <c r="L2694" s="31">
        <f t="shared" si="21"/>
        <v>952</v>
      </c>
      <c r="M2694" s="32">
        <v>0.4</v>
      </c>
      <c r="O2694" s="37"/>
      <c r="P2694" s="35"/>
      <c r="Q2694" s="33"/>
      <c r="R2694" s="34"/>
    </row>
    <row r="2695" spans="1:18" ht="15.75" customHeight="1">
      <c r="A2695" s="22"/>
      <c r="B2695" s="27" t="s">
        <v>30</v>
      </c>
      <c r="C2695" s="27">
        <v>1197831</v>
      </c>
      <c r="D2695" s="28">
        <v>44335</v>
      </c>
      <c r="E2695" s="27" t="s">
        <v>31</v>
      </c>
      <c r="F2695" s="27" t="s">
        <v>105</v>
      </c>
      <c r="G2695" s="27" t="s">
        <v>106</v>
      </c>
      <c r="H2695" s="27" t="s">
        <v>25</v>
      </c>
      <c r="I2695" s="29">
        <v>0.4</v>
      </c>
      <c r="J2695" s="30">
        <v>3000</v>
      </c>
      <c r="K2695" s="31">
        <f t="shared" si="20"/>
        <v>1200</v>
      </c>
      <c r="L2695" s="31">
        <f t="shared" si="21"/>
        <v>420</v>
      </c>
      <c r="M2695" s="32">
        <v>0.35</v>
      </c>
      <c r="O2695" s="37"/>
      <c r="P2695" s="35"/>
      <c r="Q2695" s="33"/>
      <c r="R2695" s="34"/>
    </row>
    <row r="2696" spans="1:18" ht="15.75" customHeight="1">
      <c r="A2696" s="22"/>
      <c r="B2696" s="27" t="s">
        <v>30</v>
      </c>
      <c r="C2696" s="27">
        <v>1197831</v>
      </c>
      <c r="D2696" s="28">
        <v>44335</v>
      </c>
      <c r="E2696" s="27" t="s">
        <v>31</v>
      </c>
      <c r="F2696" s="27" t="s">
        <v>105</v>
      </c>
      <c r="G2696" s="27" t="s">
        <v>106</v>
      </c>
      <c r="H2696" s="27" t="s">
        <v>26</v>
      </c>
      <c r="I2696" s="29">
        <v>0.35000000000000003</v>
      </c>
      <c r="J2696" s="30">
        <v>2750</v>
      </c>
      <c r="K2696" s="31">
        <f t="shared" si="20"/>
        <v>962.50000000000011</v>
      </c>
      <c r="L2696" s="31">
        <f t="shared" si="21"/>
        <v>385.00000000000006</v>
      </c>
      <c r="M2696" s="32">
        <v>0.4</v>
      </c>
      <c r="O2696" s="37"/>
      <c r="P2696" s="35"/>
      <c r="Q2696" s="33"/>
      <c r="R2696" s="34"/>
    </row>
    <row r="2697" spans="1:18" ht="15.75" customHeight="1">
      <c r="A2697" s="22"/>
      <c r="B2697" s="27" t="s">
        <v>30</v>
      </c>
      <c r="C2697" s="27">
        <v>1197831</v>
      </c>
      <c r="D2697" s="28">
        <v>44335</v>
      </c>
      <c r="E2697" s="27" t="s">
        <v>31</v>
      </c>
      <c r="F2697" s="27" t="s">
        <v>105</v>
      </c>
      <c r="G2697" s="27" t="s">
        <v>106</v>
      </c>
      <c r="H2697" s="27" t="s">
        <v>27</v>
      </c>
      <c r="I2697" s="29">
        <v>0.35000000000000003</v>
      </c>
      <c r="J2697" s="30">
        <v>2250</v>
      </c>
      <c r="K2697" s="31">
        <f t="shared" si="20"/>
        <v>787.50000000000011</v>
      </c>
      <c r="L2697" s="31">
        <f t="shared" si="21"/>
        <v>315.00000000000006</v>
      </c>
      <c r="M2697" s="32">
        <v>0.4</v>
      </c>
      <c r="O2697" s="37"/>
      <c r="P2697" s="35"/>
      <c r="Q2697" s="33"/>
      <c r="R2697" s="34"/>
    </row>
    <row r="2698" spans="1:18" ht="15.75" customHeight="1">
      <c r="A2698" s="22"/>
      <c r="B2698" s="27" t="s">
        <v>30</v>
      </c>
      <c r="C2698" s="27">
        <v>1197831</v>
      </c>
      <c r="D2698" s="28">
        <v>44335</v>
      </c>
      <c r="E2698" s="27" t="s">
        <v>31</v>
      </c>
      <c r="F2698" s="27" t="s">
        <v>105</v>
      </c>
      <c r="G2698" s="27" t="s">
        <v>106</v>
      </c>
      <c r="H2698" s="27" t="s">
        <v>28</v>
      </c>
      <c r="I2698" s="29">
        <v>0.44999999999999996</v>
      </c>
      <c r="J2698" s="30">
        <v>2500</v>
      </c>
      <c r="K2698" s="31">
        <f t="shared" si="20"/>
        <v>1125</v>
      </c>
      <c r="L2698" s="31">
        <f t="shared" si="21"/>
        <v>393.75</v>
      </c>
      <c r="M2698" s="32">
        <v>0.35</v>
      </c>
      <c r="O2698" s="37"/>
      <c r="P2698" s="35"/>
      <c r="Q2698" s="33"/>
      <c r="R2698" s="34"/>
    </row>
    <row r="2699" spans="1:18" ht="15.75" customHeight="1">
      <c r="A2699" s="22"/>
      <c r="B2699" s="27" t="s">
        <v>30</v>
      </c>
      <c r="C2699" s="27">
        <v>1197831</v>
      </c>
      <c r="D2699" s="28">
        <v>44335</v>
      </c>
      <c r="E2699" s="27" t="s">
        <v>31</v>
      </c>
      <c r="F2699" s="27" t="s">
        <v>105</v>
      </c>
      <c r="G2699" s="27" t="s">
        <v>106</v>
      </c>
      <c r="H2699" s="27" t="s">
        <v>29</v>
      </c>
      <c r="I2699" s="29">
        <v>0.44999999999999996</v>
      </c>
      <c r="J2699" s="30">
        <v>3500</v>
      </c>
      <c r="K2699" s="31">
        <f t="shared" si="20"/>
        <v>1574.9999999999998</v>
      </c>
      <c r="L2699" s="31">
        <f t="shared" si="21"/>
        <v>630</v>
      </c>
      <c r="M2699" s="32">
        <v>0.4</v>
      </c>
      <c r="O2699" s="37"/>
      <c r="P2699" s="35"/>
      <c r="Q2699" s="33"/>
      <c r="R2699" s="34"/>
    </row>
    <row r="2700" spans="1:18" ht="15.75" customHeight="1">
      <c r="A2700" s="22"/>
      <c r="B2700" s="27" t="s">
        <v>30</v>
      </c>
      <c r="C2700" s="27">
        <v>1197831</v>
      </c>
      <c r="D2700" s="28">
        <v>44368</v>
      </c>
      <c r="E2700" s="27" t="s">
        <v>31</v>
      </c>
      <c r="F2700" s="27" t="s">
        <v>105</v>
      </c>
      <c r="G2700" s="27" t="s">
        <v>106</v>
      </c>
      <c r="H2700" s="27" t="s">
        <v>24</v>
      </c>
      <c r="I2700" s="29">
        <v>0.39999999999999997</v>
      </c>
      <c r="J2700" s="30">
        <v>6000</v>
      </c>
      <c r="K2700" s="31">
        <f t="shared" si="20"/>
        <v>2400</v>
      </c>
      <c r="L2700" s="31">
        <f t="shared" si="21"/>
        <v>960</v>
      </c>
      <c r="M2700" s="32">
        <v>0.4</v>
      </c>
      <c r="O2700" s="37"/>
      <c r="P2700" s="35"/>
      <c r="Q2700" s="33"/>
      <c r="R2700" s="34"/>
    </row>
    <row r="2701" spans="1:18" ht="15.75" customHeight="1">
      <c r="A2701" s="22"/>
      <c r="B2701" s="27" t="s">
        <v>30</v>
      </c>
      <c r="C2701" s="27">
        <v>1197831</v>
      </c>
      <c r="D2701" s="28">
        <v>44368</v>
      </c>
      <c r="E2701" s="27" t="s">
        <v>31</v>
      </c>
      <c r="F2701" s="27" t="s">
        <v>105</v>
      </c>
      <c r="G2701" s="27" t="s">
        <v>106</v>
      </c>
      <c r="H2701" s="27" t="s">
        <v>25</v>
      </c>
      <c r="I2701" s="29">
        <v>0.35000000000000003</v>
      </c>
      <c r="J2701" s="30">
        <v>3500</v>
      </c>
      <c r="K2701" s="31">
        <f t="shared" si="20"/>
        <v>1225.0000000000002</v>
      </c>
      <c r="L2701" s="31">
        <f t="shared" si="21"/>
        <v>428.75000000000006</v>
      </c>
      <c r="M2701" s="32">
        <v>0.35</v>
      </c>
      <c r="O2701" s="37"/>
      <c r="P2701" s="35"/>
      <c r="Q2701" s="33"/>
      <c r="R2701" s="34"/>
    </row>
    <row r="2702" spans="1:18" ht="15.75" customHeight="1">
      <c r="A2702" s="22"/>
      <c r="B2702" s="27" t="s">
        <v>30</v>
      </c>
      <c r="C2702" s="27">
        <v>1197831</v>
      </c>
      <c r="D2702" s="28">
        <v>44368</v>
      </c>
      <c r="E2702" s="27" t="s">
        <v>31</v>
      </c>
      <c r="F2702" s="27" t="s">
        <v>105</v>
      </c>
      <c r="G2702" s="27" t="s">
        <v>106</v>
      </c>
      <c r="H2702" s="27" t="s">
        <v>26</v>
      </c>
      <c r="I2702" s="29">
        <v>0.4</v>
      </c>
      <c r="J2702" s="30">
        <v>3250</v>
      </c>
      <c r="K2702" s="31">
        <f t="shared" si="20"/>
        <v>1300</v>
      </c>
      <c r="L2702" s="31">
        <f t="shared" si="21"/>
        <v>520</v>
      </c>
      <c r="M2702" s="32">
        <v>0.4</v>
      </c>
      <c r="O2702" s="37"/>
      <c r="P2702" s="35"/>
      <c r="Q2702" s="33"/>
      <c r="R2702" s="34"/>
    </row>
    <row r="2703" spans="1:18" ht="15.75" customHeight="1">
      <c r="A2703" s="22"/>
      <c r="B2703" s="27" t="s">
        <v>30</v>
      </c>
      <c r="C2703" s="27">
        <v>1197831</v>
      </c>
      <c r="D2703" s="28">
        <v>44368</v>
      </c>
      <c r="E2703" s="27" t="s">
        <v>31</v>
      </c>
      <c r="F2703" s="27" t="s">
        <v>105</v>
      </c>
      <c r="G2703" s="27" t="s">
        <v>106</v>
      </c>
      <c r="H2703" s="27" t="s">
        <v>27</v>
      </c>
      <c r="I2703" s="29">
        <v>0.4</v>
      </c>
      <c r="J2703" s="30">
        <v>3000</v>
      </c>
      <c r="K2703" s="31">
        <f t="shared" si="20"/>
        <v>1200</v>
      </c>
      <c r="L2703" s="31">
        <f t="shared" si="21"/>
        <v>480</v>
      </c>
      <c r="M2703" s="32">
        <v>0.4</v>
      </c>
      <c r="O2703" s="37"/>
      <c r="P2703" s="35"/>
      <c r="Q2703" s="33"/>
      <c r="R2703" s="34"/>
    </row>
    <row r="2704" spans="1:18" ht="15.75" customHeight="1">
      <c r="A2704" s="22"/>
      <c r="B2704" s="27" t="s">
        <v>30</v>
      </c>
      <c r="C2704" s="27">
        <v>1197831</v>
      </c>
      <c r="D2704" s="28">
        <v>44368</v>
      </c>
      <c r="E2704" s="27" t="s">
        <v>31</v>
      </c>
      <c r="F2704" s="27" t="s">
        <v>105</v>
      </c>
      <c r="G2704" s="27" t="s">
        <v>106</v>
      </c>
      <c r="H2704" s="27" t="s">
        <v>28</v>
      </c>
      <c r="I2704" s="29">
        <v>0.54999999999999993</v>
      </c>
      <c r="J2704" s="30">
        <v>3000</v>
      </c>
      <c r="K2704" s="31">
        <f t="shared" si="20"/>
        <v>1649.9999999999998</v>
      </c>
      <c r="L2704" s="31">
        <f t="shared" si="21"/>
        <v>577.49999999999989</v>
      </c>
      <c r="M2704" s="32">
        <v>0.35</v>
      </c>
      <c r="O2704" s="37"/>
      <c r="P2704" s="35"/>
      <c r="Q2704" s="33"/>
      <c r="R2704" s="34"/>
    </row>
    <row r="2705" spans="1:18" ht="15.75" customHeight="1">
      <c r="A2705" s="22"/>
      <c r="B2705" s="27" t="s">
        <v>30</v>
      </c>
      <c r="C2705" s="27">
        <v>1197831</v>
      </c>
      <c r="D2705" s="28">
        <v>44368</v>
      </c>
      <c r="E2705" s="27" t="s">
        <v>31</v>
      </c>
      <c r="F2705" s="27" t="s">
        <v>105</v>
      </c>
      <c r="G2705" s="27" t="s">
        <v>106</v>
      </c>
      <c r="H2705" s="27" t="s">
        <v>29</v>
      </c>
      <c r="I2705" s="29">
        <v>0.6</v>
      </c>
      <c r="J2705" s="30">
        <v>4750</v>
      </c>
      <c r="K2705" s="31">
        <f t="shared" si="20"/>
        <v>2850</v>
      </c>
      <c r="L2705" s="31">
        <f t="shared" si="21"/>
        <v>1140</v>
      </c>
      <c r="M2705" s="32">
        <v>0.4</v>
      </c>
      <c r="O2705" s="37"/>
      <c r="P2705" s="35"/>
      <c r="Q2705" s="33"/>
      <c r="R2705" s="34"/>
    </row>
    <row r="2706" spans="1:18" ht="15.75" customHeight="1">
      <c r="A2706" s="22"/>
      <c r="B2706" s="27" t="s">
        <v>30</v>
      </c>
      <c r="C2706" s="27">
        <v>1197831</v>
      </c>
      <c r="D2706" s="28">
        <v>44396</v>
      </c>
      <c r="E2706" s="27" t="s">
        <v>31</v>
      </c>
      <c r="F2706" s="27" t="s">
        <v>105</v>
      </c>
      <c r="G2706" s="27" t="s">
        <v>106</v>
      </c>
      <c r="H2706" s="27" t="s">
        <v>24</v>
      </c>
      <c r="I2706" s="29">
        <v>0.54999999999999993</v>
      </c>
      <c r="J2706" s="30">
        <v>7000</v>
      </c>
      <c r="K2706" s="31">
        <f t="shared" si="20"/>
        <v>3849.9999999999995</v>
      </c>
      <c r="L2706" s="31">
        <f t="shared" si="21"/>
        <v>1540</v>
      </c>
      <c r="M2706" s="32">
        <v>0.4</v>
      </c>
      <c r="O2706" s="37"/>
      <c r="P2706" s="35"/>
      <c r="Q2706" s="33"/>
      <c r="R2706" s="34"/>
    </row>
    <row r="2707" spans="1:18" ht="15.75" customHeight="1">
      <c r="A2707" s="22"/>
      <c r="B2707" s="27" t="s">
        <v>30</v>
      </c>
      <c r="C2707" s="27">
        <v>1197831</v>
      </c>
      <c r="D2707" s="28">
        <v>44396</v>
      </c>
      <c r="E2707" s="27" t="s">
        <v>31</v>
      </c>
      <c r="F2707" s="27" t="s">
        <v>105</v>
      </c>
      <c r="G2707" s="27" t="s">
        <v>106</v>
      </c>
      <c r="H2707" s="27" t="s">
        <v>25</v>
      </c>
      <c r="I2707" s="29">
        <v>0.5</v>
      </c>
      <c r="J2707" s="30">
        <v>4500</v>
      </c>
      <c r="K2707" s="31">
        <f t="shared" si="20"/>
        <v>2250</v>
      </c>
      <c r="L2707" s="31">
        <f t="shared" si="21"/>
        <v>787.5</v>
      </c>
      <c r="M2707" s="32">
        <v>0.35</v>
      </c>
      <c r="O2707" s="37"/>
      <c r="P2707" s="35"/>
      <c r="Q2707" s="33"/>
      <c r="R2707" s="34"/>
    </row>
    <row r="2708" spans="1:18" ht="15.75" customHeight="1">
      <c r="A2708" s="22"/>
      <c r="B2708" s="27" t="s">
        <v>30</v>
      </c>
      <c r="C2708" s="27">
        <v>1197831</v>
      </c>
      <c r="D2708" s="28">
        <v>44396</v>
      </c>
      <c r="E2708" s="27" t="s">
        <v>31</v>
      </c>
      <c r="F2708" s="27" t="s">
        <v>105</v>
      </c>
      <c r="G2708" s="27" t="s">
        <v>106</v>
      </c>
      <c r="H2708" s="27" t="s">
        <v>26</v>
      </c>
      <c r="I2708" s="29">
        <v>0.45</v>
      </c>
      <c r="J2708" s="30">
        <v>3750</v>
      </c>
      <c r="K2708" s="31">
        <f t="shared" si="20"/>
        <v>1687.5</v>
      </c>
      <c r="L2708" s="31">
        <f t="shared" si="21"/>
        <v>675</v>
      </c>
      <c r="M2708" s="32">
        <v>0.4</v>
      </c>
      <c r="O2708" s="37"/>
      <c r="P2708" s="35"/>
      <c r="Q2708" s="33"/>
      <c r="R2708" s="34"/>
    </row>
    <row r="2709" spans="1:18" ht="15.75" customHeight="1">
      <c r="A2709" s="22"/>
      <c r="B2709" s="27" t="s">
        <v>30</v>
      </c>
      <c r="C2709" s="27">
        <v>1197831</v>
      </c>
      <c r="D2709" s="28">
        <v>44396</v>
      </c>
      <c r="E2709" s="27" t="s">
        <v>31</v>
      </c>
      <c r="F2709" s="27" t="s">
        <v>105</v>
      </c>
      <c r="G2709" s="27" t="s">
        <v>106</v>
      </c>
      <c r="H2709" s="27" t="s">
        <v>27</v>
      </c>
      <c r="I2709" s="29">
        <v>0.45</v>
      </c>
      <c r="J2709" s="30">
        <v>3250</v>
      </c>
      <c r="K2709" s="31">
        <f t="shared" si="20"/>
        <v>1462.5</v>
      </c>
      <c r="L2709" s="31">
        <f t="shared" si="21"/>
        <v>585</v>
      </c>
      <c r="M2709" s="32">
        <v>0.4</v>
      </c>
      <c r="O2709" s="37"/>
      <c r="P2709" s="35"/>
      <c r="Q2709" s="33"/>
      <c r="R2709" s="34"/>
    </row>
    <row r="2710" spans="1:18" ht="15.75" customHeight="1">
      <c r="A2710" s="22"/>
      <c r="B2710" s="27" t="s">
        <v>30</v>
      </c>
      <c r="C2710" s="27">
        <v>1197831</v>
      </c>
      <c r="D2710" s="28">
        <v>44396</v>
      </c>
      <c r="E2710" s="27" t="s">
        <v>31</v>
      </c>
      <c r="F2710" s="27" t="s">
        <v>105</v>
      </c>
      <c r="G2710" s="27" t="s">
        <v>106</v>
      </c>
      <c r="H2710" s="27" t="s">
        <v>28</v>
      </c>
      <c r="I2710" s="29">
        <v>0.6</v>
      </c>
      <c r="J2710" s="30">
        <v>3500</v>
      </c>
      <c r="K2710" s="31">
        <f t="shared" si="20"/>
        <v>2100</v>
      </c>
      <c r="L2710" s="31">
        <f t="shared" si="21"/>
        <v>735</v>
      </c>
      <c r="M2710" s="32">
        <v>0.35</v>
      </c>
      <c r="O2710" s="37"/>
      <c r="P2710" s="35"/>
      <c r="Q2710" s="33"/>
      <c r="R2710" s="34"/>
    </row>
    <row r="2711" spans="1:18" ht="15.75" customHeight="1">
      <c r="A2711" s="22"/>
      <c r="B2711" s="27" t="s">
        <v>30</v>
      </c>
      <c r="C2711" s="27">
        <v>1197831</v>
      </c>
      <c r="D2711" s="28">
        <v>44396</v>
      </c>
      <c r="E2711" s="27" t="s">
        <v>31</v>
      </c>
      <c r="F2711" s="27" t="s">
        <v>105</v>
      </c>
      <c r="G2711" s="27" t="s">
        <v>106</v>
      </c>
      <c r="H2711" s="27" t="s">
        <v>29</v>
      </c>
      <c r="I2711" s="29">
        <v>0.65</v>
      </c>
      <c r="J2711" s="30">
        <v>5250</v>
      </c>
      <c r="K2711" s="31">
        <f t="shared" si="20"/>
        <v>3412.5</v>
      </c>
      <c r="L2711" s="31">
        <f t="shared" si="21"/>
        <v>1365</v>
      </c>
      <c r="M2711" s="32">
        <v>0.4</v>
      </c>
      <c r="O2711" s="37"/>
      <c r="P2711" s="35"/>
      <c r="Q2711" s="33"/>
      <c r="R2711" s="34"/>
    </row>
    <row r="2712" spans="1:18" ht="15.75" customHeight="1">
      <c r="A2712" s="22"/>
      <c r="B2712" s="27" t="s">
        <v>30</v>
      </c>
      <c r="C2712" s="27">
        <v>1197831</v>
      </c>
      <c r="D2712" s="28">
        <v>44428</v>
      </c>
      <c r="E2712" s="27" t="s">
        <v>31</v>
      </c>
      <c r="F2712" s="27" t="s">
        <v>105</v>
      </c>
      <c r="G2712" s="27" t="s">
        <v>106</v>
      </c>
      <c r="H2712" s="27" t="s">
        <v>24</v>
      </c>
      <c r="I2712" s="29">
        <v>0.6</v>
      </c>
      <c r="J2712" s="30">
        <v>6750</v>
      </c>
      <c r="K2712" s="31">
        <f t="shared" si="20"/>
        <v>4050</v>
      </c>
      <c r="L2712" s="31">
        <f t="shared" si="21"/>
        <v>1620</v>
      </c>
      <c r="M2712" s="32">
        <v>0.4</v>
      </c>
      <c r="O2712" s="37"/>
      <c r="P2712" s="35"/>
      <c r="Q2712" s="33"/>
      <c r="R2712" s="34"/>
    </row>
    <row r="2713" spans="1:18" ht="15.75" customHeight="1">
      <c r="A2713" s="22"/>
      <c r="B2713" s="27" t="s">
        <v>30</v>
      </c>
      <c r="C2713" s="27">
        <v>1197831</v>
      </c>
      <c r="D2713" s="28">
        <v>44428</v>
      </c>
      <c r="E2713" s="27" t="s">
        <v>31</v>
      </c>
      <c r="F2713" s="27" t="s">
        <v>105</v>
      </c>
      <c r="G2713" s="27" t="s">
        <v>106</v>
      </c>
      <c r="H2713" s="27" t="s">
        <v>25</v>
      </c>
      <c r="I2713" s="29">
        <v>0.55000000000000004</v>
      </c>
      <c r="J2713" s="30">
        <v>4500</v>
      </c>
      <c r="K2713" s="31">
        <f t="shared" si="20"/>
        <v>2475</v>
      </c>
      <c r="L2713" s="31">
        <f t="shared" si="21"/>
        <v>866.25</v>
      </c>
      <c r="M2713" s="32">
        <v>0.35</v>
      </c>
      <c r="O2713" s="37"/>
      <c r="P2713" s="35"/>
      <c r="Q2713" s="33"/>
      <c r="R2713" s="34"/>
    </row>
    <row r="2714" spans="1:18" ht="15.75" customHeight="1">
      <c r="A2714" s="22"/>
      <c r="B2714" s="27" t="s">
        <v>30</v>
      </c>
      <c r="C2714" s="27">
        <v>1197831</v>
      </c>
      <c r="D2714" s="28">
        <v>44428</v>
      </c>
      <c r="E2714" s="27" t="s">
        <v>31</v>
      </c>
      <c r="F2714" s="27" t="s">
        <v>105</v>
      </c>
      <c r="G2714" s="27" t="s">
        <v>106</v>
      </c>
      <c r="H2714" s="27" t="s">
        <v>26</v>
      </c>
      <c r="I2714" s="29">
        <v>0.5</v>
      </c>
      <c r="J2714" s="30">
        <v>3750</v>
      </c>
      <c r="K2714" s="31">
        <f t="shared" si="20"/>
        <v>1875</v>
      </c>
      <c r="L2714" s="31">
        <f t="shared" si="21"/>
        <v>750</v>
      </c>
      <c r="M2714" s="32">
        <v>0.4</v>
      </c>
      <c r="O2714" s="37"/>
      <c r="P2714" s="35"/>
      <c r="Q2714" s="33"/>
      <c r="R2714" s="34"/>
    </row>
    <row r="2715" spans="1:18" ht="15.75" customHeight="1">
      <c r="A2715" s="22"/>
      <c r="B2715" s="27" t="s">
        <v>30</v>
      </c>
      <c r="C2715" s="27">
        <v>1197831</v>
      </c>
      <c r="D2715" s="28">
        <v>44428</v>
      </c>
      <c r="E2715" s="27" t="s">
        <v>31</v>
      </c>
      <c r="F2715" s="27" t="s">
        <v>105</v>
      </c>
      <c r="G2715" s="27" t="s">
        <v>106</v>
      </c>
      <c r="H2715" s="27" t="s">
        <v>27</v>
      </c>
      <c r="I2715" s="29">
        <v>0.4</v>
      </c>
      <c r="J2715" s="30">
        <v>3250</v>
      </c>
      <c r="K2715" s="31">
        <f t="shared" si="20"/>
        <v>1300</v>
      </c>
      <c r="L2715" s="31">
        <f t="shared" si="21"/>
        <v>520</v>
      </c>
      <c r="M2715" s="32">
        <v>0.4</v>
      </c>
      <c r="O2715" s="37"/>
      <c r="P2715" s="35"/>
      <c r="Q2715" s="33"/>
      <c r="R2715" s="34"/>
    </row>
    <row r="2716" spans="1:18" ht="15.75" customHeight="1">
      <c r="A2716" s="22"/>
      <c r="B2716" s="27" t="s">
        <v>30</v>
      </c>
      <c r="C2716" s="27">
        <v>1197831</v>
      </c>
      <c r="D2716" s="28">
        <v>44428</v>
      </c>
      <c r="E2716" s="27" t="s">
        <v>31</v>
      </c>
      <c r="F2716" s="27" t="s">
        <v>105</v>
      </c>
      <c r="G2716" s="27" t="s">
        <v>106</v>
      </c>
      <c r="H2716" s="27" t="s">
        <v>28</v>
      </c>
      <c r="I2716" s="29">
        <v>0.5</v>
      </c>
      <c r="J2716" s="30">
        <v>3000</v>
      </c>
      <c r="K2716" s="31">
        <f t="shared" si="20"/>
        <v>1500</v>
      </c>
      <c r="L2716" s="31">
        <f t="shared" si="21"/>
        <v>525</v>
      </c>
      <c r="M2716" s="32">
        <v>0.35</v>
      </c>
      <c r="O2716" s="37"/>
      <c r="P2716" s="35"/>
      <c r="Q2716" s="33"/>
      <c r="R2716" s="34"/>
    </row>
    <row r="2717" spans="1:18" ht="15.75" customHeight="1">
      <c r="A2717" s="22"/>
      <c r="B2717" s="27" t="s">
        <v>30</v>
      </c>
      <c r="C2717" s="27">
        <v>1197831</v>
      </c>
      <c r="D2717" s="28">
        <v>44428</v>
      </c>
      <c r="E2717" s="27" t="s">
        <v>31</v>
      </c>
      <c r="F2717" s="27" t="s">
        <v>105</v>
      </c>
      <c r="G2717" s="27" t="s">
        <v>106</v>
      </c>
      <c r="H2717" s="27" t="s">
        <v>29</v>
      </c>
      <c r="I2717" s="29">
        <v>0.55000000000000004</v>
      </c>
      <c r="J2717" s="30">
        <v>4750</v>
      </c>
      <c r="K2717" s="31">
        <f t="shared" si="20"/>
        <v>2612.5</v>
      </c>
      <c r="L2717" s="31">
        <f t="shared" si="21"/>
        <v>1045</v>
      </c>
      <c r="M2717" s="32">
        <v>0.4</v>
      </c>
      <c r="O2717" s="37"/>
      <c r="P2717" s="35"/>
      <c r="Q2717" s="33"/>
      <c r="R2717" s="34"/>
    </row>
    <row r="2718" spans="1:18" ht="15.75" customHeight="1">
      <c r="A2718" s="22"/>
      <c r="B2718" s="27" t="s">
        <v>30</v>
      </c>
      <c r="C2718" s="27">
        <v>1197831</v>
      </c>
      <c r="D2718" s="28">
        <v>44458</v>
      </c>
      <c r="E2718" s="27" t="s">
        <v>31</v>
      </c>
      <c r="F2718" s="27" t="s">
        <v>105</v>
      </c>
      <c r="G2718" s="27" t="s">
        <v>106</v>
      </c>
      <c r="H2718" s="27" t="s">
        <v>24</v>
      </c>
      <c r="I2718" s="29">
        <v>0.5</v>
      </c>
      <c r="J2718" s="30">
        <v>5750</v>
      </c>
      <c r="K2718" s="31">
        <f t="shared" si="20"/>
        <v>2875</v>
      </c>
      <c r="L2718" s="31">
        <f t="shared" si="21"/>
        <v>1150</v>
      </c>
      <c r="M2718" s="32">
        <v>0.4</v>
      </c>
      <c r="O2718" s="37"/>
      <c r="P2718" s="35"/>
      <c r="Q2718" s="33"/>
      <c r="R2718" s="34"/>
    </row>
    <row r="2719" spans="1:18" ht="15.75" customHeight="1">
      <c r="A2719" s="22"/>
      <c r="B2719" s="27" t="s">
        <v>30</v>
      </c>
      <c r="C2719" s="27">
        <v>1197831</v>
      </c>
      <c r="D2719" s="28">
        <v>44458</v>
      </c>
      <c r="E2719" s="27" t="s">
        <v>31</v>
      </c>
      <c r="F2719" s="27" t="s">
        <v>105</v>
      </c>
      <c r="G2719" s="27" t="s">
        <v>106</v>
      </c>
      <c r="H2719" s="27" t="s">
        <v>25</v>
      </c>
      <c r="I2719" s="29">
        <v>0.40000000000000013</v>
      </c>
      <c r="J2719" s="30">
        <v>3750</v>
      </c>
      <c r="K2719" s="31">
        <f t="shared" si="20"/>
        <v>1500.0000000000005</v>
      </c>
      <c r="L2719" s="31">
        <f t="shared" si="21"/>
        <v>525.00000000000011</v>
      </c>
      <c r="M2719" s="32">
        <v>0.35</v>
      </c>
      <c r="O2719" s="37"/>
      <c r="P2719" s="35"/>
      <c r="Q2719" s="33"/>
      <c r="R2719" s="34"/>
    </row>
    <row r="2720" spans="1:18" ht="15.75" customHeight="1">
      <c r="A2720" s="22"/>
      <c r="B2720" s="27" t="s">
        <v>30</v>
      </c>
      <c r="C2720" s="27">
        <v>1197831</v>
      </c>
      <c r="D2720" s="28">
        <v>44458</v>
      </c>
      <c r="E2720" s="27" t="s">
        <v>31</v>
      </c>
      <c r="F2720" s="27" t="s">
        <v>105</v>
      </c>
      <c r="G2720" s="27" t="s">
        <v>106</v>
      </c>
      <c r="H2720" s="27" t="s">
        <v>26</v>
      </c>
      <c r="I2720" s="29">
        <v>0.15000000000000008</v>
      </c>
      <c r="J2720" s="30">
        <v>2750</v>
      </c>
      <c r="K2720" s="31">
        <f t="shared" si="20"/>
        <v>412.50000000000023</v>
      </c>
      <c r="L2720" s="31">
        <f t="shared" si="21"/>
        <v>165.00000000000011</v>
      </c>
      <c r="M2720" s="32">
        <v>0.4</v>
      </c>
      <c r="O2720" s="37"/>
      <c r="P2720" s="35"/>
      <c r="Q2720" s="33"/>
      <c r="R2720" s="34"/>
    </row>
    <row r="2721" spans="1:18" ht="15.75" customHeight="1">
      <c r="A2721" s="22"/>
      <c r="B2721" s="27" t="s">
        <v>30</v>
      </c>
      <c r="C2721" s="27">
        <v>1197831</v>
      </c>
      <c r="D2721" s="28">
        <v>44458</v>
      </c>
      <c r="E2721" s="27" t="s">
        <v>31</v>
      </c>
      <c r="F2721" s="27" t="s">
        <v>105</v>
      </c>
      <c r="G2721" s="27" t="s">
        <v>106</v>
      </c>
      <c r="H2721" s="27" t="s">
        <v>27</v>
      </c>
      <c r="I2721" s="29">
        <v>0.15000000000000008</v>
      </c>
      <c r="J2721" s="30">
        <v>2500</v>
      </c>
      <c r="K2721" s="31">
        <f t="shared" si="20"/>
        <v>375.00000000000017</v>
      </c>
      <c r="L2721" s="31">
        <f t="shared" si="21"/>
        <v>150.00000000000009</v>
      </c>
      <c r="M2721" s="32">
        <v>0.4</v>
      </c>
      <c r="O2721" s="37"/>
      <c r="P2721" s="35"/>
      <c r="Q2721" s="33"/>
      <c r="R2721" s="34"/>
    </row>
    <row r="2722" spans="1:18" ht="15.75" customHeight="1">
      <c r="A2722" s="22"/>
      <c r="B2722" s="27" t="s">
        <v>30</v>
      </c>
      <c r="C2722" s="27">
        <v>1197831</v>
      </c>
      <c r="D2722" s="28">
        <v>44458</v>
      </c>
      <c r="E2722" s="27" t="s">
        <v>31</v>
      </c>
      <c r="F2722" s="27" t="s">
        <v>105</v>
      </c>
      <c r="G2722" s="27" t="s">
        <v>106</v>
      </c>
      <c r="H2722" s="27" t="s">
        <v>28</v>
      </c>
      <c r="I2722" s="29">
        <v>0.25000000000000006</v>
      </c>
      <c r="J2722" s="30">
        <v>2500</v>
      </c>
      <c r="K2722" s="31">
        <f t="shared" si="20"/>
        <v>625.00000000000011</v>
      </c>
      <c r="L2722" s="31">
        <f t="shared" si="21"/>
        <v>218.75000000000003</v>
      </c>
      <c r="M2722" s="32">
        <v>0.35</v>
      </c>
      <c r="O2722" s="37"/>
      <c r="P2722" s="35"/>
      <c r="Q2722" s="33"/>
      <c r="R2722" s="34"/>
    </row>
    <row r="2723" spans="1:18" ht="15.75" customHeight="1">
      <c r="A2723" s="22"/>
      <c r="B2723" s="27" t="s">
        <v>30</v>
      </c>
      <c r="C2723" s="27">
        <v>1197831</v>
      </c>
      <c r="D2723" s="28">
        <v>44458</v>
      </c>
      <c r="E2723" s="27" t="s">
        <v>31</v>
      </c>
      <c r="F2723" s="27" t="s">
        <v>105</v>
      </c>
      <c r="G2723" s="27" t="s">
        <v>106</v>
      </c>
      <c r="H2723" s="27" t="s">
        <v>29</v>
      </c>
      <c r="I2723" s="29">
        <v>0.3000000000000001</v>
      </c>
      <c r="J2723" s="30">
        <v>3500</v>
      </c>
      <c r="K2723" s="31">
        <f t="shared" si="20"/>
        <v>1050.0000000000005</v>
      </c>
      <c r="L2723" s="31">
        <f t="shared" si="21"/>
        <v>420.00000000000023</v>
      </c>
      <c r="M2723" s="32">
        <v>0.4</v>
      </c>
      <c r="O2723" s="37"/>
      <c r="P2723" s="35"/>
      <c r="Q2723" s="33"/>
      <c r="R2723" s="34"/>
    </row>
    <row r="2724" spans="1:18" ht="15.75" customHeight="1">
      <c r="A2724" s="22"/>
      <c r="B2724" s="27" t="s">
        <v>30</v>
      </c>
      <c r="C2724" s="27">
        <v>1197831</v>
      </c>
      <c r="D2724" s="28">
        <v>44490</v>
      </c>
      <c r="E2724" s="27" t="s">
        <v>31</v>
      </c>
      <c r="F2724" s="27" t="s">
        <v>105</v>
      </c>
      <c r="G2724" s="27" t="s">
        <v>106</v>
      </c>
      <c r="H2724" s="27" t="s">
        <v>24</v>
      </c>
      <c r="I2724" s="29">
        <v>0.3000000000000001</v>
      </c>
      <c r="J2724" s="30">
        <v>5250</v>
      </c>
      <c r="K2724" s="31">
        <f t="shared" si="20"/>
        <v>1575.0000000000005</v>
      </c>
      <c r="L2724" s="31">
        <f t="shared" si="21"/>
        <v>630.00000000000023</v>
      </c>
      <c r="M2724" s="32">
        <v>0.4</v>
      </c>
      <c r="O2724" s="37"/>
      <c r="P2724" s="35"/>
      <c r="Q2724" s="33"/>
      <c r="R2724" s="34"/>
    </row>
    <row r="2725" spans="1:18" ht="15.75" customHeight="1">
      <c r="A2725" s="22"/>
      <c r="B2725" s="27" t="s">
        <v>30</v>
      </c>
      <c r="C2725" s="27">
        <v>1197831</v>
      </c>
      <c r="D2725" s="28">
        <v>44490</v>
      </c>
      <c r="E2725" s="27" t="s">
        <v>31</v>
      </c>
      <c r="F2725" s="27" t="s">
        <v>105</v>
      </c>
      <c r="G2725" s="27" t="s">
        <v>106</v>
      </c>
      <c r="H2725" s="27" t="s">
        <v>25</v>
      </c>
      <c r="I2725" s="29">
        <v>0.20000000000000012</v>
      </c>
      <c r="J2725" s="30">
        <v>3500</v>
      </c>
      <c r="K2725" s="31">
        <f t="shared" si="20"/>
        <v>700.00000000000045</v>
      </c>
      <c r="L2725" s="31">
        <f t="shared" si="21"/>
        <v>245.00000000000014</v>
      </c>
      <c r="M2725" s="32">
        <v>0.35</v>
      </c>
      <c r="O2725" s="37"/>
      <c r="P2725" s="35"/>
      <c r="Q2725" s="33"/>
      <c r="R2725" s="34"/>
    </row>
    <row r="2726" spans="1:18" ht="15.75" customHeight="1">
      <c r="A2726" s="22"/>
      <c r="B2726" s="27" t="s">
        <v>30</v>
      </c>
      <c r="C2726" s="27">
        <v>1197831</v>
      </c>
      <c r="D2726" s="28">
        <v>44490</v>
      </c>
      <c r="E2726" s="27" t="s">
        <v>31</v>
      </c>
      <c r="F2726" s="27" t="s">
        <v>105</v>
      </c>
      <c r="G2726" s="27" t="s">
        <v>106</v>
      </c>
      <c r="H2726" s="27" t="s">
        <v>26</v>
      </c>
      <c r="I2726" s="29">
        <v>0.20000000000000012</v>
      </c>
      <c r="J2726" s="30">
        <v>2250</v>
      </c>
      <c r="K2726" s="31">
        <f t="shared" si="20"/>
        <v>450.00000000000028</v>
      </c>
      <c r="L2726" s="31">
        <f t="shared" si="21"/>
        <v>180.00000000000011</v>
      </c>
      <c r="M2726" s="32">
        <v>0.4</v>
      </c>
      <c r="O2726" s="37"/>
      <c r="P2726" s="35"/>
      <c r="Q2726" s="33"/>
      <c r="R2726" s="34"/>
    </row>
    <row r="2727" spans="1:18" ht="15.75" customHeight="1">
      <c r="A2727" s="22"/>
      <c r="B2727" s="27" t="s">
        <v>30</v>
      </c>
      <c r="C2727" s="27">
        <v>1197831</v>
      </c>
      <c r="D2727" s="28">
        <v>44490</v>
      </c>
      <c r="E2727" s="27" t="s">
        <v>31</v>
      </c>
      <c r="F2727" s="27" t="s">
        <v>105</v>
      </c>
      <c r="G2727" s="27" t="s">
        <v>106</v>
      </c>
      <c r="H2727" s="27" t="s">
        <v>27</v>
      </c>
      <c r="I2727" s="29">
        <v>0.20000000000000012</v>
      </c>
      <c r="J2727" s="30">
        <v>2000</v>
      </c>
      <c r="K2727" s="31">
        <f t="shared" si="20"/>
        <v>400.00000000000023</v>
      </c>
      <c r="L2727" s="31">
        <f t="shared" si="21"/>
        <v>160.00000000000011</v>
      </c>
      <c r="M2727" s="32">
        <v>0.4</v>
      </c>
      <c r="O2727" s="37"/>
      <c r="P2727" s="35"/>
      <c r="Q2727" s="33"/>
      <c r="R2727" s="34"/>
    </row>
    <row r="2728" spans="1:18" ht="15.75" customHeight="1">
      <c r="A2728" s="22"/>
      <c r="B2728" s="27" t="s">
        <v>30</v>
      </c>
      <c r="C2728" s="27">
        <v>1197831</v>
      </c>
      <c r="D2728" s="28">
        <v>44490</v>
      </c>
      <c r="E2728" s="27" t="s">
        <v>31</v>
      </c>
      <c r="F2728" s="27" t="s">
        <v>105</v>
      </c>
      <c r="G2728" s="27" t="s">
        <v>106</v>
      </c>
      <c r="H2728" s="27" t="s">
        <v>28</v>
      </c>
      <c r="I2728" s="29">
        <v>0.3000000000000001</v>
      </c>
      <c r="J2728" s="30">
        <v>2000</v>
      </c>
      <c r="K2728" s="31">
        <f t="shared" si="20"/>
        <v>600.00000000000023</v>
      </c>
      <c r="L2728" s="31">
        <f t="shared" si="21"/>
        <v>210.00000000000006</v>
      </c>
      <c r="M2728" s="32">
        <v>0.35</v>
      </c>
      <c r="O2728" s="37"/>
      <c r="P2728" s="35"/>
      <c r="Q2728" s="33"/>
      <c r="R2728" s="34"/>
    </row>
    <row r="2729" spans="1:18" ht="15.75" customHeight="1">
      <c r="A2729" s="22"/>
      <c r="B2729" s="27" t="s">
        <v>30</v>
      </c>
      <c r="C2729" s="27">
        <v>1197831</v>
      </c>
      <c r="D2729" s="28">
        <v>44490</v>
      </c>
      <c r="E2729" s="27" t="s">
        <v>31</v>
      </c>
      <c r="F2729" s="27" t="s">
        <v>105</v>
      </c>
      <c r="G2729" s="27" t="s">
        <v>106</v>
      </c>
      <c r="H2729" s="27" t="s">
        <v>29</v>
      </c>
      <c r="I2729" s="29">
        <v>0.30000000000000004</v>
      </c>
      <c r="J2729" s="30">
        <v>3250</v>
      </c>
      <c r="K2729" s="31">
        <f t="shared" si="20"/>
        <v>975.00000000000011</v>
      </c>
      <c r="L2729" s="31">
        <f t="shared" si="21"/>
        <v>390.00000000000006</v>
      </c>
      <c r="M2729" s="32">
        <v>0.4</v>
      </c>
      <c r="O2729" s="37"/>
      <c r="P2729" s="35"/>
      <c r="Q2729" s="33"/>
      <c r="R2729" s="34"/>
    </row>
    <row r="2730" spans="1:18" ht="15.75" customHeight="1">
      <c r="A2730" s="22"/>
      <c r="B2730" s="27" t="s">
        <v>30</v>
      </c>
      <c r="C2730" s="27">
        <v>1197831</v>
      </c>
      <c r="D2730" s="28">
        <v>44520</v>
      </c>
      <c r="E2730" s="27" t="s">
        <v>31</v>
      </c>
      <c r="F2730" s="27" t="s">
        <v>105</v>
      </c>
      <c r="G2730" s="27" t="s">
        <v>106</v>
      </c>
      <c r="H2730" s="27" t="s">
        <v>24</v>
      </c>
      <c r="I2730" s="29">
        <v>0.25000000000000011</v>
      </c>
      <c r="J2730" s="30">
        <v>4750</v>
      </c>
      <c r="K2730" s="31">
        <f t="shared" si="20"/>
        <v>1187.5000000000005</v>
      </c>
      <c r="L2730" s="31">
        <f t="shared" si="21"/>
        <v>475.00000000000023</v>
      </c>
      <c r="M2730" s="32">
        <v>0.4</v>
      </c>
      <c r="O2730" s="37"/>
      <c r="P2730" s="35"/>
      <c r="Q2730" s="33"/>
      <c r="R2730" s="34"/>
    </row>
    <row r="2731" spans="1:18" ht="15.75" customHeight="1">
      <c r="A2731" s="22"/>
      <c r="B2731" s="27" t="s">
        <v>30</v>
      </c>
      <c r="C2731" s="27">
        <v>1197831</v>
      </c>
      <c r="D2731" s="28">
        <v>44520</v>
      </c>
      <c r="E2731" s="27" t="s">
        <v>31</v>
      </c>
      <c r="F2731" s="27" t="s">
        <v>105</v>
      </c>
      <c r="G2731" s="27" t="s">
        <v>106</v>
      </c>
      <c r="H2731" s="27" t="s">
        <v>25</v>
      </c>
      <c r="I2731" s="29">
        <v>0.15000000000000013</v>
      </c>
      <c r="J2731" s="30">
        <v>3000</v>
      </c>
      <c r="K2731" s="31">
        <f t="shared" si="20"/>
        <v>450.0000000000004</v>
      </c>
      <c r="L2731" s="31">
        <f t="shared" si="21"/>
        <v>157.50000000000014</v>
      </c>
      <c r="M2731" s="32">
        <v>0.35</v>
      </c>
      <c r="O2731" s="37"/>
      <c r="P2731" s="35"/>
      <c r="Q2731" s="33"/>
      <c r="R2731" s="34"/>
    </row>
    <row r="2732" spans="1:18" ht="15.75" customHeight="1">
      <c r="A2732" s="22"/>
      <c r="B2732" s="27" t="s">
        <v>30</v>
      </c>
      <c r="C2732" s="27">
        <v>1197831</v>
      </c>
      <c r="D2732" s="28">
        <v>44520</v>
      </c>
      <c r="E2732" s="27" t="s">
        <v>31</v>
      </c>
      <c r="F2732" s="27" t="s">
        <v>105</v>
      </c>
      <c r="G2732" s="27" t="s">
        <v>106</v>
      </c>
      <c r="H2732" s="27" t="s">
        <v>26</v>
      </c>
      <c r="I2732" s="29">
        <v>0.25000000000000017</v>
      </c>
      <c r="J2732" s="30">
        <v>2450</v>
      </c>
      <c r="K2732" s="31">
        <f t="shared" si="20"/>
        <v>612.50000000000045</v>
      </c>
      <c r="L2732" s="31">
        <f t="shared" si="21"/>
        <v>245.0000000000002</v>
      </c>
      <c r="M2732" s="32">
        <v>0.4</v>
      </c>
      <c r="O2732" s="37"/>
      <c r="P2732" s="35"/>
      <c r="Q2732" s="33"/>
      <c r="R2732" s="34"/>
    </row>
    <row r="2733" spans="1:18" ht="15.75" customHeight="1">
      <c r="A2733" s="22"/>
      <c r="B2733" s="27" t="s">
        <v>30</v>
      </c>
      <c r="C2733" s="27">
        <v>1197831</v>
      </c>
      <c r="D2733" s="28">
        <v>44520</v>
      </c>
      <c r="E2733" s="27" t="s">
        <v>31</v>
      </c>
      <c r="F2733" s="27" t="s">
        <v>105</v>
      </c>
      <c r="G2733" s="27" t="s">
        <v>106</v>
      </c>
      <c r="H2733" s="27" t="s">
        <v>27</v>
      </c>
      <c r="I2733" s="29">
        <v>0.55000000000000016</v>
      </c>
      <c r="J2733" s="30">
        <v>3000</v>
      </c>
      <c r="K2733" s="31">
        <f t="shared" si="20"/>
        <v>1650.0000000000005</v>
      </c>
      <c r="L2733" s="31">
        <f t="shared" si="21"/>
        <v>660.00000000000023</v>
      </c>
      <c r="M2733" s="32">
        <v>0.4</v>
      </c>
      <c r="O2733" s="37"/>
      <c r="P2733" s="35"/>
      <c r="Q2733" s="33"/>
      <c r="R2733" s="34"/>
    </row>
    <row r="2734" spans="1:18" ht="15.75" customHeight="1">
      <c r="A2734" s="22"/>
      <c r="B2734" s="27" t="s">
        <v>30</v>
      </c>
      <c r="C2734" s="27">
        <v>1197831</v>
      </c>
      <c r="D2734" s="28">
        <v>44520</v>
      </c>
      <c r="E2734" s="27" t="s">
        <v>31</v>
      </c>
      <c r="F2734" s="27" t="s">
        <v>105</v>
      </c>
      <c r="G2734" s="27" t="s">
        <v>106</v>
      </c>
      <c r="H2734" s="27" t="s">
        <v>28</v>
      </c>
      <c r="I2734" s="29">
        <v>0.75000000000000011</v>
      </c>
      <c r="J2734" s="30">
        <v>2750</v>
      </c>
      <c r="K2734" s="31">
        <f t="shared" si="20"/>
        <v>2062.5000000000005</v>
      </c>
      <c r="L2734" s="31">
        <f t="shared" si="21"/>
        <v>721.87500000000011</v>
      </c>
      <c r="M2734" s="32">
        <v>0.35</v>
      </c>
      <c r="O2734" s="37"/>
      <c r="P2734" s="35"/>
      <c r="Q2734" s="33"/>
      <c r="R2734" s="34"/>
    </row>
    <row r="2735" spans="1:18" ht="15.75" customHeight="1">
      <c r="A2735" s="22"/>
      <c r="B2735" s="27" t="s">
        <v>30</v>
      </c>
      <c r="C2735" s="27">
        <v>1197831</v>
      </c>
      <c r="D2735" s="28">
        <v>44520</v>
      </c>
      <c r="E2735" s="27" t="s">
        <v>31</v>
      </c>
      <c r="F2735" s="27" t="s">
        <v>105</v>
      </c>
      <c r="G2735" s="27" t="s">
        <v>106</v>
      </c>
      <c r="H2735" s="27" t="s">
        <v>29</v>
      </c>
      <c r="I2735" s="29">
        <v>0.75</v>
      </c>
      <c r="J2735" s="30">
        <v>3750</v>
      </c>
      <c r="K2735" s="31">
        <f t="shared" si="20"/>
        <v>2812.5</v>
      </c>
      <c r="L2735" s="31">
        <f t="shared" si="21"/>
        <v>1125</v>
      </c>
      <c r="M2735" s="32">
        <v>0.4</v>
      </c>
      <c r="O2735" s="37"/>
      <c r="P2735" s="35"/>
      <c r="Q2735" s="33"/>
      <c r="R2735" s="34"/>
    </row>
    <row r="2736" spans="1:18" ht="15.75" customHeight="1">
      <c r="A2736" s="22"/>
      <c r="B2736" s="27" t="s">
        <v>30</v>
      </c>
      <c r="C2736" s="27">
        <v>1197831</v>
      </c>
      <c r="D2736" s="28">
        <v>44549</v>
      </c>
      <c r="E2736" s="27" t="s">
        <v>31</v>
      </c>
      <c r="F2736" s="27" t="s">
        <v>105</v>
      </c>
      <c r="G2736" s="27" t="s">
        <v>106</v>
      </c>
      <c r="H2736" s="27" t="s">
        <v>24</v>
      </c>
      <c r="I2736" s="29">
        <v>0.70000000000000007</v>
      </c>
      <c r="J2736" s="30">
        <v>6250</v>
      </c>
      <c r="K2736" s="31">
        <f t="shared" si="20"/>
        <v>4375</v>
      </c>
      <c r="L2736" s="31">
        <f t="shared" si="21"/>
        <v>1750</v>
      </c>
      <c r="M2736" s="32">
        <v>0.4</v>
      </c>
      <c r="O2736" s="37"/>
      <c r="P2736" s="35"/>
      <c r="Q2736" s="33"/>
      <c r="R2736" s="34"/>
    </row>
    <row r="2737" spans="1:18" ht="15.75" customHeight="1">
      <c r="A2737" s="22"/>
      <c r="B2737" s="27" t="s">
        <v>30</v>
      </c>
      <c r="C2737" s="27">
        <v>1197831</v>
      </c>
      <c r="D2737" s="28">
        <v>44549</v>
      </c>
      <c r="E2737" s="27" t="s">
        <v>31</v>
      </c>
      <c r="F2737" s="27" t="s">
        <v>105</v>
      </c>
      <c r="G2737" s="27" t="s">
        <v>106</v>
      </c>
      <c r="H2737" s="27" t="s">
        <v>25</v>
      </c>
      <c r="I2737" s="29">
        <v>0.60000000000000009</v>
      </c>
      <c r="J2737" s="30">
        <v>4250</v>
      </c>
      <c r="K2737" s="31">
        <f t="shared" si="20"/>
        <v>2550.0000000000005</v>
      </c>
      <c r="L2737" s="31">
        <f t="shared" si="21"/>
        <v>892.50000000000011</v>
      </c>
      <c r="M2737" s="32">
        <v>0.35</v>
      </c>
      <c r="O2737" s="37"/>
      <c r="P2737" s="35"/>
      <c r="Q2737" s="33"/>
      <c r="R2737" s="34"/>
    </row>
    <row r="2738" spans="1:18" ht="15.75" customHeight="1">
      <c r="A2738" s="22"/>
      <c r="B2738" s="27" t="s">
        <v>30</v>
      </c>
      <c r="C2738" s="27">
        <v>1197831</v>
      </c>
      <c r="D2738" s="28">
        <v>44549</v>
      </c>
      <c r="E2738" s="27" t="s">
        <v>31</v>
      </c>
      <c r="F2738" s="27" t="s">
        <v>105</v>
      </c>
      <c r="G2738" s="27" t="s">
        <v>106</v>
      </c>
      <c r="H2738" s="27" t="s">
        <v>26</v>
      </c>
      <c r="I2738" s="29">
        <v>0.60000000000000009</v>
      </c>
      <c r="J2738" s="30">
        <v>3750</v>
      </c>
      <c r="K2738" s="31">
        <f t="shared" si="20"/>
        <v>2250.0000000000005</v>
      </c>
      <c r="L2738" s="31">
        <f t="shared" si="21"/>
        <v>900.00000000000023</v>
      </c>
      <c r="M2738" s="32">
        <v>0.4</v>
      </c>
      <c r="O2738" s="37"/>
      <c r="P2738" s="35"/>
      <c r="Q2738" s="33"/>
      <c r="R2738" s="34"/>
    </row>
    <row r="2739" spans="1:18" ht="15.75" customHeight="1">
      <c r="A2739" s="22"/>
      <c r="B2739" s="27" t="s">
        <v>30</v>
      </c>
      <c r="C2739" s="27">
        <v>1197831</v>
      </c>
      <c r="D2739" s="28">
        <v>44549</v>
      </c>
      <c r="E2739" s="27" t="s">
        <v>31</v>
      </c>
      <c r="F2739" s="27" t="s">
        <v>105</v>
      </c>
      <c r="G2739" s="27" t="s">
        <v>106</v>
      </c>
      <c r="H2739" s="27" t="s">
        <v>27</v>
      </c>
      <c r="I2739" s="29">
        <v>0.60000000000000009</v>
      </c>
      <c r="J2739" s="30">
        <v>3250</v>
      </c>
      <c r="K2739" s="31">
        <f t="shared" si="20"/>
        <v>1950.0000000000002</v>
      </c>
      <c r="L2739" s="31">
        <f t="shared" si="21"/>
        <v>780.00000000000011</v>
      </c>
      <c r="M2739" s="32">
        <v>0.4</v>
      </c>
      <c r="O2739" s="37"/>
      <c r="P2739" s="35"/>
      <c r="Q2739" s="33"/>
      <c r="R2739" s="34"/>
    </row>
    <row r="2740" spans="1:18" ht="15.75" customHeight="1">
      <c r="A2740" s="22"/>
      <c r="B2740" s="27" t="s">
        <v>30</v>
      </c>
      <c r="C2740" s="27">
        <v>1197831</v>
      </c>
      <c r="D2740" s="28">
        <v>44549</v>
      </c>
      <c r="E2740" s="27" t="s">
        <v>31</v>
      </c>
      <c r="F2740" s="27" t="s">
        <v>105</v>
      </c>
      <c r="G2740" s="27" t="s">
        <v>106</v>
      </c>
      <c r="H2740" s="27" t="s">
        <v>28</v>
      </c>
      <c r="I2740" s="29">
        <v>0.70000000000000007</v>
      </c>
      <c r="J2740" s="30">
        <v>3250</v>
      </c>
      <c r="K2740" s="31">
        <f t="shared" si="20"/>
        <v>2275</v>
      </c>
      <c r="L2740" s="31">
        <f t="shared" si="21"/>
        <v>796.25</v>
      </c>
      <c r="M2740" s="32">
        <v>0.35</v>
      </c>
      <c r="O2740" s="37"/>
      <c r="P2740" s="35"/>
      <c r="Q2740" s="33"/>
      <c r="R2740" s="34"/>
    </row>
    <row r="2741" spans="1:18" ht="15.75" customHeight="1">
      <c r="A2741" s="22"/>
      <c r="B2741" s="27" t="s">
        <v>30</v>
      </c>
      <c r="C2741" s="27">
        <v>1197831</v>
      </c>
      <c r="D2741" s="28">
        <v>44549</v>
      </c>
      <c r="E2741" s="27" t="s">
        <v>31</v>
      </c>
      <c r="F2741" s="27" t="s">
        <v>105</v>
      </c>
      <c r="G2741" s="27" t="s">
        <v>106</v>
      </c>
      <c r="H2741" s="27" t="s">
        <v>29</v>
      </c>
      <c r="I2741" s="29">
        <v>0.75</v>
      </c>
      <c r="J2741" s="30">
        <v>4250</v>
      </c>
      <c r="K2741" s="31">
        <f t="shared" si="20"/>
        <v>3187.5</v>
      </c>
      <c r="L2741" s="31">
        <f t="shared" si="21"/>
        <v>1275</v>
      </c>
      <c r="M2741" s="32">
        <v>0.4</v>
      </c>
      <c r="O2741" s="37"/>
      <c r="P2741" s="35"/>
      <c r="Q2741" s="33"/>
      <c r="R2741" s="34"/>
    </row>
    <row r="2742" spans="1:18" ht="15.75" customHeight="1">
      <c r="A2742" s="22" t="s">
        <v>46</v>
      </c>
      <c r="B2742" s="27" t="s">
        <v>30</v>
      </c>
      <c r="C2742" s="27">
        <v>1197831</v>
      </c>
      <c r="D2742" s="28">
        <v>44212</v>
      </c>
      <c r="E2742" s="27" t="s">
        <v>31</v>
      </c>
      <c r="F2742" s="27" t="s">
        <v>107</v>
      </c>
      <c r="G2742" s="27" t="s">
        <v>108</v>
      </c>
      <c r="H2742" s="27" t="s">
        <v>24</v>
      </c>
      <c r="I2742" s="29">
        <v>0.25000000000000006</v>
      </c>
      <c r="J2742" s="30">
        <v>5500</v>
      </c>
      <c r="K2742" s="31">
        <f t="shared" si="20"/>
        <v>1375.0000000000002</v>
      </c>
      <c r="L2742" s="31">
        <f t="shared" si="21"/>
        <v>481.25000000000006</v>
      </c>
      <c r="M2742" s="32">
        <v>0.35</v>
      </c>
      <c r="O2742" s="37"/>
      <c r="P2742" s="35"/>
      <c r="Q2742" s="33"/>
      <c r="R2742" s="34"/>
    </row>
    <row r="2743" spans="1:18" ht="15.75" customHeight="1">
      <c r="A2743" s="22"/>
      <c r="B2743" s="27" t="s">
        <v>30</v>
      </c>
      <c r="C2743" s="27">
        <v>1197831</v>
      </c>
      <c r="D2743" s="28">
        <v>44212</v>
      </c>
      <c r="E2743" s="27" t="s">
        <v>31</v>
      </c>
      <c r="F2743" s="27" t="s">
        <v>107</v>
      </c>
      <c r="G2743" s="27" t="s">
        <v>108</v>
      </c>
      <c r="H2743" s="27" t="s">
        <v>25</v>
      </c>
      <c r="I2743" s="29">
        <v>0.25000000000000006</v>
      </c>
      <c r="J2743" s="30">
        <v>3500</v>
      </c>
      <c r="K2743" s="31">
        <f t="shared" si="20"/>
        <v>875.00000000000023</v>
      </c>
      <c r="L2743" s="31">
        <f t="shared" si="21"/>
        <v>306.25000000000006</v>
      </c>
      <c r="M2743" s="32">
        <v>0.35</v>
      </c>
      <c r="O2743" s="37"/>
      <c r="P2743" s="35"/>
      <c r="Q2743" s="33"/>
      <c r="R2743" s="34"/>
    </row>
    <row r="2744" spans="1:18" ht="15.75" customHeight="1">
      <c r="A2744" s="22"/>
      <c r="B2744" s="27" t="s">
        <v>30</v>
      </c>
      <c r="C2744" s="27">
        <v>1197831</v>
      </c>
      <c r="D2744" s="28">
        <v>44212</v>
      </c>
      <c r="E2744" s="27" t="s">
        <v>31</v>
      </c>
      <c r="F2744" s="27" t="s">
        <v>107</v>
      </c>
      <c r="G2744" s="27" t="s">
        <v>108</v>
      </c>
      <c r="H2744" s="27" t="s">
        <v>26</v>
      </c>
      <c r="I2744" s="29">
        <v>0.15000000000000008</v>
      </c>
      <c r="J2744" s="30">
        <v>3500</v>
      </c>
      <c r="K2744" s="31">
        <f t="shared" si="20"/>
        <v>525.00000000000023</v>
      </c>
      <c r="L2744" s="31">
        <f t="shared" si="21"/>
        <v>183.75000000000006</v>
      </c>
      <c r="M2744" s="32">
        <v>0.35</v>
      </c>
      <c r="O2744" s="37"/>
      <c r="P2744" s="35"/>
      <c r="Q2744" s="33"/>
      <c r="R2744" s="34"/>
    </row>
    <row r="2745" spans="1:18" ht="15.75" customHeight="1">
      <c r="A2745" s="22"/>
      <c r="B2745" s="27" t="s">
        <v>30</v>
      </c>
      <c r="C2745" s="27">
        <v>1197831</v>
      </c>
      <c r="D2745" s="28">
        <v>44212</v>
      </c>
      <c r="E2745" s="27" t="s">
        <v>31</v>
      </c>
      <c r="F2745" s="27" t="s">
        <v>107</v>
      </c>
      <c r="G2745" s="27" t="s">
        <v>108</v>
      </c>
      <c r="H2745" s="27" t="s">
        <v>27</v>
      </c>
      <c r="I2745" s="29">
        <v>0.2</v>
      </c>
      <c r="J2745" s="30">
        <v>2000</v>
      </c>
      <c r="K2745" s="31">
        <f t="shared" si="20"/>
        <v>400</v>
      </c>
      <c r="L2745" s="31">
        <f t="shared" si="21"/>
        <v>140</v>
      </c>
      <c r="M2745" s="32">
        <v>0.35</v>
      </c>
      <c r="O2745" s="37"/>
      <c r="P2745" s="35"/>
      <c r="Q2745" s="33"/>
      <c r="R2745" s="34"/>
    </row>
    <row r="2746" spans="1:18" ht="15.75" customHeight="1">
      <c r="A2746" s="22"/>
      <c r="B2746" s="27" t="s">
        <v>30</v>
      </c>
      <c r="C2746" s="27">
        <v>1197831</v>
      </c>
      <c r="D2746" s="28">
        <v>44212</v>
      </c>
      <c r="E2746" s="27" t="s">
        <v>31</v>
      </c>
      <c r="F2746" s="27" t="s">
        <v>107</v>
      </c>
      <c r="G2746" s="27" t="s">
        <v>108</v>
      </c>
      <c r="H2746" s="27" t="s">
        <v>28</v>
      </c>
      <c r="I2746" s="29">
        <v>0.35000000000000003</v>
      </c>
      <c r="J2746" s="30">
        <v>2500</v>
      </c>
      <c r="K2746" s="31">
        <f t="shared" si="20"/>
        <v>875.00000000000011</v>
      </c>
      <c r="L2746" s="31">
        <f t="shared" si="21"/>
        <v>306.25</v>
      </c>
      <c r="M2746" s="32">
        <v>0.35</v>
      </c>
      <c r="O2746" s="37"/>
      <c r="P2746" s="35"/>
      <c r="Q2746" s="33"/>
      <c r="R2746" s="34"/>
    </row>
    <row r="2747" spans="1:18" ht="15.75" customHeight="1">
      <c r="A2747" s="22"/>
      <c r="B2747" s="27" t="s">
        <v>30</v>
      </c>
      <c r="C2747" s="27">
        <v>1197831</v>
      </c>
      <c r="D2747" s="28">
        <v>44212</v>
      </c>
      <c r="E2747" s="27" t="s">
        <v>31</v>
      </c>
      <c r="F2747" s="27" t="s">
        <v>107</v>
      </c>
      <c r="G2747" s="27" t="s">
        <v>108</v>
      </c>
      <c r="H2747" s="27" t="s">
        <v>29</v>
      </c>
      <c r="I2747" s="29">
        <v>0.25000000000000006</v>
      </c>
      <c r="J2747" s="30">
        <v>3500</v>
      </c>
      <c r="K2747" s="31">
        <f t="shared" si="20"/>
        <v>875.00000000000023</v>
      </c>
      <c r="L2747" s="31">
        <f t="shared" si="21"/>
        <v>306.25000000000006</v>
      </c>
      <c r="M2747" s="32">
        <v>0.35</v>
      </c>
      <c r="O2747" s="37"/>
      <c r="P2747" s="35"/>
      <c r="Q2747" s="33"/>
      <c r="R2747" s="34"/>
    </row>
    <row r="2748" spans="1:18" ht="15.75" customHeight="1">
      <c r="A2748" s="22"/>
      <c r="B2748" s="27" t="s">
        <v>30</v>
      </c>
      <c r="C2748" s="27">
        <v>1197831</v>
      </c>
      <c r="D2748" s="28">
        <v>44241</v>
      </c>
      <c r="E2748" s="27" t="s">
        <v>31</v>
      </c>
      <c r="F2748" s="27" t="s">
        <v>107</v>
      </c>
      <c r="G2748" s="27" t="s">
        <v>108</v>
      </c>
      <c r="H2748" s="27" t="s">
        <v>24</v>
      </c>
      <c r="I2748" s="29">
        <v>0.25000000000000006</v>
      </c>
      <c r="J2748" s="30">
        <v>6000</v>
      </c>
      <c r="K2748" s="31">
        <f t="shared" si="20"/>
        <v>1500.0000000000002</v>
      </c>
      <c r="L2748" s="31">
        <f t="shared" si="21"/>
        <v>525</v>
      </c>
      <c r="M2748" s="32">
        <v>0.35</v>
      </c>
      <c r="O2748" s="37"/>
      <c r="P2748" s="35"/>
      <c r="Q2748" s="33"/>
      <c r="R2748" s="34"/>
    </row>
    <row r="2749" spans="1:18" ht="15.75" customHeight="1">
      <c r="A2749" s="22"/>
      <c r="B2749" s="27" t="s">
        <v>30</v>
      </c>
      <c r="C2749" s="27">
        <v>1197831</v>
      </c>
      <c r="D2749" s="28">
        <v>44241</v>
      </c>
      <c r="E2749" s="27" t="s">
        <v>31</v>
      </c>
      <c r="F2749" s="27" t="s">
        <v>107</v>
      </c>
      <c r="G2749" s="27" t="s">
        <v>108</v>
      </c>
      <c r="H2749" s="27" t="s">
        <v>25</v>
      </c>
      <c r="I2749" s="29">
        <v>0.25000000000000006</v>
      </c>
      <c r="J2749" s="30">
        <v>2500</v>
      </c>
      <c r="K2749" s="31">
        <f t="shared" si="20"/>
        <v>625.00000000000011</v>
      </c>
      <c r="L2749" s="31">
        <f t="shared" si="21"/>
        <v>218.75000000000003</v>
      </c>
      <c r="M2749" s="32">
        <v>0.35</v>
      </c>
      <c r="O2749" s="37"/>
      <c r="P2749" s="35"/>
      <c r="Q2749" s="33"/>
      <c r="R2749" s="34"/>
    </row>
    <row r="2750" spans="1:18" ht="15.75" customHeight="1">
      <c r="A2750" s="22"/>
      <c r="B2750" s="27" t="s">
        <v>30</v>
      </c>
      <c r="C2750" s="27">
        <v>1197831</v>
      </c>
      <c r="D2750" s="28">
        <v>44241</v>
      </c>
      <c r="E2750" s="27" t="s">
        <v>31</v>
      </c>
      <c r="F2750" s="27" t="s">
        <v>107</v>
      </c>
      <c r="G2750" s="27" t="s">
        <v>108</v>
      </c>
      <c r="H2750" s="27" t="s">
        <v>26</v>
      </c>
      <c r="I2750" s="29">
        <v>0.15000000000000008</v>
      </c>
      <c r="J2750" s="30">
        <v>3000</v>
      </c>
      <c r="K2750" s="31">
        <f t="shared" si="20"/>
        <v>450.00000000000023</v>
      </c>
      <c r="L2750" s="31">
        <f t="shared" si="21"/>
        <v>157.50000000000006</v>
      </c>
      <c r="M2750" s="32">
        <v>0.35</v>
      </c>
      <c r="O2750" s="37"/>
      <c r="P2750" s="35"/>
      <c r="Q2750" s="33"/>
      <c r="R2750" s="34"/>
    </row>
    <row r="2751" spans="1:18" ht="15.75" customHeight="1">
      <c r="A2751" s="22"/>
      <c r="B2751" s="27" t="s">
        <v>30</v>
      </c>
      <c r="C2751" s="27">
        <v>1197831</v>
      </c>
      <c r="D2751" s="28">
        <v>44241</v>
      </c>
      <c r="E2751" s="27" t="s">
        <v>31</v>
      </c>
      <c r="F2751" s="27" t="s">
        <v>107</v>
      </c>
      <c r="G2751" s="27" t="s">
        <v>108</v>
      </c>
      <c r="H2751" s="27" t="s">
        <v>27</v>
      </c>
      <c r="I2751" s="29">
        <v>0.2</v>
      </c>
      <c r="J2751" s="30">
        <v>1500</v>
      </c>
      <c r="K2751" s="31">
        <f t="shared" si="20"/>
        <v>300</v>
      </c>
      <c r="L2751" s="31">
        <f t="shared" si="21"/>
        <v>105</v>
      </c>
      <c r="M2751" s="32">
        <v>0.35</v>
      </c>
      <c r="O2751" s="37"/>
      <c r="P2751" s="35"/>
      <c r="Q2751" s="33"/>
      <c r="R2751" s="34"/>
    </row>
    <row r="2752" spans="1:18" ht="15.75" customHeight="1">
      <c r="A2752" s="22"/>
      <c r="B2752" s="27" t="s">
        <v>30</v>
      </c>
      <c r="C2752" s="27">
        <v>1197831</v>
      </c>
      <c r="D2752" s="28">
        <v>44241</v>
      </c>
      <c r="E2752" s="27" t="s">
        <v>31</v>
      </c>
      <c r="F2752" s="27" t="s">
        <v>107</v>
      </c>
      <c r="G2752" s="27" t="s">
        <v>108</v>
      </c>
      <c r="H2752" s="27" t="s">
        <v>28</v>
      </c>
      <c r="I2752" s="29">
        <v>0.35000000000000003</v>
      </c>
      <c r="J2752" s="30">
        <v>2250</v>
      </c>
      <c r="K2752" s="31">
        <f t="shared" si="20"/>
        <v>787.50000000000011</v>
      </c>
      <c r="L2752" s="31">
        <f t="shared" si="21"/>
        <v>275.625</v>
      </c>
      <c r="M2752" s="32">
        <v>0.35</v>
      </c>
      <c r="O2752" s="37"/>
      <c r="P2752" s="35"/>
      <c r="Q2752" s="33"/>
      <c r="R2752" s="34"/>
    </row>
    <row r="2753" spans="1:18" ht="15.75" customHeight="1">
      <c r="A2753" s="22"/>
      <c r="B2753" s="27" t="s">
        <v>30</v>
      </c>
      <c r="C2753" s="27">
        <v>1197831</v>
      </c>
      <c r="D2753" s="28">
        <v>44241</v>
      </c>
      <c r="E2753" s="27" t="s">
        <v>31</v>
      </c>
      <c r="F2753" s="27" t="s">
        <v>107</v>
      </c>
      <c r="G2753" s="27" t="s">
        <v>108</v>
      </c>
      <c r="H2753" s="27" t="s">
        <v>29</v>
      </c>
      <c r="I2753" s="29">
        <v>0.2</v>
      </c>
      <c r="J2753" s="30">
        <v>3250</v>
      </c>
      <c r="K2753" s="31">
        <f t="shared" si="20"/>
        <v>650</v>
      </c>
      <c r="L2753" s="31">
        <f t="shared" si="21"/>
        <v>227.49999999999997</v>
      </c>
      <c r="M2753" s="32">
        <v>0.35</v>
      </c>
      <c r="O2753" s="37"/>
      <c r="P2753" s="35"/>
      <c r="Q2753" s="33"/>
      <c r="R2753" s="34"/>
    </row>
    <row r="2754" spans="1:18" ht="15.75" customHeight="1">
      <c r="A2754" s="22"/>
      <c r="B2754" s="27" t="s">
        <v>30</v>
      </c>
      <c r="C2754" s="27">
        <v>1197831</v>
      </c>
      <c r="D2754" s="28">
        <v>44267</v>
      </c>
      <c r="E2754" s="27" t="s">
        <v>31</v>
      </c>
      <c r="F2754" s="27" t="s">
        <v>107</v>
      </c>
      <c r="G2754" s="27" t="s">
        <v>108</v>
      </c>
      <c r="H2754" s="27" t="s">
        <v>24</v>
      </c>
      <c r="I2754" s="29">
        <v>0.2</v>
      </c>
      <c r="J2754" s="30">
        <v>5450</v>
      </c>
      <c r="K2754" s="31">
        <f t="shared" si="20"/>
        <v>1090</v>
      </c>
      <c r="L2754" s="31">
        <f t="shared" si="21"/>
        <v>381.5</v>
      </c>
      <c r="M2754" s="32">
        <v>0.35</v>
      </c>
      <c r="O2754" s="37"/>
      <c r="P2754" s="35"/>
      <c r="Q2754" s="33"/>
      <c r="R2754" s="34"/>
    </row>
    <row r="2755" spans="1:18" ht="15.75" customHeight="1">
      <c r="A2755" s="22"/>
      <c r="B2755" s="27" t="s">
        <v>30</v>
      </c>
      <c r="C2755" s="27">
        <v>1197831</v>
      </c>
      <c r="D2755" s="28">
        <v>44267</v>
      </c>
      <c r="E2755" s="27" t="s">
        <v>31</v>
      </c>
      <c r="F2755" s="27" t="s">
        <v>107</v>
      </c>
      <c r="G2755" s="27" t="s">
        <v>108</v>
      </c>
      <c r="H2755" s="27" t="s">
        <v>25</v>
      </c>
      <c r="I2755" s="29">
        <v>0.2</v>
      </c>
      <c r="J2755" s="30">
        <v>2250</v>
      </c>
      <c r="K2755" s="31">
        <f t="shared" si="20"/>
        <v>450</v>
      </c>
      <c r="L2755" s="31">
        <f t="shared" si="21"/>
        <v>157.5</v>
      </c>
      <c r="M2755" s="32">
        <v>0.35</v>
      </c>
      <c r="O2755" s="37"/>
      <c r="P2755" s="35"/>
      <c r="Q2755" s="33"/>
      <c r="R2755" s="34"/>
    </row>
    <row r="2756" spans="1:18" ht="15.75" customHeight="1">
      <c r="A2756" s="22"/>
      <c r="B2756" s="27" t="s">
        <v>30</v>
      </c>
      <c r="C2756" s="27">
        <v>1197831</v>
      </c>
      <c r="D2756" s="28">
        <v>44267</v>
      </c>
      <c r="E2756" s="27" t="s">
        <v>31</v>
      </c>
      <c r="F2756" s="27" t="s">
        <v>107</v>
      </c>
      <c r="G2756" s="27" t="s">
        <v>108</v>
      </c>
      <c r="H2756" s="27" t="s">
        <v>26</v>
      </c>
      <c r="I2756" s="29">
        <v>0.10000000000000002</v>
      </c>
      <c r="J2756" s="30">
        <v>2500</v>
      </c>
      <c r="K2756" s="31">
        <f t="shared" si="20"/>
        <v>250.00000000000006</v>
      </c>
      <c r="L2756" s="31">
        <f t="shared" si="21"/>
        <v>87.500000000000014</v>
      </c>
      <c r="M2756" s="32">
        <v>0.35</v>
      </c>
      <c r="O2756" s="37"/>
      <c r="P2756" s="35"/>
      <c r="Q2756" s="33"/>
      <c r="R2756" s="34"/>
    </row>
    <row r="2757" spans="1:18" ht="15.75" customHeight="1">
      <c r="A2757" s="22"/>
      <c r="B2757" s="27" t="s">
        <v>30</v>
      </c>
      <c r="C2757" s="27">
        <v>1197831</v>
      </c>
      <c r="D2757" s="28">
        <v>44267</v>
      </c>
      <c r="E2757" s="27" t="s">
        <v>31</v>
      </c>
      <c r="F2757" s="27" t="s">
        <v>107</v>
      </c>
      <c r="G2757" s="27" t="s">
        <v>108</v>
      </c>
      <c r="H2757" s="27" t="s">
        <v>27</v>
      </c>
      <c r="I2757" s="29">
        <v>0.19999999999999996</v>
      </c>
      <c r="J2757" s="30">
        <v>1000</v>
      </c>
      <c r="K2757" s="31">
        <f t="shared" si="20"/>
        <v>199.99999999999994</v>
      </c>
      <c r="L2757" s="31">
        <f t="shared" si="21"/>
        <v>69.999999999999972</v>
      </c>
      <c r="M2757" s="32">
        <v>0.35</v>
      </c>
      <c r="O2757" s="37"/>
      <c r="P2757" s="35"/>
      <c r="Q2757" s="33"/>
      <c r="R2757" s="34"/>
    </row>
    <row r="2758" spans="1:18" ht="15.75" customHeight="1">
      <c r="A2758" s="22"/>
      <c r="B2758" s="27" t="s">
        <v>30</v>
      </c>
      <c r="C2758" s="27">
        <v>1197831</v>
      </c>
      <c r="D2758" s="28">
        <v>44267</v>
      </c>
      <c r="E2758" s="27" t="s">
        <v>31</v>
      </c>
      <c r="F2758" s="27" t="s">
        <v>107</v>
      </c>
      <c r="G2758" s="27" t="s">
        <v>108</v>
      </c>
      <c r="H2758" s="27" t="s">
        <v>28</v>
      </c>
      <c r="I2758" s="29">
        <v>0.35000000000000009</v>
      </c>
      <c r="J2758" s="30">
        <v>1500</v>
      </c>
      <c r="K2758" s="31">
        <f t="shared" si="20"/>
        <v>525.00000000000011</v>
      </c>
      <c r="L2758" s="31">
        <f t="shared" si="21"/>
        <v>183.75000000000003</v>
      </c>
      <c r="M2758" s="32">
        <v>0.35</v>
      </c>
      <c r="O2758" s="37"/>
      <c r="P2758" s="35"/>
      <c r="Q2758" s="33"/>
      <c r="R2758" s="34"/>
    </row>
    <row r="2759" spans="1:18" ht="15.75" customHeight="1">
      <c r="A2759" s="22"/>
      <c r="B2759" s="27" t="s">
        <v>30</v>
      </c>
      <c r="C2759" s="27">
        <v>1197831</v>
      </c>
      <c r="D2759" s="28">
        <v>44267</v>
      </c>
      <c r="E2759" s="27" t="s">
        <v>31</v>
      </c>
      <c r="F2759" s="27" t="s">
        <v>107</v>
      </c>
      <c r="G2759" s="27" t="s">
        <v>108</v>
      </c>
      <c r="H2759" s="27" t="s">
        <v>29</v>
      </c>
      <c r="I2759" s="29">
        <v>0.25</v>
      </c>
      <c r="J2759" s="30">
        <v>2500</v>
      </c>
      <c r="K2759" s="31">
        <f t="shared" si="20"/>
        <v>625</v>
      </c>
      <c r="L2759" s="31">
        <f t="shared" si="21"/>
        <v>218.75</v>
      </c>
      <c r="M2759" s="32">
        <v>0.35</v>
      </c>
      <c r="O2759" s="37"/>
      <c r="P2759" s="35"/>
      <c r="Q2759" s="33"/>
      <c r="R2759" s="34"/>
    </row>
    <row r="2760" spans="1:18" ht="15.75" customHeight="1">
      <c r="A2760" s="22"/>
      <c r="B2760" s="27" t="s">
        <v>30</v>
      </c>
      <c r="C2760" s="27">
        <v>1197831</v>
      </c>
      <c r="D2760" s="28">
        <v>44299</v>
      </c>
      <c r="E2760" s="27" t="s">
        <v>31</v>
      </c>
      <c r="F2760" s="27" t="s">
        <v>107</v>
      </c>
      <c r="G2760" s="27" t="s">
        <v>108</v>
      </c>
      <c r="H2760" s="27" t="s">
        <v>24</v>
      </c>
      <c r="I2760" s="29">
        <v>0.25</v>
      </c>
      <c r="J2760" s="30">
        <v>5000</v>
      </c>
      <c r="K2760" s="31">
        <f t="shared" si="20"/>
        <v>1250</v>
      </c>
      <c r="L2760" s="31">
        <f t="shared" si="21"/>
        <v>437.5</v>
      </c>
      <c r="M2760" s="32">
        <v>0.35</v>
      </c>
      <c r="O2760" s="37"/>
      <c r="P2760" s="35"/>
      <c r="Q2760" s="33"/>
      <c r="R2760" s="34"/>
    </row>
    <row r="2761" spans="1:18" ht="15.75" customHeight="1">
      <c r="A2761" s="22"/>
      <c r="B2761" s="27" t="s">
        <v>30</v>
      </c>
      <c r="C2761" s="27">
        <v>1197831</v>
      </c>
      <c r="D2761" s="28">
        <v>44299</v>
      </c>
      <c r="E2761" s="27" t="s">
        <v>31</v>
      </c>
      <c r="F2761" s="27" t="s">
        <v>107</v>
      </c>
      <c r="G2761" s="27" t="s">
        <v>108</v>
      </c>
      <c r="H2761" s="27" t="s">
        <v>25</v>
      </c>
      <c r="I2761" s="29">
        <v>0.25</v>
      </c>
      <c r="J2761" s="30">
        <v>2000</v>
      </c>
      <c r="K2761" s="31">
        <f t="shared" si="20"/>
        <v>500</v>
      </c>
      <c r="L2761" s="31">
        <f t="shared" si="21"/>
        <v>175</v>
      </c>
      <c r="M2761" s="32">
        <v>0.35</v>
      </c>
      <c r="O2761" s="37"/>
      <c r="P2761" s="35"/>
      <c r="Q2761" s="33"/>
      <c r="R2761" s="34"/>
    </row>
    <row r="2762" spans="1:18" ht="15.75" customHeight="1">
      <c r="A2762" s="22"/>
      <c r="B2762" s="27" t="s">
        <v>30</v>
      </c>
      <c r="C2762" s="27">
        <v>1197831</v>
      </c>
      <c r="D2762" s="28">
        <v>44299</v>
      </c>
      <c r="E2762" s="27" t="s">
        <v>31</v>
      </c>
      <c r="F2762" s="27" t="s">
        <v>107</v>
      </c>
      <c r="G2762" s="27" t="s">
        <v>108</v>
      </c>
      <c r="H2762" s="27" t="s">
        <v>26</v>
      </c>
      <c r="I2762" s="29">
        <v>0.15000000000000002</v>
      </c>
      <c r="J2762" s="30">
        <v>2000</v>
      </c>
      <c r="K2762" s="31">
        <f t="shared" si="20"/>
        <v>300.00000000000006</v>
      </c>
      <c r="L2762" s="31">
        <f t="shared" si="21"/>
        <v>105.00000000000001</v>
      </c>
      <c r="M2762" s="32">
        <v>0.35</v>
      </c>
      <c r="O2762" s="37"/>
      <c r="P2762" s="35"/>
      <c r="Q2762" s="33"/>
      <c r="R2762" s="34"/>
    </row>
    <row r="2763" spans="1:18" ht="15.75" customHeight="1">
      <c r="A2763" s="22"/>
      <c r="B2763" s="27" t="s">
        <v>30</v>
      </c>
      <c r="C2763" s="27">
        <v>1197831</v>
      </c>
      <c r="D2763" s="28">
        <v>44299</v>
      </c>
      <c r="E2763" s="27" t="s">
        <v>31</v>
      </c>
      <c r="F2763" s="27" t="s">
        <v>107</v>
      </c>
      <c r="G2763" s="27" t="s">
        <v>108</v>
      </c>
      <c r="H2763" s="27" t="s">
        <v>27</v>
      </c>
      <c r="I2763" s="29">
        <v>0.19999999999999996</v>
      </c>
      <c r="J2763" s="30">
        <v>1250</v>
      </c>
      <c r="K2763" s="31">
        <f t="shared" si="20"/>
        <v>249.99999999999994</v>
      </c>
      <c r="L2763" s="31">
        <f t="shared" si="21"/>
        <v>87.499999999999972</v>
      </c>
      <c r="M2763" s="32">
        <v>0.35</v>
      </c>
      <c r="O2763" s="37"/>
      <c r="P2763" s="35"/>
      <c r="Q2763" s="33"/>
      <c r="R2763" s="34"/>
    </row>
    <row r="2764" spans="1:18" ht="15.75" customHeight="1">
      <c r="A2764" s="22"/>
      <c r="B2764" s="27" t="s">
        <v>30</v>
      </c>
      <c r="C2764" s="27">
        <v>1197831</v>
      </c>
      <c r="D2764" s="28">
        <v>44299</v>
      </c>
      <c r="E2764" s="27" t="s">
        <v>31</v>
      </c>
      <c r="F2764" s="27" t="s">
        <v>107</v>
      </c>
      <c r="G2764" s="27" t="s">
        <v>108</v>
      </c>
      <c r="H2764" s="27" t="s">
        <v>28</v>
      </c>
      <c r="I2764" s="29">
        <v>0.4</v>
      </c>
      <c r="J2764" s="30">
        <v>1500</v>
      </c>
      <c r="K2764" s="31">
        <f t="shared" si="20"/>
        <v>600</v>
      </c>
      <c r="L2764" s="31">
        <f t="shared" si="21"/>
        <v>210</v>
      </c>
      <c r="M2764" s="32">
        <v>0.35</v>
      </c>
      <c r="O2764" s="37"/>
      <c r="P2764" s="35"/>
      <c r="Q2764" s="33"/>
      <c r="R2764" s="34"/>
    </row>
    <row r="2765" spans="1:18" ht="15.75" customHeight="1">
      <c r="A2765" s="22"/>
      <c r="B2765" s="27" t="s">
        <v>30</v>
      </c>
      <c r="C2765" s="27">
        <v>1197831</v>
      </c>
      <c r="D2765" s="28">
        <v>44299</v>
      </c>
      <c r="E2765" s="27" t="s">
        <v>31</v>
      </c>
      <c r="F2765" s="27" t="s">
        <v>107</v>
      </c>
      <c r="G2765" s="27" t="s">
        <v>108</v>
      </c>
      <c r="H2765" s="27" t="s">
        <v>29</v>
      </c>
      <c r="I2765" s="29">
        <v>0.30000000000000004</v>
      </c>
      <c r="J2765" s="30">
        <v>3000</v>
      </c>
      <c r="K2765" s="31">
        <f t="shared" si="20"/>
        <v>900.00000000000011</v>
      </c>
      <c r="L2765" s="31">
        <f t="shared" si="21"/>
        <v>315</v>
      </c>
      <c r="M2765" s="32">
        <v>0.35</v>
      </c>
      <c r="O2765" s="37"/>
      <c r="P2765" s="35"/>
      <c r="Q2765" s="33"/>
      <c r="R2765" s="34"/>
    </row>
    <row r="2766" spans="1:18" ht="15.75" customHeight="1">
      <c r="A2766" s="22"/>
      <c r="B2766" s="27" t="s">
        <v>30</v>
      </c>
      <c r="C2766" s="27">
        <v>1197831</v>
      </c>
      <c r="D2766" s="28">
        <v>44328</v>
      </c>
      <c r="E2766" s="27" t="s">
        <v>31</v>
      </c>
      <c r="F2766" s="27" t="s">
        <v>107</v>
      </c>
      <c r="G2766" s="27" t="s">
        <v>108</v>
      </c>
      <c r="H2766" s="27" t="s">
        <v>24</v>
      </c>
      <c r="I2766" s="29">
        <v>0.4</v>
      </c>
      <c r="J2766" s="30">
        <v>5700</v>
      </c>
      <c r="K2766" s="31">
        <f t="shared" si="20"/>
        <v>2280</v>
      </c>
      <c r="L2766" s="31">
        <f t="shared" si="21"/>
        <v>798</v>
      </c>
      <c r="M2766" s="32">
        <v>0.35</v>
      </c>
      <c r="O2766" s="37"/>
      <c r="P2766" s="35"/>
      <c r="Q2766" s="33"/>
      <c r="R2766" s="34"/>
    </row>
    <row r="2767" spans="1:18" ht="15.75" customHeight="1">
      <c r="A2767" s="22"/>
      <c r="B2767" s="27" t="s">
        <v>30</v>
      </c>
      <c r="C2767" s="27">
        <v>1197831</v>
      </c>
      <c r="D2767" s="28">
        <v>44328</v>
      </c>
      <c r="E2767" s="27" t="s">
        <v>31</v>
      </c>
      <c r="F2767" s="27" t="s">
        <v>107</v>
      </c>
      <c r="G2767" s="27" t="s">
        <v>108</v>
      </c>
      <c r="H2767" s="27" t="s">
        <v>25</v>
      </c>
      <c r="I2767" s="29">
        <v>0.4</v>
      </c>
      <c r="J2767" s="30">
        <v>2750</v>
      </c>
      <c r="K2767" s="31">
        <f t="shared" si="20"/>
        <v>1100</v>
      </c>
      <c r="L2767" s="31">
        <f t="shared" si="21"/>
        <v>385</v>
      </c>
      <c r="M2767" s="32">
        <v>0.35</v>
      </c>
      <c r="O2767" s="37"/>
      <c r="P2767" s="35"/>
      <c r="Q2767" s="33"/>
      <c r="R2767" s="34"/>
    </row>
    <row r="2768" spans="1:18" ht="15.75" customHeight="1">
      <c r="A2768" s="22"/>
      <c r="B2768" s="27" t="s">
        <v>30</v>
      </c>
      <c r="C2768" s="27">
        <v>1197831</v>
      </c>
      <c r="D2768" s="28">
        <v>44328</v>
      </c>
      <c r="E2768" s="27" t="s">
        <v>31</v>
      </c>
      <c r="F2768" s="27" t="s">
        <v>107</v>
      </c>
      <c r="G2768" s="27" t="s">
        <v>108</v>
      </c>
      <c r="H2768" s="27" t="s">
        <v>26</v>
      </c>
      <c r="I2768" s="29">
        <v>0.35000000000000003</v>
      </c>
      <c r="J2768" s="30">
        <v>2500</v>
      </c>
      <c r="K2768" s="31">
        <f t="shared" si="20"/>
        <v>875.00000000000011</v>
      </c>
      <c r="L2768" s="31">
        <f t="shared" si="21"/>
        <v>306.25</v>
      </c>
      <c r="M2768" s="32">
        <v>0.35</v>
      </c>
      <c r="O2768" s="37"/>
      <c r="P2768" s="35"/>
      <c r="Q2768" s="33"/>
      <c r="R2768" s="34"/>
    </row>
    <row r="2769" spans="1:18" ht="15.75" customHeight="1">
      <c r="A2769" s="22"/>
      <c r="B2769" s="27" t="s">
        <v>30</v>
      </c>
      <c r="C2769" s="27">
        <v>1197831</v>
      </c>
      <c r="D2769" s="28">
        <v>44328</v>
      </c>
      <c r="E2769" s="27" t="s">
        <v>31</v>
      </c>
      <c r="F2769" s="27" t="s">
        <v>107</v>
      </c>
      <c r="G2769" s="27" t="s">
        <v>108</v>
      </c>
      <c r="H2769" s="27" t="s">
        <v>27</v>
      </c>
      <c r="I2769" s="29">
        <v>0.35000000000000003</v>
      </c>
      <c r="J2769" s="30">
        <v>2000</v>
      </c>
      <c r="K2769" s="31">
        <f t="shared" si="20"/>
        <v>700.00000000000011</v>
      </c>
      <c r="L2769" s="31">
        <f t="shared" si="21"/>
        <v>245.00000000000003</v>
      </c>
      <c r="M2769" s="32">
        <v>0.35</v>
      </c>
      <c r="O2769" s="37"/>
      <c r="P2769" s="35"/>
      <c r="Q2769" s="33"/>
      <c r="R2769" s="34"/>
    </row>
    <row r="2770" spans="1:18" ht="15.75" customHeight="1">
      <c r="A2770" s="22"/>
      <c r="B2770" s="27" t="s">
        <v>30</v>
      </c>
      <c r="C2770" s="27">
        <v>1197831</v>
      </c>
      <c r="D2770" s="28">
        <v>44328</v>
      </c>
      <c r="E2770" s="27" t="s">
        <v>31</v>
      </c>
      <c r="F2770" s="27" t="s">
        <v>107</v>
      </c>
      <c r="G2770" s="27" t="s">
        <v>108</v>
      </c>
      <c r="H2770" s="27" t="s">
        <v>28</v>
      </c>
      <c r="I2770" s="29">
        <v>0.44999999999999996</v>
      </c>
      <c r="J2770" s="30">
        <v>2250</v>
      </c>
      <c r="K2770" s="31">
        <f t="shared" si="20"/>
        <v>1012.4999999999999</v>
      </c>
      <c r="L2770" s="31">
        <f t="shared" si="21"/>
        <v>354.37499999999994</v>
      </c>
      <c r="M2770" s="32">
        <v>0.35</v>
      </c>
      <c r="O2770" s="37"/>
      <c r="P2770" s="35"/>
      <c r="Q2770" s="33"/>
      <c r="R2770" s="34"/>
    </row>
    <row r="2771" spans="1:18" ht="15.75" customHeight="1">
      <c r="A2771" s="22"/>
      <c r="B2771" s="27" t="s">
        <v>30</v>
      </c>
      <c r="C2771" s="27">
        <v>1197831</v>
      </c>
      <c r="D2771" s="28">
        <v>44328</v>
      </c>
      <c r="E2771" s="27" t="s">
        <v>31</v>
      </c>
      <c r="F2771" s="27" t="s">
        <v>107</v>
      </c>
      <c r="G2771" s="27" t="s">
        <v>108</v>
      </c>
      <c r="H2771" s="27" t="s">
        <v>29</v>
      </c>
      <c r="I2771" s="29">
        <v>0.44999999999999996</v>
      </c>
      <c r="J2771" s="30">
        <v>3250</v>
      </c>
      <c r="K2771" s="31">
        <f t="shared" si="20"/>
        <v>1462.4999999999998</v>
      </c>
      <c r="L2771" s="31">
        <f t="shared" si="21"/>
        <v>511.87499999999989</v>
      </c>
      <c r="M2771" s="32">
        <v>0.35</v>
      </c>
      <c r="O2771" s="37"/>
      <c r="P2771" s="35"/>
      <c r="Q2771" s="33"/>
      <c r="R2771" s="34"/>
    </row>
    <row r="2772" spans="1:18" ht="15.75" customHeight="1">
      <c r="A2772" s="22"/>
      <c r="B2772" s="27" t="s">
        <v>30</v>
      </c>
      <c r="C2772" s="27">
        <v>1197831</v>
      </c>
      <c r="D2772" s="28">
        <v>44361</v>
      </c>
      <c r="E2772" s="27" t="s">
        <v>31</v>
      </c>
      <c r="F2772" s="27" t="s">
        <v>107</v>
      </c>
      <c r="G2772" s="27" t="s">
        <v>108</v>
      </c>
      <c r="H2772" s="27" t="s">
        <v>24</v>
      </c>
      <c r="I2772" s="29">
        <v>0.39999999999999997</v>
      </c>
      <c r="J2772" s="30">
        <v>5750</v>
      </c>
      <c r="K2772" s="31">
        <f t="shared" si="20"/>
        <v>2300</v>
      </c>
      <c r="L2772" s="31">
        <f t="shared" si="21"/>
        <v>805</v>
      </c>
      <c r="M2772" s="32">
        <v>0.35</v>
      </c>
      <c r="O2772" s="37"/>
      <c r="P2772" s="35"/>
      <c r="Q2772" s="33"/>
      <c r="R2772" s="34"/>
    </row>
    <row r="2773" spans="1:18" ht="15.75" customHeight="1">
      <c r="A2773" s="22"/>
      <c r="B2773" s="27" t="s">
        <v>30</v>
      </c>
      <c r="C2773" s="27">
        <v>1197831</v>
      </c>
      <c r="D2773" s="28">
        <v>44361</v>
      </c>
      <c r="E2773" s="27" t="s">
        <v>31</v>
      </c>
      <c r="F2773" s="27" t="s">
        <v>107</v>
      </c>
      <c r="G2773" s="27" t="s">
        <v>108</v>
      </c>
      <c r="H2773" s="27" t="s">
        <v>25</v>
      </c>
      <c r="I2773" s="29">
        <v>0.35000000000000003</v>
      </c>
      <c r="J2773" s="30">
        <v>3250</v>
      </c>
      <c r="K2773" s="31">
        <f t="shared" si="20"/>
        <v>1137.5</v>
      </c>
      <c r="L2773" s="31">
        <f t="shared" si="21"/>
        <v>398.125</v>
      </c>
      <c r="M2773" s="32">
        <v>0.35</v>
      </c>
      <c r="O2773" s="37"/>
      <c r="P2773" s="35"/>
      <c r="Q2773" s="33"/>
      <c r="R2773" s="34"/>
    </row>
    <row r="2774" spans="1:18" ht="15.75" customHeight="1">
      <c r="A2774" s="22"/>
      <c r="B2774" s="27" t="s">
        <v>30</v>
      </c>
      <c r="C2774" s="27">
        <v>1197831</v>
      </c>
      <c r="D2774" s="28">
        <v>44361</v>
      </c>
      <c r="E2774" s="27" t="s">
        <v>31</v>
      </c>
      <c r="F2774" s="27" t="s">
        <v>107</v>
      </c>
      <c r="G2774" s="27" t="s">
        <v>108</v>
      </c>
      <c r="H2774" s="27" t="s">
        <v>26</v>
      </c>
      <c r="I2774" s="29">
        <v>0.4</v>
      </c>
      <c r="J2774" s="30">
        <v>3000</v>
      </c>
      <c r="K2774" s="31">
        <f t="shared" si="20"/>
        <v>1200</v>
      </c>
      <c r="L2774" s="31">
        <f t="shared" si="21"/>
        <v>420</v>
      </c>
      <c r="M2774" s="32">
        <v>0.35</v>
      </c>
      <c r="O2774" s="37"/>
      <c r="P2774" s="35"/>
      <c r="Q2774" s="33"/>
      <c r="R2774" s="34"/>
    </row>
    <row r="2775" spans="1:18" ht="15.75" customHeight="1">
      <c r="A2775" s="22"/>
      <c r="B2775" s="27" t="s">
        <v>30</v>
      </c>
      <c r="C2775" s="27">
        <v>1197831</v>
      </c>
      <c r="D2775" s="28">
        <v>44361</v>
      </c>
      <c r="E2775" s="27" t="s">
        <v>31</v>
      </c>
      <c r="F2775" s="27" t="s">
        <v>107</v>
      </c>
      <c r="G2775" s="27" t="s">
        <v>108</v>
      </c>
      <c r="H2775" s="27" t="s">
        <v>27</v>
      </c>
      <c r="I2775" s="29">
        <v>0.4</v>
      </c>
      <c r="J2775" s="30">
        <v>2750</v>
      </c>
      <c r="K2775" s="31">
        <f t="shared" si="20"/>
        <v>1100</v>
      </c>
      <c r="L2775" s="31">
        <f t="shared" si="21"/>
        <v>385</v>
      </c>
      <c r="M2775" s="32">
        <v>0.35</v>
      </c>
      <c r="O2775" s="37"/>
      <c r="P2775" s="35"/>
      <c r="Q2775" s="33"/>
      <c r="R2775" s="34"/>
    </row>
    <row r="2776" spans="1:18" ht="15.75" customHeight="1">
      <c r="A2776" s="22"/>
      <c r="B2776" s="27" t="s">
        <v>30</v>
      </c>
      <c r="C2776" s="27">
        <v>1197831</v>
      </c>
      <c r="D2776" s="28">
        <v>44361</v>
      </c>
      <c r="E2776" s="27" t="s">
        <v>31</v>
      </c>
      <c r="F2776" s="27" t="s">
        <v>107</v>
      </c>
      <c r="G2776" s="27" t="s">
        <v>108</v>
      </c>
      <c r="H2776" s="27" t="s">
        <v>28</v>
      </c>
      <c r="I2776" s="29">
        <v>0.54999999999999993</v>
      </c>
      <c r="J2776" s="30">
        <v>2750</v>
      </c>
      <c r="K2776" s="31">
        <f t="shared" si="20"/>
        <v>1512.4999999999998</v>
      </c>
      <c r="L2776" s="31">
        <f t="shared" si="21"/>
        <v>529.37499999999989</v>
      </c>
      <c r="M2776" s="32">
        <v>0.35</v>
      </c>
      <c r="O2776" s="37"/>
      <c r="P2776" s="35"/>
      <c r="Q2776" s="33"/>
      <c r="R2776" s="34"/>
    </row>
    <row r="2777" spans="1:18" ht="15.75" customHeight="1">
      <c r="A2777" s="22"/>
      <c r="B2777" s="27" t="s">
        <v>30</v>
      </c>
      <c r="C2777" s="27">
        <v>1197831</v>
      </c>
      <c r="D2777" s="28">
        <v>44361</v>
      </c>
      <c r="E2777" s="27" t="s">
        <v>31</v>
      </c>
      <c r="F2777" s="27" t="s">
        <v>107</v>
      </c>
      <c r="G2777" s="27" t="s">
        <v>108</v>
      </c>
      <c r="H2777" s="27" t="s">
        <v>29</v>
      </c>
      <c r="I2777" s="29">
        <v>0.6</v>
      </c>
      <c r="J2777" s="30">
        <v>4500</v>
      </c>
      <c r="K2777" s="31">
        <f t="shared" si="20"/>
        <v>2700</v>
      </c>
      <c r="L2777" s="31">
        <f t="shared" si="21"/>
        <v>944.99999999999989</v>
      </c>
      <c r="M2777" s="32">
        <v>0.35</v>
      </c>
      <c r="O2777" s="37"/>
      <c r="P2777" s="35"/>
      <c r="Q2777" s="33"/>
      <c r="R2777" s="34"/>
    </row>
    <row r="2778" spans="1:18" ht="15.75" customHeight="1">
      <c r="A2778" s="22"/>
      <c r="B2778" s="27" t="s">
        <v>30</v>
      </c>
      <c r="C2778" s="27">
        <v>1197831</v>
      </c>
      <c r="D2778" s="28">
        <v>44389</v>
      </c>
      <c r="E2778" s="27" t="s">
        <v>31</v>
      </c>
      <c r="F2778" s="27" t="s">
        <v>107</v>
      </c>
      <c r="G2778" s="27" t="s">
        <v>108</v>
      </c>
      <c r="H2778" s="27" t="s">
        <v>24</v>
      </c>
      <c r="I2778" s="29">
        <v>0.54999999999999993</v>
      </c>
      <c r="J2778" s="30">
        <v>6750</v>
      </c>
      <c r="K2778" s="31">
        <f t="shared" si="20"/>
        <v>3712.4999999999995</v>
      </c>
      <c r="L2778" s="31">
        <f t="shared" si="21"/>
        <v>1299.3749999999998</v>
      </c>
      <c r="M2778" s="32">
        <v>0.35</v>
      </c>
      <c r="O2778" s="37"/>
      <c r="P2778" s="35"/>
      <c r="Q2778" s="33"/>
      <c r="R2778" s="34"/>
    </row>
    <row r="2779" spans="1:18" ht="15.75" customHeight="1">
      <c r="A2779" s="22"/>
      <c r="B2779" s="27" t="s">
        <v>30</v>
      </c>
      <c r="C2779" s="27">
        <v>1197831</v>
      </c>
      <c r="D2779" s="28">
        <v>44389</v>
      </c>
      <c r="E2779" s="27" t="s">
        <v>31</v>
      </c>
      <c r="F2779" s="27" t="s">
        <v>107</v>
      </c>
      <c r="G2779" s="27" t="s">
        <v>108</v>
      </c>
      <c r="H2779" s="27" t="s">
        <v>25</v>
      </c>
      <c r="I2779" s="29">
        <v>0.5</v>
      </c>
      <c r="J2779" s="30">
        <v>4250</v>
      </c>
      <c r="K2779" s="31">
        <f t="shared" si="20"/>
        <v>2125</v>
      </c>
      <c r="L2779" s="31">
        <f t="shared" si="21"/>
        <v>743.75</v>
      </c>
      <c r="M2779" s="32">
        <v>0.35</v>
      </c>
      <c r="O2779" s="37"/>
      <c r="P2779" s="35"/>
      <c r="Q2779" s="33"/>
      <c r="R2779" s="34"/>
    </row>
    <row r="2780" spans="1:18" ht="15.75" customHeight="1">
      <c r="A2780" s="22"/>
      <c r="B2780" s="27" t="s">
        <v>30</v>
      </c>
      <c r="C2780" s="27">
        <v>1197831</v>
      </c>
      <c r="D2780" s="28">
        <v>44389</v>
      </c>
      <c r="E2780" s="27" t="s">
        <v>31</v>
      </c>
      <c r="F2780" s="27" t="s">
        <v>107</v>
      </c>
      <c r="G2780" s="27" t="s">
        <v>108</v>
      </c>
      <c r="H2780" s="27" t="s">
        <v>26</v>
      </c>
      <c r="I2780" s="29">
        <v>0.45</v>
      </c>
      <c r="J2780" s="30">
        <v>3500</v>
      </c>
      <c r="K2780" s="31">
        <f t="shared" si="20"/>
        <v>1575</v>
      </c>
      <c r="L2780" s="31">
        <f t="shared" si="21"/>
        <v>551.25</v>
      </c>
      <c r="M2780" s="32">
        <v>0.35</v>
      </c>
      <c r="O2780" s="37"/>
      <c r="P2780" s="35"/>
      <c r="Q2780" s="33"/>
      <c r="R2780" s="34"/>
    </row>
    <row r="2781" spans="1:18" ht="15.75" customHeight="1">
      <c r="A2781" s="22"/>
      <c r="B2781" s="27" t="s">
        <v>30</v>
      </c>
      <c r="C2781" s="27">
        <v>1197831</v>
      </c>
      <c r="D2781" s="28">
        <v>44389</v>
      </c>
      <c r="E2781" s="27" t="s">
        <v>31</v>
      </c>
      <c r="F2781" s="27" t="s">
        <v>107</v>
      </c>
      <c r="G2781" s="27" t="s">
        <v>108</v>
      </c>
      <c r="H2781" s="27" t="s">
        <v>27</v>
      </c>
      <c r="I2781" s="29">
        <v>0.45</v>
      </c>
      <c r="J2781" s="30">
        <v>3000</v>
      </c>
      <c r="K2781" s="31">
        <f t="shared" si="20"/>
        <v>1350</v>
      </c>
      <c r="L2781" s="31">
        <f t="shared" si="21"/>
        <v>472.49999999999994</v>
      </c>
      <c r="M2781" s="32">
        <v>0.35</v>
      </c>
      <c r="O2781" s="37"/>
      <c r="P2781" s="35"/>
      <c r="Q2781" s="33"/>
      <c r="R2781" s="34"/>
    </row>
    <row r="2782" spans="1:18" ht="15.75" customHeight="1">
      <c r="A2782" s="22"/>
      <c r="B2782" s="27" t="s">
        <v>30</v>
      </c>
      <c r="C2782" s="27">
        <v>1197831</v>
      </c>
      <c r="D2782" s="28">
        <v>44389</v>
      </c>
      <c r="E2782" s="27" t="s">
        <v>31</v>
      </c>
      <c r="F2782" s="27" t="s">
        <v>107</v>
      </c>
      <c r="G2782" s="27" t="s">
        <v>108</v>
      </c>
      <c r="H2782" s="27" t="s">
        <v>28</v>
      </c>
      <c r="I2782" s="29">
        <v>0.6</v>
      </c>
      <c r="J2782" s="30">
        <v>3250</v>
      </c>
      <c r="K2782" s="31">
        <f t="shared" si="20"/>
        <v>1950</v>
      </c>
      <c r="L2782" s="31">
        <f t="shared" si="21"/>
        <v>682.5</v>
      </c>
      <c r="M2782" s="32">
        <v>0.35</v>
      </c>
      <c r="O2782" s="37"/>
      <c r="P2782" s="35"/>
      <c r="Q2782" s="33"/>
      <c r="R2782" s="34"/>
    </row>
    <row r="2783" spans="1:18" ht="15.75" customHeight="1">
      <c r="A2783" s="22"/>
      <c r="B2783" s="27" t="s">
        <v>30</v>
      </c>
      <c r="C2783" s="27">
        <v>1197831</v>
      </c>
      <c r="D2783" s="28">
        <v>44389</v>
      </c>
      <c r="E2783" s="27" t="s">
        <v>31</v>
      </c>
      <c r="F2783" s="27" t="s">
        <v>107</v>
      </c>
      <c r="G2783" s="27" t="s">
        <v>108</v>
      </c>
      <c r="H2783" s="27" t="s">
        <v>29</v>
      </c>
      <c r="I2783" s="29">
        <v>0.65</v>
      </c>
      <c r="J2783" s="30">
        <v>5000</v>
      </c>
      <c r="K2783" s="31">
        <f t="shared" si="20"/>
        <v>3250</v>
      </c>
      <c r="L2783" s="31">
        <f t="shared" si="21"/>
        <v>1137.5</v>
      </c>
      <c r="M2783" s="32">
        <v>0.35</v>
      </c>
      <c r="O2783" s="37"/>
      <c r="P2783" s="35"/>
      <c r="Q2783" s="33"/>
      <c r="R2783" s="34"/>
    </row>
    <row r="2784" spans="1:18" ht="15.75" customHeight="1">
      <c r="A2784" s="22"/>
      <c r="B2784" s="27" t="s">
        <v>30</v>
      </c>
      <c r="C2784" s="27">
        <v>1197831</v>
      </c>
      <c r="D2784" s="28">
        <v>44421</v>
      </c>
      <c r="E2784" s="27" t="s">
        <v>31</v>
      </c>
      <c r="F2784" s="27" t="s">
        <v>107</v>
      </c>
      <c r="G2784" s="27" t="s">
        <v>108</v>
      </c>
      <c r="H2784" s="27" t="s">
        <v>24</v>
      </c>
      <c r="I2784" s="29">
        <v>0.6</v>
      </c>
      <c r="J2784" s="30">
        <v>6500</v>
      </c>
      <c r="K2784" s="31">
        <f t="shared" si="20"/>
        <v>3900</v>
      </c>
      <c r="L2784" s="31">
        <f t="shared" si="21"/>
        <v>1365</v>
      </c>
      <c r="M2784" s="32">
        <v>0.35</v>
      </c>
      <c r="O2784" s="37"/>
      <c r="P2784" s="35"/>
      <c r="Q2784" s="33"/>
      <c r="R2784" s="34"/>
    </row>
    <row r="2785" spans="1:18" ht="15.75" customHeight="1">
      <c r="A2785" s="22"/>
      <c r="B2785" s="27" t="s">
        <v>30</v>
      </c>
      <c r="C2785" s="27">
        <v>1197831</v>
      </c>
      <c r="D2785" s="28">
        <v>44421</v>
      </c>
      <c r="E2785" s="27" t="s">
        <v>31</v>
      </c>
      <c r="F2785" s="27" t="s">
        <v>107</v>
      </c>
      <c r="G2785" s="27" t="s">
        <v>108</v>
      </c>
      <c r="H2785" s="27" t="s">
        <v>25</v>
      </c>
      <c r="I2785" s="29">
        <v>0.55000000000000004</v>
      </c>
      <c r="J2785" s="30">
        <v>4250</v>
      </c>
      <c r="K2785" s="31">
        <f t="shared" si="20"/>
        <v>2337.5</v>
      </c>
      <c r="L2785" s="31">
        <f t="shared" si="21"/>
        <v>818.125</v>
      </c>
      <c r="M2785" s="32">
        <v>0.35</v>
      </c>
      <c r="O2785" s="37"/>
      <c r="P2785" s="35"/>
      <c r="Q2785" s="33"/>
      <c r="R2785" s="34"/>
    </row>
    <row r="2786" spans="1:18" ht="15.75" customHeight="1">
      <c r="A2786" s="22"/>
      <c r="B2786" s="27" t="s">
        <v>30</v>
      </c>
      <c r="C2786" s="27">
        <v>1197831</v>
      </c>
      <c r="D2786" s="28">
        <v>44421</v>
      </c>
      <c r="E2786" s="27" t="s">
        <v>31</v>
      </c>
      <c r="F2786" s="27" t="s">
        <v>107</v>
      </c>
      <c r="G2786" s="27" t="s">
        <v>108</v>
      </c>
      <c r="H2786" s="27" t="s">
        <v>26</v>
      </c>
      <c r="I2786" s="29">
        <v>0.5</v>
      </c>
      <c r="J2786" s="30">
        <v>3500</v>
      </c>
      <c r="K2786" s="31">
        <f t="shared" si="20"/>
        <v>1750</v>
      </c>
      <c r="L2786" s="31">
        <f t="shared" si="21"/>
        <v>612.5</v>
      </c>
      <c r="M2786" s="32">
        <v>0.35</v>
      </c>
      <c r="O2786" s="37"/>
      <c r="P2786" s="35"/>
      <c r="Q2786" s="33"/>
      <c r="R2786" s="34"/>
    </row>
    <row r="2787" spans="1:18" ht="15.75" customHeight="1">
      <c r="A2787" s="22"/>
      <c r="B2787" s="27" t="s">
        <v>30</v>
      </c>
      <c r="C2787" s="27">
        <v>1197831</v>
      </c>
      <c r="D2787" s="28">
        <v>44421</v>
      </c>
      <c r="E2787" s="27" t="s">
        <v>31</v>
      </c>
      <c r="F2787" s="27" t="s">
        <v>107</v>
      </c>
      <c r="G2787" s="27" t="s">
        <v>108</v>
      </c>
      <c r="H2787" s="27" t="s">
        <v>27</v>
      </c>
      <c r="I2787" s="29">
        <v>0.4</v>
      </c>
      <c r="J2787" s="30">
        <v>3000</v>
      </c>
      <c r="K2787" s="31">
        <f t="shared" si="20"/>
        <v>1200</v>
      </c>
      <c r="L2787" s="31">
        <f t="shared" si="21"/>
        <v>420</v>
      </c>
      <c r="M2787" s="32">
        <v>0.35</v>
      </c>
      <c r="O2787" s="37"/>
      <c r="P2787" s="35"/>
      <c r="Q2787" s="33"/>
      <c r="R2787" s="34"/>
    </row>
    <row r="2788" spans="1:18" ht="15.75" customHeight="1">
      <c r="A2788" s="22"/>
      <c r="B2788" s="27" t="s">
        <v>30</v>
      </c>
      <c r="C2788" s="27">
        <v>1197831</v>
      </c>
      <c r="D2788" s="28">
        <v>44421</v>
      </c>
      <c r="E2788" s="27" t="s">
        <v>31</v>
      </c>
      <c r="F2788" s="27" t="s">
        <v>107</v>
      </c>
      <c r="G2788" s="27" t="s">
        <v>108</v>
      </c>
      <c r="H2788" s="27" t="s">
        <v>28</v>
      </c>
      <c r="I2788" s="29">
        <v>0.5</v>
      </c>
      <c r="J2788" s="30">
        <v>2750</v>
      </c>
      <c r="K2788" s="31">
        <f t="shared" si="20"/>
        <v>1375</v>
      </c>
      <c r="L2788" s="31">
        <f t="shared" si="21"/>
        <v>481.24999999999994</v>
      </c>
      <c r="M2788" s="32">
        <v>0.35</v>
      </c>
      <c r="O2788" s="37"/>
      <c r="P2788" s="35"/>
      <c r="Q2788" s="33"/>
      <c r="R2788" s="34"/>
    </row>
    <row r="2789" spans="1:18" ht="15.75" customHeight="1">
      <c r="A2789" s="22"/>
      <c r="B2789" s="27" t="s">
        <v>30</v>
      </c>
      <c r="C2789" s="27">
        <v>1197831</v>
      </c>
      <c r="D2789" s="28">
        <v>44421</v>
      </c>
      <c r="E2789" s="27" t="s">
        <v>31</v>
      </c>
      <c r="F2789" s="27" t="s">
        <v>107</v>
      </c>
      <c r="G2789" s="27" t="s">
        <v>108</v>
      </c>
      <c r="H2789" s="27" t="s">
        <v>29</v>
      </c>
      <c r="I2789" s="29">
        <v>0.55000000000000004</v>
      </c>
      <c r="J2789" s="30">
        <v>4500</v>
      </c>
      <c r="K2789" s="31">
        <f t="shared" si="20"/>
        <v>2475</v>
      </c>
      <c r="L2789" s="31">
        <f t="shared" si="21"/>
        <v>866.25</v>
      </c>
      <c r="M2789" s="32">
        <v>0.35</v>
      </c>
      <c r="O2789" s="37"/>
      <c r="P2789" s="35"/>
      <c r="Q2789" s="33"/>
      <c r="R2789" s="34"/>
    </row>
    <row r="2790" spans="1:18" ht="15.75" customHeight="1">
      <c r="A2790" s="22"/>
      <c r="B2790" s="27" t="s">
        <v>30</v>
      </c>
      <c r="C2790" s="27">
        <v>1197831</v>
      </c>
      <c r="D2790" s="28">
        <v>44451</v>
      </c>
      <c r="E2790" s="27" t="s">
        <v>31</v>
      </c>
      <c r="F2790" s="27" t="s">
        <v>107</v>
      </c>
      <c r="G2790" s="27" t="s">
        <v>108</v>
      </c>
      <c r="H2790" s="27" t="s">
        <v>24</v>
      </c>
      <c r="I2790" s="29">
        <v>0.5</v>
      </c>
      <c r="J2790" s="30">
        <v>5500</v>
      </c>
      <c r="K2790" s="31">
        <f t="shared" si="20"/>
        <v>2750</v>
      </c>
      <c r="L2790" s="31">
        <f t="shared" si="21"/>
        <v>962.49999999999989</v>
      </c>
      <c r="M2790" s="32">
        <v>0.35</v>
      </c>
      <c r="O2790" s="37"/>
      <c r="P2790" s="35"/>
      <c r="Q2790" s="33"/>
      <c r="R2790" s="34"/>
    </row>
    <row r="2791" spans="1:18" ht="15.75" customHeight="1">
      <c r="A2791" s="22"/>
      <c r="B2791" s="27" t="s">
        <v>30</v>
      </c>
      <c r="C2791" s="27">
        <v>1197831</v>
      </c>
      <c r="D2791" s="28">
        <v>44451</v>
      </c>
      <c r="E2791" s="27" t="s">
        <v>31</v>
      </c>
      <c r="F2791" s="27" t="s">
        <v>107</v>
      </c>
      <c r="G2791" s="27" t="s">
        <v>108</v>
      </c>
      <c r="H2791" s="27" t="s">
        <v>25</v>
      </c>
      <c r="I2791" s="29">
        <v>0.40000000000000013</v>
      </c>
      <c r="J2791" s="30">
        <v>3500</v>
      </c>
      <c r="K2791" s="31">
        <f t="shared" si="20"/>
        <v>1400.0000000000005</v>
      </c>
      <c r="L2791" s="31">
        <f t="shared" si="21"/>
        <v>490.00000000000011</v>
      </c>
      <c r="M2791" s="32">
        <v>0.35</v>
      </c>
      <c r="O2791" s="37"/>
      <c r="P2791" s="35"/>
      <c r="Q2791" s="33"/>
      <c r="R2791" s="34"/>
    </row>
    <row r="2792" spans="1:18" ht="15.75" customHeight="1">
      <c r="A2792" s="22"/>
      <c r="B2792" s="27" t="s">
        <v>30</v>
      </c>
      <c r="C2792" s="27">
        <v>1197831</v>
      </c>
      <c r="D2792" s="28">
        <v>44451</v>
      </c>
      <c r="E2792" s="27" t="s">
        <v>31</v>
      </c>
      <c r="F2792" s="27" t="s">
        <v>107</v>
      </c>
      <c r="G2792" s="27" t="s">
        <v>108</v>
      </c>
      <c r="H2792" s="27" t="s">
        <v>26</v>
      </c>
      <c r="I2792" s="29">
        <v>0.15000000000000008</v>
      </c>
      <c r="J2792" s="30">
        <v>2500</v>
      </c>
      <c r="K2792" s="31">
        <f t="shared" si="20"/>
        <v>375.00000000000017</v>
      </c>
      <c r="L2792" s="31">
        <f t="shared" si="21"/>
        <v>131.25000000000006</v>
      </c>
      <c r="M2792" s="32">
        <v>0.35</v>
      </c>
      <c r="O2792" s="37"/>
      <c r="P2792" s="35"/>
      <c r="Q2792" s="33"/>
      <c r="R2792" s="34"/>
    </row>
    <row r="2793" spans="1:18" ht="15.75" customHeight="1">
      <c r="A2793" s="22"/>
      <c r="B2793" s="27" t="s">
        <v>30</v>
      </c>
      <c r="C2793" s="27">
        <v>1197831</v>
      </c>
      <c r="D2793" s="28">
        <v>44451</v>
      </c>
      <c r="E2793" s="27" t="s">
        <v>31</v>
      </c>
      <c r="F2793" s="27" t="s">
        <v>107</v>
      </c>
      <c r="G2793" s="27" t="s">
        <v>108</v>
      </c>
      <c r="H2793" s="27" t="s">
        <v>27</v>
      </c>
      <c r="I2793" s="29">
        <v>0.15000000000000008</v>
      </c>
      <c r="J2793" s="30">
        <v>2250</v>
      </c>
      <c r="K2793" s="31">
        <f t="shared" si="20"/>
        <v>337.50000000000017</v>
      </c>
      <c r="L2793" s="31">
        <f t="shared" si="21"/>
        <v>118.12500000000006</v>
      </c>
      <c r="M2793" s="32">
        <v>0.35</v>
      </c>
      <c r="O2793" s="37"/>
      <c r="P2793" s="35"/>
      <c r="Q2793" s="33"/>
      <c r="R2793" s="34"/>
    </row>
    <row r="2794" spans="1:18" ht="15.75" customHeight="1">
      <c r="A2794" s="22"/>
      <c r="B2794" s="27" t="s">
        <v>30</v>
      </c>
      <c r="C2794" s="27">
        <v>1197831</v>
      </c>
      <c r="D2794" s="28">
        <v>44451</v>
      </c>
      <c r="E2794" s="27" t="s">
        <v>31</v>
      </c>
      <c r="F2794" s="27" t="s">
        <v>107</v>
      </c>
      <c r="G2794" s="27" t="s">
        <v>108</v>
      </c>
      <c r="H2794" s="27" t="s">
        <v>28</v>
      </c>
      <c r="I2794" s="29">
        <v>0.25000000000000006</v>
      </c>
      <c r="J2794" s="30">
        <v>2250</v>
      </c>
      <c r="K2794" s="31">
        <f t="shared" si="20"/>
        <v>562.50000000000011</v>
      </c>
      <c r="L2794" s="31">
        <f t="shared" si="21"/>
        <v>196.87500000000003</v>
      </c>
      <c r="M2794" s="32">
        <v>0.35</v>
      </c>
      <c r="O2794" s="37"/>
      <c r="P2794" s="35"/>
      <c r="Q2794" s="33"/>
      <c r="R2794" s="34"/>
    </row>
    <row r="2795" spans="1:18" ht="15.75" customHeight="1">
      <c r="A2795" s="22"/>
      <c r="B2795" s="27" t="s">
        <v>30</v>
      </c>
      <c r="C2795" s="27">
        <v>1197831</v>
      </c>
      <c r="D2795" s="28">
        <v>44451</v>
      </c>
      <c r="E2795" s="27" t="s">
        <v>31</v>
      </c>
      <c r="F2795" s="27" t="s">
        <v>107</v>
      </c>
      <c r="G2795" s="27" t="s">
        <v>108</v>
      </c>
      <c r="H2795" s="27" t="s">
        <v>29</v>
      </c>
      <c r="I2795" s="29">
        <v>0.3000000000000001</v>
      </c>
      <c r="J2795" s="30">
        <v>3250</v>
      </c>
      <c r="K2795" s="31">
        <f t="shared" si="20"/>
        <v>975.00000000000034</v>
      </c>
      <c r="L2795" s="31">
        <f t="shared" si="21"/>
        <v>341.25000000000011</v>
      </c>
      <c r="M2795" s="32">
        <v>0.35</v>
      </c>
      <c r="O2795" s="37"/>
      <c r="P2795" s="35"/>
      <c r="Q2795" s="33"/>
      <c r="R2795" s="34"/>
    </row>
    <row r="2796" spans="1:18" ht="15.75" customHeight="1">
      <c r="A2796" s="22"/>
      <c r="B2796" s="27" t="s">
        <v>30</v>
      </c>
      <c r="C2796" s="27">
        <v>1197831</v>
      </c>
      <c r="D2796" s="28">
        <v>44483</v>
      </c>
      <c r="E2796" s="27" t="s">
        <v>31</v>
      </c>
      <c r="F2796" s="27" t="s">
        <v>107</v>
      </c>
      <c r="G2796" s="27" t="s">
        <v>108</v>
      </c>
      <c r="H2796" s="27" t="s">
        <v>24</v>
      </c>
      <c r="I2796" s="29">
        <v>0.3000000000000001</v>
      </c>
      <c r="J2796" s="30">
        <v>5000</v>
      </c>
      <c r="K2796" s="31">
        <f t="shared" si="20"/>
        <v>1500.0000000000005</v>
      </c>
      <c r="L2796" s="31">
        <f t="shared" si="21"/>
        <v>525.00000000000011</v>
      </c>
      <c r="M2796" s="32">
        <v>0.35</v>
      </c>
      <c r="O2796" s="37"/>
      <c r="P2796" s="35"/>
      <c r="Q2796" s="33"/>
      <c r="R2796" s="34"/>
    </row>
    <row r="2797" spans="1:18" ht="15.75" customHeight="1">
      <c r="A2797" s="22"/>
      <c r="B2797" s="27" t="s">
        <v>30</v>
      </c>
      <c r="C2797" s="27">
        <v>1197831</v>
      </c>
      <c r="D2797" s="28">
        <v>44483</v>
      </c>
      <c r="E2797" s="27" t="s">
        <v>31</v>
      </c>
      <c r="F2797" s="27" t="s">
        <v>107</v>
      </c>
      <c r="G2797" s="27" t="s">
        <v>108</v>
      </c>
      <c r="H2797" s="27" t="s">
        <v>25</v>
      </c>
      <c r="I2797" s="29">
        <v>0.20000000000000012</v>
      </c>
      <c r="J2797" s="30">
        <v>3250</v>
      </c>
      <c r="K2797" s="31">
        <f t="shared" si="20"/>
        <v>650.00000000000034</v>
      </c>
      <c r="L2797" s="31">
        <f t="shared" si="21"/>
        <v>227.50000000000011</v>
      </c>
      <c r="M2797" s="32">
        <v>0.35</v>
      </c>
      <c r="O2797" s="37"/>
      <c r="P2797" s="35"/>
      <c r="Q2797" s="33"/>
      <c r="R2797" s="34"/>
    </row>
    <row r="2798" spans="1:18" ht="15.75" customHeight="1">
      <c r="A2798" s="22"/>
      <c r="B2798" s="27" t="s">
        <v>30</v>
      </c>
      <c r="C2798" s="27">
        <v>1197831</v>
      </c>
      <c r="D2798" s="28">
        <v>44483</v>
      </c>
      <c r="E2798" s="27" t="s">
        <v>31</v>
      </c>
      <c r="F2798" s="27" t="s">
        <v>107</v>
      </c>
      <c r="G2798" s="27" t="s">
        <v>108</v>
      </c>
      <c r="H2798" s="27" t="s">
        <v>26</v>
      </c>
      <c r="I2798" s="29">
        <v>0.20000000000000012</v>
      </c>
      <c r="J2798" s="30">
        <v>2000</v>
      </c>
      <c r="K2798" s="31">
        <f t="shared" si="20"/>
        <v>400.00000000000023</v>
      </c>
      <c r="L2798" s="31">
        <f t="shared" si="21"/>
        <v>140.00000000000006</v>
      </c>
      <c r="M2798" s="32">
        <v>0.35</v>
      </c>
      <c r="O2798" s="37"/>
      <c r="P2798" s="35"/>
      <c r="Q2798" s="33"/>
      <c r="R2798" s="34"/>
    </row>
    <row r="2799" spans="1:18" ht="15.75" customHeight="1">
      <c r="A2799" s="22"/>
      <c r="B2799" s="27" t="s">
        <v>30</v>
      </c>
      <c r="C2799" s="27">
        <v>1197831</v>
      </c>
      <c r="D2799" s="28">
        <v>44483</v>
      </c>
      <c r="E2799" s="27" t="s">
        <v>31</v>
      </c>
      <c r="F2799" s="27" t="s">
        <v>107</v>
      </c>
      <c r="G2799" s="27" t="s">
        <v>108</v>
      </c>
      <c r="H2799" s="27" t="s">
        <v>27</v>
      </c>
      <c r="I2799" s="29">
        <v>0.20000000000000012</v>
      </c>
      <c r="J2799" s="30">
        <v>1750</v>
      </c>
      <c r="K2799" s="31">
        <f t="shared" si="20"/>
        <v>350.00000000000023</v>
      </c>
      <c r="L2799" s="31">
        <f t="shared" si="21"/>
        <v>122.50000000000007</v>
      </c>
      <c r="M2799" s="32">
        <v>0.35</v>
      </c>
      <c r="O2799" s="37"/>
      <c r="P2799" s="35"/>
      <c r="Q2799" s="33"/>
      <c r="R2799" s="34"/>
    </row>
    <row r="2800" spans="1:18" ht="15.75" customHeight="1">
      <c r="A2800" s="22"/>
      <c r="B2800" s="27" t="s">
        <v>30</v>
      </c>
      <c r="C2800" s="27">
        <v>1197831</v>
      </c>
      <c r="D2800" s="28">
        <v>44483</v>
      </c>
      <c r="E2800" s="27" t="s">
        <v>31</v>
      </c>
      <c r="F2800" s="27" t="s">
        <v>107</v>
      </c>
      <c r="G2800" s="27" t="s">
        <v>108</v>
      </c>
      <c r="H2800" s="27" t="s">
        <v>28</v>
      </c>
      <c r="I2800" s="29">
        <v>0.3000000000000001</v>
      </c>
      <c r="J2800" s="30">
        <v>1750</v>
      </c>
      <c r="K2800" s="31">
        <f t="shared" si="20"/>
        <v>525.00000000000023</v>
      </c>
      <c r="L2800" s="31">
        <f t="shared" si="21"/>
        <v>183.75000000000006</v>
      </c>
      <c r="M2800" s="32">
        <v>0.35</v>
      </c>
      <c r="O2800" s="37"/>
      <c r="P2800" s="35"/>
      <c r="Q2800" s="33"/>
      <c r="R2800" s="34"/>
    </row>
    <row r="2801" spans="1:18" ht="15.75" customHeight="1">
      <c r="A2801" s="22"/>
      <c r="B2801" s="27" t="s">
        <v>30</v>
      </c>
      <c r="C2801" s="27">
        <v>1197831</v>
      </c>
      <c r="D2801" s="28">
        <v>44483</v>
      </c>
      <c r="E2801" s="27" t="s">
        <v>31</v>
      </c>
      <c r="F2801" s="27" t="s">
        <v>107</v>
      </c>
      <c r="G2801" s="27" t="s">
        <v>108</v>
      </c>
      <c r="H2801" s="27" t="s">
        <v>29</v>
      </c>
      <c r="I2801" s="29">
        <v>0.30000000000000004</v>
      </c>
      <c r="J2801" s="30">
        <v>3000</v>
      </c>
      <c r="K2801" s="31">
        <f t="shared" si="20"/>
        <v>900.00000000000011</v>
      </c>
      <c r="L2801" s="31">
        <f t="shared" si="21"/>
        <v>315</v>
      </c>
      <c r="M2801" s="32">
        <v>0.35</v>
      </c>
      <c r="O2801" s="37"/>
      <c r="P2801" s="35"/>
      <c r="Q2801" s="33"/>
      <c r="R2801" s="34"/>
    </row>
    <row r="2802" spans="1:18" ht="15.75" customHeight="1">
      <c r="A2802" s="22"/>
      <c r="B2802" s="27" t="s">
        <v>30</v>
      </c>
      <c r="C2802" s="27">
        <v>1197831</v>
      </c>
      <c r="D2802" s="28">
        <v>44513</v>
      </c>
      <c r="E2802" s="27" t="s">
        <v>31</v>
      </c>
      <c r="F2802" s="27" t="s">
        <v>107</v>
      </c>
      <c r="G2802" s="27" t="s">
        <v>108</v>
      </c>
      <c r="H2802" s="27" t="s">
        <v>24</v>
      </c>
      <c r="I2802" s="29">
        <v>0.25000000000000011</v>
      </c>
      <c r="J2802" s="30">
        <v>4500</v>
      </c>
      <c r="K2802" s="31">
        <f t="shared" si="20"/>
        <v>1125.0000000000005</v>
      </c>
      <c r="L2802" s="31">
        <f t="shared" si="21"/>
        <v>393.75000000000011</v>
      </c>
      <c r="M2802" s="32">
        <v>0.35</v>
      </c>
      <c r="O2802" s="37"/>
      <c r="P2802" s="35"/>
      <c r="Q2802" s="33"/>
      <c r="R2802" s="34"/>
    </row>
    <row r="2803" spans="1:18" ht="15.75" customHeight="1">
      <c r="A2803" s="22"/>
      <c r="B2803" s="27" t="s">
        <v>30</v>
      </c>
      <c r="C2803" s="27">
        <v>1197831</v>
      </c>
      <c r="D2803" s="28">
        <v>44513</v>
      </c>
      <c r="E2803" s="27" t="s">
        <v>31</v>
      </c>
      <c r="F2803" s="27" t="s">
        <v>107</v>
      </c>
      <c r="G2803" s="27" t="s">
        <v>108</v>
      </c>
      <c r="H2803" s="27" t="s">
        <v>25</v>
      </c>
      <c r="I2803" s="29">
        <v>0.15000000000000013</v>
      </c>
      <c r="J2803" s="30">
        <v>2750</v>
      </c>
      <c r="K2803" s="31">
        <f t="shared" si="20"/>
        <v>412.50000000000034</v>
      </c>
      <c r="L2803" s="31">
        <f t="shared" si="21"/>
        <v>144.37500000000011</v>
      </c>
      <c r="M2803" s="32">
        <v>0.35</v>
      </c>
      <c r="O2803" s="37"/>
      <c r="P2803" s="35"/>
      <c r="Q2803" s="33"/>
      <c r="R2803" s="34"/>
    </row>
    <row r="2804" spans="1:18" ht="15.75" customHeight="1">
      <c r="A2804" s="22"/>
      <c r="B2804" s="27" t="s">
        <v>30</v>
      </c>
      <c r="C2804" s="27">
        <v>1197831</v>
      </c>
      <c r="D2804" s="28">
        <v>44513</v>
      </c>
      <c r="E2804" s="27" t="s">
        <v>31</v>
      </c>
      <c r="F2804" s="27" t="s">
        <v>107</v>
      </c>
      <c r="G2804" s="27" t="s">
        <v>108</v>
      </c>
      <c r="H2804" s="27" t="s">
        <v>26</v>
      </c>
      <c r="I2804" s="29">
        <v>0.25000000000000017</v>
      </c>
      <c r="J2804" s="30">
        <v>2200</v>
      </c>
      <c r="K2804" s="31">
        <f t="shared" si="20"/>
        <v>550.00000000000034</v>
      </c>
      <c r="L2804" s="31">
        <f t="shared" si="21"/>
        <v>192.50000000000011</v>
      </c>
      <c r="M2804" s="32">
        <v>0.35</v>
      </c>
      <c r="O2804" s="37"/>
      <c r="P2804" s="35"/>
      <c r="Q2804" s="33"/>
      <c r="R2804" s="34"/>
    </row>
    <row r="2805" spans="1:18" ht="15.75" customHeight="1">
      <c r="A2805" s="22"/>
      <c r="B2805" s="27" t="s">
        <v>30</v>
      </c>
      <c r="C2805" s="27">
        <v>1197831</v>
      </c>
      <c r="D2805" s="28">
        <v>44513</v>
      </c>
      <c r="E2805" s="27" t="s">
        <v>31</v>
      </c>
      <c r="F2805" s="27" t="s">
        <v>107</v>
      </c>
      <c r="G2805" s="27" t="s">
        <v>108</v>
      </c>
      <c r="H2805" s="27" t="s">
        <v>27</v>
      </c>
      <c r="I2805" s="29">
        <v>0.55000000000000016</v>
      </c>
      <c r="J2805" s="30">
        <v>2750</v>
      </c>
      <c r="K2805" s="31">
        <f t="shared" si="20"/>
        <v>1512.5000000000005</v>
      </c>
      <c r="L2805" s="31">
        <f t="shared" si="21"/>
        <v>529.37500000000011</v>
      </c>
      <c r="M2805" s="32">
        <v>0.35</v>
      </c>
      <c r="O2805" s="37"/>
      <c r="P2805" s="35"/>
      <c r="Q2805" s="33"/>
      <c r="R2805" s="34"/>
    </row>
    <row r="2806" spans="1:18" ht="15.75" customHeight="1">
      <c r="A2806" s="22"/>
      <c r="B2806" s="27" t="s">
        <v>30</v>
      </c>
      <c r="C2806" s="27">
        <v>1197831</v>
      </c>
      <c r="D2806" s="28">
        <v>44513</v>
      </c>
      <c r="E2806" s="27" t="s">
        <v>31</v>
      </c>
      <c r="F2806" s="27" t="s">
        <v>107</v>
      </c>
      <c r="G2806" s="27" t="s">
        <v>108</v>
      </c>
      <c r="H2806" s="27" t="s">
        <v>28</v>
      </c>
      <c r="I2806" s="29">
        <v>0.75000000000000011</v>
      </c>
      <c r="J2806" s="30">
        <v>2500</v>
      </c>
      <c r="K2806" s="31">
        <f t="shared" si="20"/>
        <v>1875.0000000000002</v>
      </c>
      <c r="L2806" s="31">
        <f t="shared" si="21"/>
        <v>656.25</v>
      </c>
      <c r="M2806" s="32">
        <v>0.35</v>
      </c>
      <c r="O2806" s="37"/>
      <c r="P2806" s="35"/>
      <c r="Q2806" s="33"/>
      <c r="R2806" s="34"/>
    </row>
    <row r="2807" spans="1:18" ht="15.75" customHeight="1">
      <c r="A2807" s="22"/>
      <c r="B2807" s="27" t="s">
        <v>30</v>
      </c>
      <c r="C2807" s="27">
        <v>1197831</v>
      </c>
      <c r="D2807" s="28">
        <v>44513</v>
      </c>
      <c r="E2807" s="27" t="s">
        <v>31</v>
      </c>
      <c r="F2807" s="27" t="s">
        <v>107</v>
      </c>
      <c r="G2807" s="27" t="s">
        <v>108</v>
      </c>
      <c r="H2807" s="27" t="s">
        <v>29</v>
      </c>
      <c r="I2807" s="29">
        <v>0.75</v>
      </c>
      <c r="J2807" s="30">
        <v>3500</v>
      </c>
      <c r="K2807" s="31">
        <f t="shared" si="20"/>
        <v>2625</v>
      </c>
      <c r="L2807" s="31">
        <f t="shared" si="21"/>
        <v>918.74999999999989</v>
      </c>
      <c r="M2807" s="32">
        <v>0.35</v>
      </c>
      <c r="O2807" s="37"/>
      <c r="P2807" s="35"/>
      <c r="Q2807" s="33"/>
      <c r="R2807" s="34"/>
    </row>
    <row r="2808" spans="1:18" ht="15.75" customHeight="1">
      <c r="A2808" s="22"/>
      <c r="B2808" s="27" t="s">
        <v>30</v>
      </c>
      <c r="C2808" s="27">
        <v>1197831</v>
      </c>
      <c r="D2808" s="28">
        <v>44542</v>
      </c>
      <c r="E2808" s="27" t="s">
        <v>31</v>
      </c>
      <c r="F2808" s="27" t="s">
        <v>107</v>
      </c>
      <c r="G2808" s="27" t="s">
        <v>108</v>
      </c>
      <c r="H2808" s="27" t="s">
        <v>24</v>
      </c>
      <c r="I2808" s="29">
        <v>0.70000000000000007</v>
      </c>
      <c r="J2808" s="30">
        <v>6000</v>
      </c>
      <c r="K2808" s="31">
        <f t="shared" si="20"/>
        <v>4200</v>
      </c>
      <c r="L2808" s="31">
        <f t="shared" si="21"/>
        <v>1470</v>
      </c>
      <c r="M2808" s="32">
        <v>0.35</v>
      </c>
      <c r="O2808" s="37"/>
      <c r="P2808" s="35"/>
      <c r="Q2808" s="33"/>
      <c r="R2808" s="34"/>
    </row>
    <row r="2809" spans="1:18" ht="15.75" customHeight="1">
      <c r="A2809" s="22"/>
      <c r="B2809" s="27" t="s">
        <v>30</v>
      </c>
      <c r="C2809" s="27">
        <v>1197831</v>
      </c>
      <c r="D2809" s="28">
        <v>44542</v>
      </c>
      <c r="E2809" s="27" t="s">
        <v>31</v>
      </c>
      <c r="F2809" s="27" t="s">
        <v>107</v>
      </c>
      <c r="G2809" s="27" t="s">
        <v>108</v>
      </c>
      <c r="H2809" s="27" t="s">
        <v>25</v>
      </c>
      <c r="I2809" s="29">
        <v>0.60000000000000009</v>
      </c>
      <c r="J2809" s="30">
        <v>4000</v>
      </c>
      <c r="K2809" s="31">
        <f t="shared" si="20"/>
        <v>2400.0000000000005</v>
      </c>
      <c r="L2809" s="31">
        <f t="shared" si="21"/>
        <v>840.00000000000011</v>
      </c>
      <c r="M2809" s="32">
        <v>0.35</v>
      </c>
      <c r="O2809" s="37"/>
      <c r="P2809" s="35"/>
      <c r="Q2809" s="33"/>
      <c r="R2809" s="34"/>
    </row>
    <row r="2810" spans="1:18" ht="15.75" customHeight="1">
      <c r="A2810" s="22"/>
      <c r="B2810" s="27" t="s">
        <v>30</v>
      </c>
      <c r="C2810" s="27">
        <v>1197831</v>
      </c>
      <c r="D2810" s="28">
        <v>44542</v>
      </c>
      <c r="E2810" s="27" t="s">
        <v>31</v>
      </c>
      <c r="F2810" s="27" t="s">
        <v>107</v>
      </c>
      <c r="G2810" s="27" t="s">
        <v>108</v>
      </c>
      <c r="H2810" s="27" t="s">
        <v>26</v>
      </c>
      <c r="I2810" s="29">
        <v>0.60000000000000009</v>
      </c>
      <c r="J2810" s="30">
        <v>3500</v>
      </c>
      <c r="K2810" s="31">
        <f t="shared" si="20"/>
        <v>2100.0000000000005</v>
      </c>
      <c r="L2810" s="31">
        <f t="shared" si="21"/>
        <v>735.00000000000011</v>
      </c>
      <c r="M2810" s="32">
        <v>0.35</v>
      </c>
      <c r="O2810" s="37"/>
      <c r="P2810" s="35"/>
      <c r="Q2810" s="33"/>
      <c r="R2810" s="34"/>
    </row>
    <row r="2811" spans="1:18" ht="15.75" customHeight="1">
      <c r="A2811" s="22"/>
      <c r="B2811" s="27" t="s">
        <v>30</v>
      </c>
      <c r="C2811" s="27">
        <v>1197831</v>
      </c>
      <c r="D2811" s="28">
        <v>44542</v>
      </c>
      <c r="E2811" s="27" t="s">
        <v>31</v>
      </c>
      <c r="F2811" s="27" t="s">
        <v>107</v>
      </c>
      <c r="G2811" s="27" t="s">
        <v>108</v>
      </c>
      <c r="H2811" s="27" t="s">
        <v>27</v>
      </c>
      <c r="I2811" s="29">
        <v>0.60000000000000009</v>
      </c>
      <c r="J2811" s="30">
        <v>3000</v>
      </c>
      <c r="K2811" s="31">
        <f t="shared" ref="K2811:K3065" si="22">I2811*J2811</f>
        <v>1800.0000000000002</v>
      </c>
      <c r="L2811" s="31">
        <f t="shared" ref="L2811:L3065" si="23">K2811*M2811</f>
        <v>630</v>
      </c>
      <c r="M2811" s="32">
        <v>0.35</v>
      </c>
      <c r="O2811" s="37"/>
      <c r="P2811" s="35"/>
      <c r="Q2811" s="33"/>
      <c r="R2811" s="34"/>
    </row>
    <row r="2812" spans="1:18" ht="15.75" customHeight="1">
      <c r="A2812" s="22"/>
      <c r="B2812" s="27" t="s">
        <v>30</v>
      </c>
      <c r="C2812" s="27">
        <v>1197831</v>
      </c>
      <c r="D2812" s="28">
        <v>44542</v>
      </c>
      <c r="E2812" s="27" t="s">
        <v>31</v>
      </c>
      <c r="F2812" s="27" t="s">
        <v>107</v>
      </c>
      <c r="G2812" s="27" t="s">
        <v>108</v>
      </c>
      <c r="H2812" s="27" t="s">
        <v>28</v>
      </c>
      <c r="I2812" s="29">
        <v>0.70000000000000007</v>
      </c>
      <c r="J2812" s="30">
        <v>3000</v>
      </c>
      <c r="K2812" s="31">
        <f t="shared" si="22"/>
        <v>2100</v>
      </c>
      <c r="L2812" s="31">
        <f t="shared" si="23"/>
        <v>735</v>
      </c>
      <c r="M2812" s="32">
        <v>0.35</v>
      </c>
      <c r="O2812" s="37"/>
      <c r="P2812" s="35"/>
      <c r="Q2812" s="33"/>
      <c r="R2812" s="34"/>
    </row>
    <row r="2813" spans="1:18" ht="15.75" customHeight="1">
      <c r="A2813" s="22"/>
      <c r="B2813" s="27" t="s">
        <v>30</v>
      </c>
      <c r="C2813" s="27">
        <v>1197831</v>
      </c>
      <c r="D2813" s="28">
        <v>44542</v>
      </c>
      <c r="E2813" s="27" t="s">
        <v>31</v>
      </c>
      <c r="F2813" s="27" t="s">
        <v>107</v>
      </c>
      <c r="G2813" s="27" t="s">
        <v>108</v>
      </c>
      <c r="H2813" s="27" t="s">
        <v>29</v>
      </c>
      <c r="I2813" s="29">
        <v>0.75</v>
      </c>
      <c r="J2813" s="30">
        <v>4000</v>
      </c>
      <c r="K2813" s="31">
        <f t="shared" si="22"/>
        <v>3000</v>
      </c>
      <c r="L2813" s="31">
        <f t="shared" si="23"/>
        <v>1050</v>
      </c>
      <c r="M2813" s="32">
        <v>0.35</v>
      </c>
      <c r="O2813" s="37"/>
      <c r="P2813" s="35"/>
      <c r="Q2813" s="33"/>
      <c r="R2813" s="34"/>
    </row>
    <row r="2814" spans="1:18" ht="15.75" customHeight="1">
      <c r="A2814" s="22" t="s">
        <v>46</v>
      </c>
      <c r="B2814" s="27" t="s">
        <v>21</v>
      </c>
      <c r="C2814" s="27">
        <v>1185732</v>
      </c>
      <c r="D2814" s="28">
        <v>44208</v>
      </c>
      <c r="E2814" s="27" t="s">
        <v>40</v>
      </c>
      <c r="F2814" s="27" t="s">
        <v>109</v>
      </c>
      <c r="G2814" s="27" t="s">
        <v>110</v>
      </c>
      <c r="H2814" s="27" t="s">
        <v>24</v>
      </c>
      <c r="I2814" s="29">
        <v>0.4</v>
      </c>
      <c r="J2814" s="30">
        <v>4750</v>
      </c>
      <c r="K2814" s="31">
        <f t="shared" si="22"/>
        <v>1900</v>
      </c>
      <c r="L2814" s="31">
        <f t="shared" si="23"/>
        <v>665</v>
      </c>
      <c r="M2814" s="32">
        <v>0.35</v>
      </c>
      <c r="O2814" s="37"/>
      <c r="P2814" s="35"/>
      <c r="Q2814" s="33"/>
      <c r="R2814" s="34"/>
    </row>
    <row r="2815" spans="1:18" ht="15.75" customHeight="1">
      <c r="A2815" s="22"/>
      <c r="B2815" s="27" t="s">
        <v>21</v>
      </c>
      <c r="C2815" s="27">
        <v>1185732</v>
      </c>
      <c r="D2815" s="28">
        <v>44208</v>
      </c>
      <c r="E2815" s="27" t="s">
        <v>40</v>
      </c>
      <c r="F2815" s="27" t="s">
        <v>109</v>
      </c>
      <c r="G2815" s="27" t="s">
        <v>110</v>
      </c>
      <c r="H2815" s="27" t="s">
        <v>25</v>
      </c>
      <c r="I2815" s="29">
        <v>0.4</v>
      </c>
      <c r="J2815" s="30">
        <v>2750</v>
      </c>
      <c r="K2815" s="31">
        <f t="shared" si="22"/>
        <v>1100</v>
      </c>
      <c r="L2815" s="31">
        <f t="shared" si="23"/>
        <v>330</v>
      </c>
      <c r="M2815" s="32">
        <v>0.3</v>
      </c>
      <c r="O2815" s="37"/>
      <c r="P2815" s="35"/>
      <c r="Q2815" s="33"/>
      <c r="R2815" s="34"/>
    </row>
    <row r="2816" spans="1:18" ht="15.75" customHeight="1">
      <c r="A2816" s="22"/>
      <c r="B2816" s="27" t="s">
        <v>21</v>
      </c>
      <c r="C2816" s="27">
        <v>1185732</v>
      </c>
      <c r="D2816" s="28">
        <v>44208</v>
      </c>
      <c r="E2816" s="27" t="s">
        <v>40</v>
      </c>
      <c r="F2816" s="27" t="s">
        <v>109</v>
      </c>
      <c r="G2816" s="27" t="s">
        <v>110</v>
      </c>
      <c r="H2816" s="27" t="s">
        <v>26</v>
      </c>
      <c r="I2816" s="29">
        <v>0.30000000000000004</v>
      </c>
      <c r="J2816" s="30">
        <v>2750</v>
      </c>
      <c r="K2816" s="31">
        <f t="shared" si="22"/>
        <v>825.00000000000011</v>
      </c>
      <c r="L2816" s="31">
        <f t="shared" si="23"/>
        <v>247.50000000000003</v>
      </c>
      <c r="M2816" s="32">
        <v>0.3</v>
      </c>
      <c r="O2816" s="37"/>
      <c r="P2816" s="35"/>
      <c r="Q2816" s="33"/>
      <c r="R2816" s="34"/>
    </row>
    <row r="2817" spans="1:18" ht="15.75" customHeight="1">
      <c r="A2817" s="22"/>
      <c r="B2817" s="27" t="s">
        <v>21</v>
      </c>
      <c r="C2817" s="27">
        <v>1185732</v>
      </c>
      <c r="D2817" s="28">
        <v>44208</v>
      </c>
      <c r="E2817" s="27" t="s">
        <v>40</v>
      </c>
      <c r="F2817" s="27" t="s">
        <v>109</v>
      </c>
      <c r="G2817" s="27" t="s">
        <v>110</v>
      </c>
      <c r="H2817" s="27" t="s">
        <v>27</v>
      </c>
      <c r="I2817" s="29">
        <v>0.35000000000000003</v>
      </c>
      <c r="J2817" s="30">
        <v>1250</v>
      </c>
      <c r="K2817" s="31">
        <f t="shared" si="22"/>
        <v>437.50000000000006</v>
      </c>
      <c r="L2817" s="31">
        <f t="shared" si="23"/>
        <v>131.25</v>
      </c>
      <c r="M2817" s="32">
        <v>0.3</v>
      </c>
      <c r="O2817" s="37"/>
      <c r="P2817" s="35"/>
      <c r="Q2817" s="33"/>
      <c r="R2817" s="34"/>
    </row>
    <row r="2818" spans="1:18" ht="15.75" customHeight="1">
      <c r="A2818" s="22"/>
      <c r="B2818" s="27" t="s">
        <v>21</v>
      </c>
      <c r="C2818" s="27">
        <v>1185732</v>
      </c>
      <c r="D2818" s="28">
        <v>44208</v>
      </c>
      <c r="E2818" s="27" t="s">
        <v>40</v>
      </c>
      <c r="F2818" s="27" t="s">
        <v>109</v>
      </c>
      <c r="G2818" s="27" t="s">
        <v>110</v>
      </c>
      <c r="H2818" s="27" t="s">
        <v>28</v>
      </c>
      <c r="I2818" s="29">
        <v>0.49999999999999994</v>
      </c>
      <c r="J2818" s="30">
        <v>1750</v>
      </c>
      <c r="K2818" s="31">
        <f t="shared" si="22"/>
        <v>874.99999999999989</v>
      </c>
      <c r="L2818" s="31">
        <f t="shared" si="23"/>
        <v>306.24999999999994</v>
      </c>
      <c r="M2818" s="32">
        <v>0.35</v>
      </c>
      <c r="O2818" s="37"/>
      <c r="P2818" s="35"/>
      <c r="Q2818" s="33"/>
      <c r="R2818" s="34"/>
    </row>
    <row r="2819" spans="1:18" ht="15.75" customHeight="1">
      <c r="A2819" s="22"/>
      <c r="B2819" s="27" t="s">
        <v>21</v>
      </c>
      <c r="C2819" s="27">
        <v>1185732</v>
      </c>
      <c r="D2819" s="28">
        <v>44208</v>
      </c>
      <c r="E2819" s="27" t="s">
        <v>40</v>
      </c>
      <c r="F2819" s="27" t="s">
        <v>109</v>
      </c>
      <c r="G2819" s="27" t="s">
        <v>110</v>
      </c>
      <c r="H2819" s="27" t="s">
        <v>29</v>
      </c>
      <c r="I2819" s="29">
        <v>0.4</v>
      </c>
      <c r="J2819" s="30">
        <v>2750</v>
      </c>
      <c r="K2819" s="31">
        <f t="shared" si="22"/>
        <v>1100</v>
      </c>
      <c r="L2819" s="31">
        <f t="shared" si="23"/>
        <v>440</v>
      </c>
      <c r="M2819" s="32">
        <v>0.4</v>
      </c>
      <c r="O2819" s="37"/>
      <c r="P2819" s="35"/>
      <c r="Q2819" s="33"/>
      <c r="R2819" s="34"/>
    </row>
    <row r="2820" spans="1:18" ht="15.75" customHeight="1">
      <c r="A2820" s="22"/>
      <c r="B2820" s="27" t="s">
        <v>21</v>
      </c>
      <c r="C2820" s="27">
        <v>1185732</v>
      </c>
      <c r="D2820" s="28">
        <v>44239</v>
      </c>
      <c r="E2820" s="27" t="s">
        <v>40</v>
      </c>
      <c r="F2820" s="27" t="s">
        <v>109</v>
      </c>
      <c r="G2820" s="27" t="s">
        <v>110</v>
      </c>
      <c r="H2820" s="27" t="s">
        <v>24</v>
      </c>
      <c r="I2820" s="29">
        <v>0.4</v>
      </c>
      <c r="J2820" s="30">
        <v>5250</v>
      </c>
      <c r="K2820" s="31">
        <f t="shared" si="22"/>
        <v>2100</v>
      </c>
      <c r="L2820" s="31">
        <f t="shared" si="23"/>
        <v>735</v>
      </c>
      <c r="M2820" s="32">
        <v>0.35</v>
      </c>
      <c r="O2820" s="37"/>
      <c r="P2820" s="35"/>
      <c r="Q2820" s="33"/>
      <c r="R2820" s="34"/>
    </row>
    <row r="2821" spans="1:18" ht="15.75" customHeight="1">
      <c r="A2821" s="22"/>
      <c r="B2821" s="27" t="s">
        <v>21</v>
      </c>
      <c r="C2821" s="27">
        <v>1185732</v>
      </c>
      <c r="D2821" s="28">
        <v>44239</v>
      </c>
      <c r="E2821" s="27" t="s">
        <v>40</v>
      </c>
      <c r="F2821" s="27" t="s">
        <v>109</v>
      </c>
      <c r="G2821" s="27" t="s">
        <v>110</v>
      </c>
      <c r="H2821" s="27" t="s">
        <v>25</v>
      </c>
      <c r="I2821" s="29">
        <v>0.4</v>
      </c>
      <c r="J2821" s="30">
        <v>1750</v>
      </c>
      <c r="K2821" s="31">
        <f t="shared" si="22"/>
        <v>700</v>
      </c>
      <c r="L2821" s="31">
        <f t="shared" si="23"/>
        <v>210</v>
      </c>
      <c r="M2821" s="32">
        <v>0.3</v>
      </c>
      <c r="O2821" s="37"/>
      <c r="P2821" s="35"/>
      <c r="Q2821" s="33"/>
      <c r="R2821" s="34"/>
    </row>
    <row r="2822" spans="1:18" ht="15.75" customHeight="1">
      <c r="A2822" s="22"/>
      <c r="B2822" s="27" t="s">
        <v>21</v>
      </c>
      <c r="C2822" s="27">
        <v>1185732</v>
      </c>
      <c r="D2822" s="28">
        <v>44239</v>
      </c>
      <c r="E2822" s="27" t="s">
        <v>40</v>
      </c>
      <c r="F2822" s="27" t="s">
        <v>109</v>
      </c>
      <c r="G2822" s="27" t="s">
        <v>110</v>
      </c>
      <c r="H2822" s="27" t="s">
        <v>26</v>
      </c>
      <c r="I2822" s="29">
        <v>0.30000000000000004</v>
      </c>
      <c r="J2822" s="30">
        <v>2250</v>
      </c>
      <c r="K2822" s="31">
        <f t="shared" si="22"/>
        <v>675.00000000000011</v>
      </c>
      <c r="L2822" s="31">
        <f t="shared" si="23"/>
        <v>202.50000000000003</v>
      </c>
      <c r="M2822" s="32">
        <v>0.3</v>
      </c>
      <c r="O2822" s="37"/>
      <c r="P2822" s="35"/>
      <c r="Q2822" s="33"/>
      <c r="R2822" s="34"/>
    </row>
    <row r="2823" spans="1:18" ht="15.75" customHeight="1">
      <c r="A2823" s="22"/>
      <c r="B2823" s="27" t="s">
        <v>21</v>
      </c>
      <c r="C2823" s="27">
        <v>1185732</v>
      </c>
      <c r="D2823" s="28">
        <v>44239</v>
      </c>
      <c r="E2823" s="27" t="s">
        <v>40</v>
      </c>
      <c r="F2823" s="27" t="s">
        <v>109</v>
      </c>
      <c r="G2823" s="27" t="s">
        <v>110</v>
      </c>
      <c r="H2823" s="27" t="s">
        <v>27</v>
      </c>
      <c r="I2823" s="29">
        <v>0.35000000000000003</v>
      </c>
      <c r="J2823" s="30">
        <v>1000</v>
      </c>
      <c r="K2823" s="31">
        <f t="shared" si="22"/>
        <v>350.00000000000006</v>
      </c>
      <c r="L2823" s="31">
        <f t="shared" si="23"/>
        <v>105.00000000000001</v>
      </c>
      <c r="M2823" s="32">
        <v>0.3</v>
      </c>
      <c r="O2823" s="37"/>
      <c r="P2823" s="35"/>
      <c r="Q2823" s="33"/>
      <c r="R2823" s="34"/>
    </row>
    <row r="2824" spans="1:18" ht="15.75" customHeight="1">
      <c r="A2824" s="22"/>
      <c r="B2824" s="27" t="s">
        <v>21</v>
      </c>
      <c r="C2824" s="27">
        <v>1185732</v>
      </c>
      <c r="D2824" s="28">
        <v>44239</v>
      </c>
      <c r="E2824" s="27" t="s">
        <v>40</v>
      </c>
      <c r="F2824" s="27" t="s">
        <v>109</v>
      </c>
      <c r="G2824" s="27" t="s">
        <v>110</v>
      </c>
      <c r="H2824" s="27" t="s">
        <v>28</v>
      </c>
      <c r="I2824" s="29">
        <v>0.49999999999999994</v>
      </c>
      <c r="J2824" s="30">
        <v>1750</v>
      </c>
      <c r="K2824" s="31">
        <f t="shared" si="22"/>
        <v>874.99999999999989</v>
      </c>
      <c r="L2824" s="31">
        <f t="shared" si="23"/>
        <v>306.24999999999994</v>
      </c>
      <c r="M2824" s="32">
        <v>0.35</v>
      </c>
      <c r="O2824" s="37"/>
      <c r="P2824" s="35"/>
      <c r="Q2824" s="33"/>
      <c r="R2824" s="34"/>
    </row>
    <row r="2825" spans="1:18" ht="15.75" customHeight="1">
      <c r="A2825" s="22"/>
      <c r="B2825" s="27" t="s">
        <v>21</v>
      </c>
      <c r="C2825" s="27">
        <v>1185732</v>
      </c>
      <c r="D2825" s="28">
        <v>44239</v>
      </c>
      <c r="E2825" s="27" t="s">
        <v>40</v>
      </c>
      <c r="F2825" s="27" t="s">
        <v>109</v>
      </c>
      <c r="G2825" s="27" t="s">
        <v>110</v>
      </c>
      <c r="H2825" s="27" t="s">
        <v>29</v>
      </c>
      <c r="I2825" s="29">
        <v>0.35</v>
      </c>
      <c r="J2825" s="30">
        <v>2750</v>
      </c>
      <c r="K2825" s="31">
        <f t="shared" si="22"/>
        <v>962.49999999999989</v>
      </c>
      <c r="L2825" s="31">
        <f t="shared" si="23"/>
        <v>385</v>
      </c>
      <c r="M2825" s="32">
        <v>0.4</v>
      </c>
      <c r="O2825" s="37"/>
      <c r="P2825" s="35"/>
      <c r="Q2825" s="33"/>
      <c r="R2825" s="34"/>
    </row>
    <row r="2826" spans="1:18" ht="15.75" customHeight="1">
      <c r="A2826" s="22"/>
      <c r="B2826" s="27" t="s">
        <v>21</v>
      </c>
      <c r="C2826" s="27">
        <v>1185732</v>
      </c>
      <c r="D2826" s="28">
        <v>44266</v>
      </c>
      <c r="E2826" s="27" t="s">
        <v>40</v>
      </c>
      <c r="F2826" s="27" t="s">
        <v>109</v>
      </c>
      <c r="G2826" s="27" t="s">
        <v>110</v>
      </c>
      <c r="H2826" s="27" t="s">
        <v>24</v>
      </c>
      <c r="I2826" s="29">
        <v>0.4</v>
      </c>
      <c r="J2826" s="30">
        <v>4950</v>
      </c>
      <c r="K2826" s="31">
        <f t="shared" si="22"/>
        <v>1980</v>
      </c>
      <c r="L2826" s="31">
        <f t="shared" si="23"/>
        <v>693</v>
      </c>
      <c r="M2826" s="32">
        <v>0.35</v>
      </c>
      <c r="O2826" s="37"/>
      <c r="P2826" s="35"/>
      <c r="Q2826" s="33"/>
      <c r="R2826" s="34"/>
    </row>
    <row r="2827" spans="1:18" ht="15.75" customHeight="1">
      <c r="A2827" s="22"/>
      <c r="B2827" s="27" t="s">
        <v>21</v>
      </c>
      <c r="C2827" s="27">
        <v>1185732</v>
      </c>
      <c r="D2827" s="28">
        <v>44266</v>
      </c>
      <c r="E2827" s="27" t="s">
        <v>40</v>
      </c>
      <c r="F2827" s="27" t="s">
        <v>109</v>
      </c>
      <c r="G2827" s="27" t="s">
        <v>110</v>
      </c>
      <c r="H2827" s="27" t="s">
        <v>25</v>
      </c>
      <c r="I2827" s="29">
        <v>0.4</v>
      </c>
      <c r="J2827" s="30">
        <v>2000</v>
      </c>
      <c r="K2827" s="31">
        <f t="shared" si="22"/>
        <v>800</v>
      </c>
      <c r="L2827" s="31">
        <f t="shared" si="23"/>
        <v>240</v>
      </c>
      <c r="M2827" s="32">
        <v>0.3</v>
      </c>
      <c r="O2827" s="37"/>
      <c r="P2827" s="35"/>
      <c r="Q2827" s="33"/>
      <c r="R2827" s="34"/>
    </row>
    <row r="2828" spans="1:18" ht="15.75" customHeight="1">
      <c r="A2828" s="22"/>
      <c r="B2828" s="27" t="s">
        <v>21</v>
      </c>
      <c r="C2828" s="27">
        <v>1185732</v>
      </c>
      <c r="D2828" s="28">
        <v>44266</v>
      </c>
      <c r="E2828" s="27" t="s">
        <v>40</v>
      </c>
      <c r="F2828" s="27" t="s">
        <v>109</v>
      </c>
      <c r="G2828" s="27" t="s">
        <v>110</v>
      </c>
      <c r="H2828" s="27" t="s">
        <v>26</v>
      </c>
      <c r="I2828" s="29">
        <v>0.30000000000000004</v>
      </c>
      <c r="J2828" s="30">
        <v>2250</v>
      </c>
      <c r="K2828" s="31">
        <f t="shared" si="22"/>
        <v>675.00000000000011</v>
      </c>
      <c r="L2828" s="31">
        <f t="shared" si="23"/>
        <v>202.50000000000003</v>
      </c>
      <c r="M2828" s="32">
        <v>0.3</v>
      </c>
      <c r="O2828" s="37"/>
      <c r="P2828" s="35"/>
      <c r="Q2828" s="33"/>
      <c r="R2828" s="34"/>
    </row>
    <row r="2829" spans="1:18" ht="15.75" customHeight="1">
      <c r="A2829" s="22"/>
      <c r="B2829" s="27" t="s">
        <v>21</v>
      </c>
      <c r="C2829" s="27">
        <v>1185732</v>
      </c>
      <c r="D2829" s="28">
        <v>44266</v>
      </c>
      <c r="E2829" s="27" t="s">
        <v>40</v>
      </c>
      <c r="F2829" s="27" t="s">
        <v>109</v>
      </c>
      <c r="G2829" s="27" t="s">
        <v>110</v>
      </c>
      <c r="H2829" s="27" t="s">
        <v>27</v>
      </c>
      <c r="I2829" s="29">
        <v>0.35</v>
      </c>
      <c r="J2829" s="30">
        <v>750</v>
      </c>
      <c r="K2829" s="31">
        <f t="shared" si="22"/>
        <v>262.5</v>
      </c>
      <c r="L2829" s="31">
        <f t="shared" si="23"/>
        <v>78.75</v>
      </c>
      <c r="M2829" s="32">
        <v>0.3</v>
      </c>
      <c r="O2829" s="37"/>
      <c r="P2829" s="35"/>
      <c r="Q2829" s="33"/>
      <c r="R2829" s="34"/>
    </row>
    <row r="2830" spans="1:18" ht="15.75" customHeight="1">
      <c r="A2830" s="22"/>
      <c r="B2830" s="27" t="s">
        <v>21</v>
      </c>
      <c r="C2830" s="27">
        <v>1185732</v>
      </c>
      <c r="D2830" s="28">
        <v>44266</v>
      </c>
      <c r="E2830" s="27" t="s">
        <v>40</v>
      </c>
      <c r="F2830" s="27" t="s">
        <v>109</v>
      </c>
      <c r="G2830" s="27" t="s">
        <v>110</v>
      </c>
      <c r="H2830" s="27" t="s">
        <v>28</v>
      </c>
      <c r="I2830" s="29">
        <v>0.5</v>
      </c>
      <c r="J2830" s="30">
        <v>1250</v>
      </c>
      <c r="K2830" s="31">
        <f t="shared" si="22"/>
        <v>625</v>
      </c>
      <c r="L2830" s="31">
        <f t="shared" si="23"/>
        <v>218.75</v>
      </c>
      <c r="M2830" s="32">
        <v>0.35</v>
      </c>
      <c r="O2830" s="37"/>
      <c r="P2830" s="35"/>
      <c r="Q2830" s="33"/>
      <c r="R2830" s="34"/>
    </row>
    <row r="2831" spans="1:18" ht="15.75" customHeight="1">
      <c r="A2831" s="22"/>
      <c r="B2831" s="27" t="s">
        <v>21</v>
      </c>
      <c r="C2831" s="27">
        <v>1185732</v>
      </c>
      <c r="D2831" s="28">
        <v>44266</v>
      </c>
      <c r="E2831" s="27" t="s">
        <v>40</v>
      </c>
      <c r="F2831" s="27" t="s">
        <v>109</v>
      </c>
      <c r="G2831" s="27" t="s">
        <v>110</v>
      </c>
      <c r="H2831" s="27" t="s">
        <v>29</v>
      </c>
      <c r="I2831" s="29">
        <v>0.4</v>
      </c>
      <c r="J2831" s="30">
        <v>2250</v>
      </c>
      <c r="K2831" s="31">
        <f t="shared" si="22"/>
        <v>900</v>
      </c>
      <c r="L2831" s="31">
        <f t="shared" si="23"/>
        <v>360</v>
      </c>
      <c r="M2831" s="32">
        <v>0.4</v>
      </c>
      <c r="O2831" s="37"/>
      <c r="P2831" s="35"/>
      <c r="Q2831" s="33"/>
      <c r="R2831" s="34"/>
    </row>
    <row r="2832" spans="1:18" ht="15.75" customHeight="1">
      <c r="A2832" s="22"/>
      <c r="B2832" s="27" t="s">
        <v>21</v>
      </c>
      <c r="C2832" s="27">
        <v>1185732</v>
      </c>
      <c r="D2832" s="28">
        <v>44298</v>
      </c>
      <c r="E2832" s="27" t="s">
        <v>40</v>
      </c>
      <c r="F2832" s="27" t="s">
        <v>109</v>
      </c>
      <c r="G2832" s="27" t="s">
        <v>110</v>
      </c>
      <c r="H2832" s="27" t="s">
        <v>24</v>
      </c>
      <c r="I2832" s="29">
        <v>0.4</v>
      </c>
      <c r="J2832" s="30">
        <v>4500</v>
      </c>
      <c r="K2832" s="31">
        <f t="shared" si="22"/>
        <v>1800</v>
      </c>
      <c r="L2832" s="31">
        <f t="shared" si="23"/>
        <v>630</v>
      </c>
      <c r="M2832" s="32">
        <v>0.35</v>
      </c>
      <c r="O2832" s="37"/>
      <c r="P2832" s="35"/>
      <c r="Q2832" s="33"/>
      <c r="R2832" s="34"/>
    </row>
    <row r="2833" spans="1:18" ht="15.75" customHeight="1">
      <c r="A2833" s="22"/>
      <c r="B2833" s="27" t="s">
        <v>21</v>
      </c>
      <c r="C2833" s="27">
        <v>1185732</v>
      </c>
      <c r="D2833" s="28">
        <v>44298</v>
      </c>
      <c r="E2833" s="27" t="s">
        <v>40</v>
      </c>
      <c r="F2833" s="27" t="s">
        <v>109</v>
      </c>
      <c r="G2833" s="27" t="s">
        <v>110</v>
      </c>
      <c r="H2833" s="27" t="s">
        <v>25</v>
      </c>
      <c r="I2833" s="29">
        <v>0.4</v>
      </c>
      <c r="J2833" s="30">
        <v>1500</v>
      </c>
      <c r="K2833" s="31">
        <f t="shared" si="22"/>
        <v>600</v>
      </c>
      <c r="L2833" s="31">
        <f t="shared" si="23"/>
        <v>180</v>
      </c>
      <c r="M2833" s="32">
        <v>0.3</v>
      </c>
      <c r="O2833" s="37"/>
      <c r="P2833" s="35"/>
      <c r="Q2833" s="33"/>
      <c r="R2833" s="34"/>
    </row>
    <row r="2834" spans="1:18" ht="15.75" customHeight="1">
      <c r="A2834" s="22"/>
      <c r="B2834" s="27" t="s">
        <v>21</v>
      </c>
      <c r="C2834" s="27">
        <v>1185732</v>
      </c>
      <c r="D2834" s="28">
        <v>44298</v>
      </c>
      <c r="E2834" s="27" t="s">
        <v>40</v>
      </c>
      <c r="F2834" s="27" t="s">
        <v>109</v>
      </c>
      <c r="G2834" s="27" t="s">
        <v>110</v>
      </c>
      <c r="H2834" s="27" t="s">
        <v>26</v>
      </c>
      <c r="I2834" s="29">
        <v>0.30000000000000004</v>
      </c>
      <c r="J2834" s="30">
        <v>1500</v>
      </c>
      <c r="K2834" s="31">
        <f t="shared" si="22"/>
        <v>450.00000000000006</v>
      </c>
      <c r="L2834" s="31">
        <f t="shared" si="23"/>
        <v>135</v>
      </c>
      <c r="M2834" s="32">
        <v>0.3</v>
      </c>
      <c r="O2834" s="37"/>
      <c r="P2834" s="35"/>
      <c r="Q2834" s="33"/>
      <c r="R2834" s="34"/>
    </row>
    <row r="2835" spans="1:18" ht="15.75" customHeight="1">
      <c r="A2835" s="22"/>
      <c r="B2835" s="27" t="s">
        <v>21</v>
      </c>
      <c r="C2835" s="27">
        <v>1185732</v>
      </c>
      <c r="D2835" s="28">
        <v>44298</v>
      </c>
      <c r="E2835" s="27" t="s">
        <v>40</v>
      </c>
      <c r="F2835" s="27" t="s">
        <v>109</v>
      </c>
      <c r="G2835" s="27" t="s">
        <v>110</v>
      </c>
      <c r="H2835" s="27" t="s">
        <v>27</v>
      </c>
      <c r="I2835" s="29">
        <v>0.35</v>
      </c>
      <c r="J2835" s="30">
        <v>750</v>
      </c>
      <c r="K2835" s="31">
        <f t="shared" si="22"/>
        <v>262.5</v>
      </c>
      <c r="L2835" s="31">
        <f t="shared" si="23"/>
        <v>78.75</v>
      </c>
      <c r="M2835" s="32">
        <v>0.3</v>
      </c>
      <c r="O2835" s="37"/>
      <c r="P2835" s="35"/>
      <c r="Q2835" s="33"/>
      <c r="R2835" s="34"/>
    </row>
    <row r="2836" spans="1:18" ht="15.75" customHeight="1">
      <c r="A2836" s="22"/>
      <c r="B2836" s="27" t="s">
        <v>21</v>
      </c>
      <c r="C2836" s="27">
        <v>1185732</v>
      </c>
      <c r="D2836" s="28">
        <v>44298</v>
      </c>
      <c r="E2836" s="27" t="s">
        <v>40</v>
      </c>
      <c r="F2836" s="27" t="s">
        <v>109</v>
      </c>
      <c r="G2836" s="27" t="s">
        <v>110</v>
      </c>
      <c r="H2836" s="27" t="s">
        <v>28</v>
      </c>
      <c r="I2836" s="29">
        <v>0.6</v>
      </c>
      <c r="J2836" s="30">
        <v>1000</v>
      </c>
      <c r="K2836" s="31">
        <f t="shared" si="22"/>
        <v>600</v>
      </c>
      <c r="L2836" s="31">
        <f t="shared" si="23"/>
        <v>210</v>
      </c>
      <c r="M2836" s="32">
        <v>0.35</v>
      </c>
      <c r="O2836" s="37"/>
      <c r="P2836" s="35"/>
      <c r="Q2836" s="33"/>
      <c r="R2836" s="34"/>
    </row>
    <row r="2837" spans="1:18" ht="15.75" customHeight="1">
      <c r="A2837" s="22"/>
      <c r="B2837" s="27" t="s">
        <v>21</v>
      </c>
      <c r="C2837" s="27">
        <v>1185732</v>
      </c>
      <c r="D2837" s="28">
        <v>44298</v>
      </c>
      <c r="E2837" s="27" t="s">
        <v>40</v>
      </c>
      <c r="F2837" s="27" t="s">
        <v>109</v>
      </c>
      <c r="G2837" s="27" t="s">
        <v>110</v>
      </c>
      <c r="H2837" s="27" t="s">
        <v>29</v>
      </c>
      <c r="I2837" s="29">
        <v>0.5</v>
      </c>
      <c r="J2837" s="30">
        <v>2250</v>
      </c>
      <c r="K2837" s="31">
        <f t="shared" si="22"/>
        <v>1125</v>
      </c>
      <c r="L2837" s="31">
        <f t="shared" si="23"/>
        <v>450</v>
      </c>
      <c r="M2837" s="32">
        <v>0.4</v>
      </c>
      <c r="O2837" s="37"/>
      <c r="P2837" s="35"/>
      <c r="Q2837" s="33"/>
      <c r="R2837" s="34"/>
    </row>
    <row r="2838" spans="1:18" ht="15.75" customHeight="1">
      <c r="A2838" s="22"/>
      <c r="B2838" s="27" t="s">
        <v>21</v>
      </c>
      <c r="C2838" s="27">
        <v>1185732</v>
      </c>
      <c r="D2838" s="28">
        <v>44329</v>
      </c>
      <c r="E2838" s="27" t="s">
        <v>40</v>
      </c>
      <c r="F2838" s="27" t="s">
        <v>109</v>
      </c>
      <c r="G2838" s="27" t="s">
        <v>110</v>
      </c>
      <c r="H2838" s="27" t="s">
        <v>24</v>
      </c>
      <c r="I2838" s="29">
        <v>0.6</v>
      </c>
      <c r="J2838" s="30">
        <v>4950</v>
      </c>
      <c r="K2838" s="31">
        <f t="shared" si="22"/>
        <v>2970</v>
      </c>
      <c r="L2838" s="31">
        <f t="shared" si="23"/>
        <v>1039.5</v>
      </c>
      <c r="M2838" s="32">
        <v>0.35</v>
      </c>
      <c r="O2838" s="37"/>
      <c r="P2838" s="35"/>
      <c r="Q2838" s="33"/>
      <c r="R2838" s="34"/>
    </row>
    <row r="2839" spans="1:18" ht="15.75" customHeight="1">
      <c r="A2839" s="22"/>
      <c r="B2839" s="27" t="s">
        <v>21</v>
      </c>
      <c r="C2839" s="27">
        <v>1185732</v>
      </c>
      <c r="D2839" s="28">
        <v>44329</v>
      </c>
      <c r="E2839" s="27" t="s">
        <v>40</v>
      </c>
      <c r="F2839" s="27" t="s">
        <v>109</v>
      </c>
      <c r="G2839" s="27" t="s">
        <v>110</v>
      </c>
      <c r="H2839" s="27" t="s">
        <v>25</v>
      </c>
      <c r="I2839" s="29">
        <v>0.5</v>
      </c>
      <c r="J2839" s="30">
        <v>2000</v>
      </c>
      <c r="K2839" s="31">
        <f t="shared" si="22"/>
        <v>1000</v>
      </c>
      <c r="L2839" s="31">
        <f t="shared" si="23"/>
        <v>300</v>
      </c>
      <c r="M2839" s="32">
        <v>0.3</v>
      </c>
      <c r="O2839" s="37"/>
      <c r="P2839" s="35"/>
      <c r="Q2839" s="33"/>
      <c r="R2839" s="34"/>
    </row>
    <row r="2840" spans="1:18" ht="15.75" customHeight="1">
      <c r="A2840" s="22"/>
      <c r="B2840" s="27" t="s">
        <v>21</v>
      </c>
      <c r="C2840" s="27">
        <v>1185732</v>
      </c>
      <c r="D2840" s="28">
        <v>44329</v>
      </c>
      <c r="E2840" s="27" t="s">
        <v>40</v>
      </c>
      <c r="F2840" s="27" t="s">
        <v>109</v>
      </c>
      <c r="G2840" s="27" t="s">
        <v>110</v>
      </c>
      <c r="H2840" s="27" t="s">
        <v>26</v>
      </c>
      <c r="I2840" s="29">
        <v>0.45</v>
      </c>
      <c r="J2840" s="30">
        <v>1750</v>
      </c>
      <c r="K2840" s="31">
        <f t="shared" si="22"/>
        <v>787.5</v>
      </c>
      <c r="L2840" s="31">
        <f t="shared" si="23"/>
        <v>236.25</v>
      </c>
      <c r="M2840" s="32">
        <v>0.3</v>
      </c>
      <c r="O2840" s="37"/>
      <c r="P2840" s="35"/>
      <c r="Q2840" s="33"/>
      <c r="R2840" s="34"/>
    </row>
    <row r="2841" spans="1:18" ht="15.75" customHeight="1">
      <c r="A2841" s="22"/>
      <c r="B2841" s="27" t="s">
        <v>21</v>
      </c>
      <c r="C2841" s="27">
        <v>1185732</v>
      </c>
      <c r="D2841" s="28">
        <v>44329</v>
      </c>
      <c r="E2841" s="27" t="s">
        <v>40</v>
      </c>
      <c r="F2841" s="27" t="s">
        <v>109</v>
      </c>
      <c r="G2841" s="27" t="s">
        <v>110</v>
      </c>
      <c r="H2841" s="27" t="s">
        <v>27</v>
      </c>
      <c r="I2841" s="29">
        <v>0.45</v>
      </c>
      <c r="J2841" s="30">
        <v>1000</v>
      </c>
      <c r="K2841" s="31">
        <f t="shared" si="22"/>
        <v>450</v>
      </c>
      <c r="L2841" s="31">
        <f t="shared" si="23"/>
        <v>135</v>
      </c>
      <c r="M2841" s="32">
        <v>0.3</v>
      </c>
      <c r="O2841" s="37"/>
      <c r="P2841" s="35"/>
      <c r="Q2841" s="33"/>
      <c r="R2841" s="34"/>
    </row>
    <row r="2842" spans="1:18" ht="15.75" customHeight="1">
      <c r="A2842" s="22"/>
      <c r="B2842" s="27" t="s">
        <v>21</v>
      </c>
      <c r="C2842" s="27">
        <v>1185732</v>
      </c>
      <c r="D2842" s="28">
        <v>44329</v>
      </c>
      <c r="E2842" s="27" t="s">
        <v>40</v>
      </c>
      <c r="F2842" s="27" t="s">
        <v>109</v>
      </c>
      <c r="G2842" s="27" t="s">
        <v>110</v>
      </c>
      <c r="H2842" s="27" t="s">
        <v>28</v>
      </c>
      <c r="I2842" s="29">
        <v>0.54999999999999993</v>
      </c>
      <c r="J2842" s="30">
        <v>1250</v>
      </c>
      <c r="K2842" s="31">
        <f t="shared" si="22"/>
        <v>687.49999999999989</v>
      </c>
      <c r="L2842" s="31">
        <f t="shared" si="23"/>
        <v>240.62499999999994</v>
      </c>
      <c r="M2842" s="32">
        <v>0.35</v>
      </c>
      <c r="O2842" s="37"/>
      <c r="P2842" s="35"/>
      <c r="Q2842" s="33"/>
      <c r="R2842" s="34"/>
    </row>
    <row r="2843" spans="1:18" ht="15.75" customHeight="1">
      <c r="A2843" s="22"/>
      <c r="B2843" s="27" t="s">
        <v>21</v>
      </c>
      <c r="C2843" s="27">
        <v>1185732</v>
      </c>
      <c r="D2843" s="28">
        <v>44329</v>
      </c>
      <c r="E2843" s="27" t="s">
        <v>40</v>
      </c>
      <c r="F2843" s="27" t="s">
        <v>109</v>
      </c>
      <c r="G2843" s="27" t="s">
        <v>110</v>
      </c>
      <c r="H2843" s="27" t="s">
        <v>29</v>
      </c>
      <c r="I2843" s="29">
        <v>0.6</v>
      </c>
      <c r="J2843" s="30">
        <v>2500</v>
      </c>
      <c r="K2843" s="31">
        <f t="shared" si="22"/>
        <v>1500</v>
      </c>
      <c r="L2843" s="31">
        <f t="shared" si="23"/>
        <v>600</v>
      </c>
      <c r="M2843" s="32">
        <v>0.4</v>
      </c>
      <c r="O2843" s="37"/>
      <c r="P2843" s="35"/>
      <c r="Q2843" s="33"/>
      <c r="R2843" s="34"/>
    </row>
    <row r="2844" spans="1:18" ht="15.75" customHeight="1">
      <c r="A2844" s="22"/>
      <c r="B2844" s="27" t="s">
        <v>21</v>
      </c>
      <c r="C2844" s="27">
        <v>1185732</v>
      </c>
      <c r="D2844" s="28">
        <v>44359</v>
      </c>
      <c r="E2844" s="27" t="s">
        <v>40</v>
      </c>
      <c r="F2844" s="27" t="s">
        <v>109</v>
      </c>
      <c r="G2844" s="27" t="s">
        <v>110</v>
      </c>
      <c r="H2844" s="27" t="s">
        <v>24</v>
      </c>
      <c r="I2844" s="29">
        <v>0.45</v>
      </c>
      <c r="J2844" s="30">
        <v>5000</v>
      </c>
      <c r="K2844" s="31">
        <f t="shared" si="22"/>
        <v>2250</v>
      </c>
      <c r="L2844" s="31">
        <f t="shared" si="23"/>
        <v>787.5</v>
      </c>
      <c r="M2844" s="32">
        <v>0.35</v>
      </c>
      <c r="O2844" s="37"/>
      <c r="P2844" s="35"/>
      <c r="Q2844" s="33"/>
      <c r="R2844" s="34"/>
    </row>
    <row r="2845" spans="1:18" ht="15.75" customHeight="1">
      <c r="A2845" s="22"/>
      <c r="B2845" s="27" t="s">
        <v>21</v>
      </c>
      <c r="C2845" s="27">
        <v>1185732</v>
      </c>
      <c r="D2845" s="28">
        <v>44359</v>
      </c>
      <c r="E2845" s="27" t="s">
        <v>40</v>
      </c>
      <c r="F2845" s="27" t="s">
        <v>109</v>
      </c>
      <c r="G2845" s="27" t="s">
        <v>110</v>
      </c>
      <c r="H2845" s="27" t="s">
        <v>25</v>
      </c>
      <c r="I2845" s="29">
        <v>0.40000000000000008</v>
      </c>
      <c r="J2845" s="30">
        <v>2500</v>
      </c>
      <c r="K2845" s="31">
        <f t="shared" si="22"/>
        <v>1000.0000000000002</v>
      </c>
      <c r="L2845" s="31">
        <f t="shared" si="23"/>
        <v>300.00000000000006</v>
      </c>
      <c r="M2845" s="32">
        <v>0.3</v>
      </c>
      <c r="O2845" s="37"/>
      <c r="P2845" s="35"/>
      <c r="Q2845" s="33"/>
      <c r="R2845" s="34"/>
    </row>
    <row r="2846" spans="1:18" ht="15.75" customHeight="1">
      <c r="A2846" s="22"/>
      <c r="B2846" s="27" t="s">
        <v>21</v>
      </c>
      <c r="C2846" s="27">
        <v>1185732</v>
      </c>
      <c r="D2846" s="28">
        <v>44359</v>
      </c>
      <c r="E2846" s="27" t="s">
        <v>40</v>
      </c>
      <c r="F2846" s="27" t="s">
        <v>109</v>
      </c>
      <c r="G2846" s="27" t="s">
        <v>110</v>
      </c>
      <c r="H2846" s="27" t="s">
        <v>26</v>
      </c>
      <c r="I2846" s="29">
        <v>0.35000000000000003</v>
      </c>
      <c r="J2846" s="30">
        <v>2000</v>
      </c>
      <c r="K2846" s="31">
        <f t="shared" si="22"/>
        <v>700.00000000000011</v>
      </c>
      <c r="L2846" s="31">
        <f t="shared" si="23"/>
        <v>210.00000000000003</v>
      </c>
      <c r="M2846" s="32">
        <v>0.3</v>
      </c>
      <c r="O2846" s="37"/>
      <c r="P2846" s="35"/>
      <c r="Q2846" s="33"/>
      <c r="R2846" s="34"/>
    </row>
    <row r="2847" spans="1:18" ht="15.75" customHeight="1">
      <c r="A2847" s="22"/>
      <c r="B2847" s="27" t="s">
        <v>21</v>
      </c>
      <c r="C2847" s="27">
        <v>1185732</v>
      </c>
      <c r="D2847" s="28">
        <v>44359</v>
      </c>
      <c r="E2847" s="27" t="s">
        <v>40</v>
      </c>
      <c r="F2847" s="27" t="s">
        <v>109</v>
      </c>
      <c r="G2847" s="27" t="s">
        <v>110</v>
      </c>
      <c r="H2847" s="27" t="s">
        <v>27</v>
      </c>
      <c r="I2847" s="29">
        <v>0.35000000000000003</v>
      </c>
      <c r="J2847" s="30">
        <v>1750</v>
      </c>
      <c r="K2847" s="31">
        <f t="shared" si="22"/>
        <v>612.50000000000011</v>
      </c>
      <c r="L2847" s="31">
        <f t="shared" si="23"/>
        <v>183.75000000000003</v>
      </c>
      <c r="M2847" s="32">
        <v>0.3</v>
      </c>
      <c r="O2847" s="37"/>
      <c r="P2847" s="35"/>
      <c r="Q2847" s="33"/>
      <c r="R2847" s="34"/>
    </row>
    <row r="2848" spans="1:18" ht="15.75" customHeight="1">
      <c r="A2848" s="22"/>
      <c r="B2848" s="27" t="s">
        <v>21</v>
      </c>
      <c r="C2848" s="27">
        <v>1185732</v>
      </c>
      <c r="D2848" s="28">
        <v>44359</v>
      </c>
      <c r="E2848" s="27" t="s">
        <v>40</v>
      </c>
      <c r="F2848" s="27" t="s">
        <v>109</v>
      </c>
      <c r="G2848" s="27" t="s">
        <v>110</v>
      </c>
      <c r="H2848" s="27" t="s">
        <v>28</v>
      </c>
      <c r="I2848" s="29">
        <v>0.45</v>
      </c>
      <c r="J2848" s="30">
        <v>1750</v>
      </c>
      <c r="K2848" s="31">
        <f t="shared" si="22"/>
        <v>787.5</v>
      </c>
      <c r="L2848" s="31">
        <f t="shared" si="23"/>
        <v>275.625</v>
      </c>
      <c r="M2848" s="32">
        <v>0.35</v>
      </c>
      <c r="O2848" s="37"/>
      <c r="P2848" s="35"/>
      <c r="Q2848" s="33"/>
      <c r="R2848" s="34"/>
    </row>
    <row r="2849" spans="1:18" ht="15.75" customHeight="1">
      <c r="A2849" s="22"/>
      <c r="B2849" s="27" t="s">
        <v>21</v>
      </c>
      <c r="C2849" s="27">
        <v>1185732</v>
      </c>
      <c r="D2849" s="28">
        <v>44359</v>
      </c>
      <c r="E2849" s="27" t="s">
        <v>40</v>
      </c>
      <c r="F2849" s="27" t="s">
        <v>109</v>
      </c>
      <c r="G2849" s="27" t="s">
        <v>110</v>
      </c>
      <c r="H2849" s="27" t="s">
        <v>29</v>
      </c>
      <c r="I2849" s="29">
        <v>0.55000000000000004</v>
      </c>
      <c r="J2849" s="30">
        <v>3250</v>
      </c>
      <c r="K2849" s="31">
        <f t="shared" si="22"/>
        <v>1787.5000000000002</v>
      </c>
      <c r="L2849" s="31">
        <f t="shared" si="23"/>
        <v>715.00000000000011</v>
      </c>
      <c r="M2849" s="32">
        <v>0.4</v>
      </c>
      <c r="O2849" s="37"/>
      <c r="P2849" s="35"/>
      <c r="Q2849" s="33"/>
      <c r="R2849" s="34"/>
    </row>
    <row r="2850" spans="1:18" ht="15.75" customHeight="1">
      <c r="A2850" s="22"/>
      <c r="B2850" s="27" t="s">
        <v>21</v>
      </c>
      <c r="C2850" s="27">
        <v>1185732</v>
      </c>
      <c r="D2850" s="28">
        <v>44388</v>
      </c>
      <c r="E2850" s="27" t="s">
        <v>40</v>
      </c>
      <c r="F2850" s="27" t="s">
        <v>109</v>
      </c>
      <c r="G2850" s="27" t="s">
        <v>110</v>
      </c>
      <c r="H2850" s="27" t="s">
        <v>24</v>
      </c>
      <c r="I2850" s="29">
        <v>0.5</v>
      </c>
      <c r="J2850" s="30">
        <v>5500</v>
      </c>
      <c r="K2850" s="31">
        <f t="shared" si="22"/>
        <v>2750</v>
      </c>
      <c r="L2850" s="31">
        <f t="shared" si="23"/>
        <v>962.49999999999989</v>
      </c>
      <c r="M2850" s="32">
        <v>0.35</v>
      </c>
      <c r="O2850" s="37"/>
      <c r="P2850" s="35"/>
      <c r="Q2850" s="33"/>
      <c r="R2850" s="34"/>
    </row>
    <row r="2851" spans="1:18" ht="15.75" customHeight="1">
      <c r="A2851" s="22"/>
      <c r="B2851" s="27" t="s">
        <v>21</v>
      </c>
      <c r="C2851" s="27">
        <v>1185732</v>
      </c>
      <c r="D2851" s="28">
        <v>44388</v>
      </c>
      <c r="E2851" s="27" t="s">
        <v>40</v>
      </c>
      <c r="F2851" s="27" t="s">
        <v>109</v>
      </c>
      <c r="G2851" s="27" t="s">
        <v>110</v>
      </c>
      <c r="H2851" s="27" t="s">
        <v>25</v>
      </c>
      <c r="I2851" s="29">
        <v>0.45000000000000007</v>
      </c>
      <c r="J2851" s="30">
        <v>3000</v>
      </c>
      <c r="K2851" s="31">
        <f t="shared" si="22"/>
        <v>1350.0000000000002</v>
      </c>
      <c r="L2851" s="31">
        <f t="shared" si="23"/>
        <v>405.00000000000006</v>
      </c>
      <c r="M2851" s="32">
        <v>0.3</v>
      </c>
      <c r="O2851" s="37"/>
      <c r="P2851" s="35"/>
      <c r="Q2851" s="33"/>
      <c r="R2851" s="34"/>
    </row>
    <row r="2852" spans="1:18" ht="15.75" customHeight="1">
      <c r="A2852" s="22"/>
      <c r="B2852" s="27" t="s">
        <v>21</v>
      </c>
      <c r="C2852" s="27">
        <v>1185732</v>
      </c>
      <c r="D2852" s="28">
        <v>44388</v>
      </c>
      <c r="E2852" s="27" t="s">
        <v>40</v>
      </c>
      <c r="F2852" s="27" t="s">
        <v>109</v>
      </c>
      <c r="G2852" s="27" t="s">
        <v>110</v>
      </c>
      <c r="H2852" s="27" t="s">
        <v>26</v>
      </c>
      <c r="I2852" s="29">
        <v>0.4</v>
      </c>
      <c r="J2852" s="30">
        <v>2250</v>
      </c>
      <c r="K2852" s="31">
        <f t="shared" si="22"/>
        <v>900</v>
      </c>
      <c r="L2852" s="31">
        <f t="shared" si="23"/>
        <v>270</v>
      </c>
      <c r="M2852" s="32">
        <v>0.3</v>
      </c>
      <c r="O2852" s="37"/>
      <c r="P2852" s="35"/>
      <c r="Q2852" s="33"/>
      <c r="R2852" s="34"/>
    </row>
    <row r="2853" spans="1:18" ht="15.75" customHeight="1">
      <c r="A2853" s="22"/>
      <c r="B2853" s="27" t="s">
        <v>21</v>
      </c>
      <c r="C2853" s="27">
        <v>1185732</v>
      </c>
      <c r="D2853" s="28">
        <v>44388</v>
      </c>
      <c r="E2853" s="27" t="s">
        <v>40</v>
      </c>
      <c r="F2853" s="27" t="s">
        <v>109</v>
      </c>
      <c r="G2853" s="27" t="s">
        <v>110</v>
      </c>
      <c r="H2853" s="27" t="s">
        <v>27</v>
      </c>
      <c r="I2853" s="29">
        <v>0.4</v>
      </c>
      <c r="J2853" s="30">
        <v>1750</v>
      </c>
      <c r="K2853" s="31">
        <f t="shared" si="22"/>
        <v>700</v>
      </c>
      <c r="L2853" s="31">
        <f t="shared" si="23"/>
        <v>210</v>
      </c>
      <c r="M2853" s="32">
        <v>0.3</v>
      </c>
      <c r="O2853" s="37"/>
      <c r="P2853" s="35"/>
      <c r="Q2853" s="33"/>
      <c r="R2853" s="34"/>
    </row>
    <row r="2854" spans="1:18" ht="15.75" customHeight="1">
      <c r="A2854" s="22"/>
      <c r="B2854" s="27" t="s">
        <v>21</v>
      </c>
      <c r="C2854" s="27">
        <v>1185732</v>
      </c>
      <c r="D2854" s="28">
        <v>44388</v>
      </c>
      <c r="E2854" s="27" t="s">
        <v>40</v>
      </c>
      <c r="F2854" s="27" t="s">
        <v>109</v>
      </c>
      <c r="G2854" s="27" t="s">
        <v>110</v>
      </c>
      <c r="H2854" s="27" t="s">
        <v>28</v>
      </c>
      <c r="I2854" s="29">
        <v>0.5</v>
      </c>
      <c r="J2854" s="30">
        <v>2000</v>
      </c>
      <c r="K2854" s="31">
        <f t="shared" si="22"/>
        <v>1000</v>
      </c>
      <c r="L2854" s="31">
        <f t="shared" si="23"/>
        <v>350</v>
      </c>
      <c r="M2854" s="32">
        <v>0.35</v>
      </c>
      <c r="O2854" s="37"/>
      <c r="P2854" s="35"/>
      <c r="Q2854" s="33"/>
      <c r="R2854" s="34"/>
    </row>
    <row r="2855" spans="1:18" ht="15.75" customHeight="1">
      <c r="A2855" s="22"/>
      <c r="B2855" s="27" t="s">
        <v>21</v>
      </c>
      <c r="C2855" s="27">
        <v>1185732</v>
      </c>
      <c r="D2855" s="28">
        <v>44388</v>
      </c>
      <c r="E2855" s="27" t="s">
        <v>40</v>
      </c>
      <c r="F2855" s="27" t="s">
        <v>109</v>
      </c>
      <c r="G2855" s="27" t="s">
        <v>110</v>
      </c>
      <c r="H2855" s="27" t="s">
        <v>29</v>
      </c>
      <c r="I2855" s="29">
        <v>0.55000000000000004</v>
      </c>
      <c r="J2855" s="30">
        <v>3750</v>
      </c>
      <c r="K2855" s="31">
        <f t="shared" si="22"/>
        <v>2062.5</v>
      </c>
      <c r="L2855" s="31">
        <f t="shared" si="23"/>
        <v>825</v>
      </c>
      <c r="M2855" s="32">
        <v>0.4</v>
      </c>
      <c r="O2855" s="37"/>
      <c r="P2855" s="35"/>
      <c r="Q2855" s="33"/>
      <c r="R2855" s="34"/>
    </row>
    <row r="2856" spans="1:18" ht="15.75" customHeight="1">
      <c r="A2856" s="22"/>
      <c r="B2856" s="27" t="s">
        <v>21</v>
      </c>
      <c r="C2856" s="27">
        <v>1185732</v>
      </c>
      <c r="D2856" s="28">
        <v>44420</v>
      </c>
      <c r="E2856" s="27" t="s">
        <v>40</v>
      </c>
      <c r="F2856" s="27" t="s">
        <v>109</v>
      </c>
      <c r="G2856" s="27" t="s">
        <v>110</v>
      </c>
      <c r="H2856" s="27" t="s">
        <v>24</v>
      </c>
      <c r="I2856" s="29">
        <v>0.5</v>
      </c>
      <c r="J2856" s="30">
        <v>5250</v>
      </c>
      <c r="K2856" s="31">
        <f t="shared" si="22"/>
        <v>2625</v>
      </c>
      <c r="L2856" s="31">
        <f t="shared" si="23"/>
        <v>918.74999999999989</v>
      </c>
      <c r="M2856" s="32">
        <v>0.35</v>
      </c>
      <c r="O2856" s="37"/>
      <c r="P2856" s="35"/>
      <c r="Q2856" s="33"/>
      <c r="R2856" s="34"/>
    </row>
    <row r="2857" spans="1:18" ht="15.75" customHeight="1">
      <c r="A2857" s="22"/>
      <c r="B2857" s="27" t="s">
        <v>21</v>
      </c>
      <c r="C2857" s="27">
        <v>1185732</v>
      </c>
      <c r="D2857" s="28">
        <v>44420</v>
      </c>
      <c r="E2857" s="27" t="s">
        <v>40</v>
      </c>
      <c r="F2857" s="27" t="s">
        <v>109</v>
      </c>
      <c r="G2857" s="27" t="s">
        <v>110</v>
      </c>
      <c r="H2857" s="27" t="s">
        <v>25</v>
      </c>
      <c r="I2857" s="29">
        <v>0.45000000000000007</v>
      </c>
      <c r="J2857" s="30">
        <v>3000</v>
      </c>
      <c r="K2857" s="31">
        <f t="shared" si="22"/>
        <v>1350.0000000000002</v>
      </c>
      <c r="L2857" s="31">
        <f t="shared" si="23"/>
        <v>405.00000000000006</v>
      </c>
      <c r="M2857" s="32">
        <v>0.3</v>
      </c>
      <c r="O2857" s="37"/>
      <c r="P2857" s="35"/>
      <c r="Q2857" s="33"/>
      <c r="R2857" s="34"/>
    </row>
    <row r="2858" spans="1:18" ht="15.75" customHeight="1">
      <c r="A2858" s="22"/>
      <c r="B2858" s="27" t="s">
        <v>21</v>
      </c>
      <c r="C2858" s="27">
        <v>1185732</v>
      </c>
      <c r="D2858" s="28">
        <v>44420</v>
      </c>
      <c r="E2858" s="27" t="s">
        <v>40</v>
      </c>
      <c r="F2858" s="27" t="s">
        <v>109</v>
      </c>
      <c r="G2858" s="27" t="s">
        <v>110</v>
      </c>
      <c r="H2858" s="27" t="s">
        <v>26</v>
      </c>
      <c r="I2858" s="29">
        <v>0.4</v>
      </c>
      <c r="J2858" s="30">
        <v>2250</v>
      </c>
      <c r="K2858" s="31">
        <f t="shared" si="22"/>
        <v>900</v>
      </c>
      <c r="L2858" s="31">
        <f t="shared" si="23"/>
        <v>270</v>
      </c>
      <c r="M2858" s="32">
        <v>0.3</v>
      </c>
      <c r="O2858" s="37"/>
      <c r="P2858" s="35"/>
      <c r="Q2858" s="33"/>
      <c r="R2858" s="34"/>
    </row>
    <row r="2859" spans="1:18" ht="15.75" customHeight="1">
      <c r="A2859" s="22"/>
      <c r="B2859" s="27" t="s">
        <v>21</v>
      </c>
      <c r="C2859" s="27">
        <v>1185732</v>
      </c>
      <c r="D2859" s="28">
        <v>44420</v>
      </c>
      <c r="E2859" s="27" t="s">
        <v>40</v>
      </c>
      <c r="F2859" s="27" t="s">
        <v>109</v>
      </c>
      <c r="G2859" s="27" t="s">
        <v>110</v>
      </c>
      <c r="H2859" s="27" t="s">
        <v>27</v>
      </c>
      <c r="I2859" s="29">
        <v>0.4</v>
      </c>
      <c r="J2859" s="30">
        <v>2000</v>
      </c>
      <c r="K2859" s="31">
        <f t="shared" si="22"/>
        <v>800</v>
      </c>
      <c r="L2859" s="31">
        <f t="shared" si="23"/>
        <v>240</v>
      </c>
      <c r="M2859" s="32">
        <v>0.3</v>
      </c>
      <c r="O2859" s="37"/>
      <c r="P2859" s="35"/>
      <c r="Q2859" s="33"/>
      <c r="R2859" s="34"/>
    </row>
    <row r="2860" spans="1:18" ht="15.75" customHeight="1">
      <c r="A2860" s="22"/>
      <c r="B2860" s="27" t="s">
        <v>21</v>
      </c>
      <c r="C2860" s="27">
        <v>1185732</v>
      </c>
      <c r="D2860" s="28">
        <v>44420</v>
      </c>
      <c r="E2860" s="27" t="s">
        <v>40</v>
      </c>
      <c r="F2860" s="27" t="s">
        <v>109</v>
      </c>
      <c r="G2860" s="27" t="s">
        <v>110</v>
      </c>
      <c r="H2860" s="27" t="s">
        <v>28</v>
      </c>
      <c r="I2860" s="29">
        <v>0.5</v>
      </c>
      <c r="J2860" s="30">
        <v>1750</v>
      </c>
      <c r="K2860" s="31">
        <f t="shared" si="22"/>
        <v>875</v>
      </c>
      <c r="L2860" s="31">
        <f t="shared" si="23"/>
        <v>306.25</v>
      </c>
      <c r="M2860" s="32">
        <v>0.35</v>
      </c>
      <c r="O2860" s="37"/>
      <c r="P2860" s="35"/>
      <c r="Q2860" s="33"/>
      <c r="R2860" s="34"/>
    </row>
    <row r="2861" spans="1:18" ht="15.75" customHeight="1">
      <c r="A2861" s="22"/>
      <c r="B2861" s="27" t="s">
        <v>21</v>
      </c>
      <c r="C2861" s="27">
        <v>1185732</v>
      </c>
      <c r="D2861" s="28">
        <v>44420</v>
      </c>
      <c r="E2861" s="27" t="s">
        <v>40</v>
      </c>
      <c r="F2861" s="27" t="s">
        <v>109</v>
      </c>
      <c r="G2861" s="27" t="s">
        <v>110</v>
      </c>
      <c r="H2861" s="27" t="s">
        <v>29</v>
      </c>
      <c r="I2861" s="29">
        <v>0.55000000000000004</v>
      </c>
      <c r="J2861" s="30">
        <v>3500</v>
      </c>
      <c r="K2861" s="31">
        <f t="shared" si="22"/>
        <v>1925.0000000000002</v>
      </c>
      <c r="L2861" s="31">
        <f t="shared" si="23"/>
        <v>770.00000000000011</v>
      </c>
      <c r="M2861" s="32">
        <v>0.4</v>
      </c>
      <c r="O2861" s="37"/>
      <c r="P2861" s="35"/>
      <c r="Q2861" s="33"/>
      <c r="R2861" s="34"/>
    </row>
    <row r="2862" spans="1:18" ht="15.75" customHeight="1">
      <c r="A2862" s="22"/>
      <c r="B2862" s="27" t="s">
        <v>21</v>
      </c>
      <c r="C2862" s="27">
        <v>1185732</v>
      </c>
      <c r="D2862" s="28">
        <v>44452</v>
      </c>
      <c r="E2862" s="27" t="s">
        <v>40</v>
      </c>
      <c r="F2862" s="27" t="s">
        <v>109</v>
      </c>
      <c r="G2862" s="27" t="s">
        <v>110</v>
      </c>
      <c r="H2862" s="27" t="s">
        <v>24</v>
      </c>
      <c r="I2862" s="29">
        <v>0.45</v>
      </c>
      <c r="J2862" s="30">
        <v>4750</v>
      </c>
      <c r="K2862" s="31">
        <f t="shared" si="22"/>
        <v>2137.5</v>
      </c>
      <c r="L2862" s="31">
        <f t="shared" si="23"/>
        <v>748.125</v>
      </c>
      <c r="M2862" s="32">
        <v>0.35</v>
      </c>
      <c r="O2862" s="37"/>
      <c r="P2862" s="35"/>
      <c r="Q2862" s="33"/>
      <c r="R2862" s="34"/>
    </row>
    <row r="2863" spans="1:18" ht="15.75" customHeight="1">
      <c r="A2863" s="22"/>
      <c r="B2863" s="27" t="s">
        <v>21</v>
      </c>
      <c r="C2863" s="27">
        <v>1185732</v>
      </c>
      <c r="D2863" s="28">
        <v>44452</v>
      </c>
      <c r="E2863" s="27" t="s">
        <v>40</v>
      </c>
      <c r="F2863" s="27" t="s">
        <v>109</v>
      </c>
      <c r="G2863" s="27" t="s">
        <v>110</v>
      </c>
      <c r="H2863" s="27" t="s">
        <v>25</v>
      </c>
      <c r="I2863" s="29">
        <v>0.40000000000000008</v>
      </c>
      <c r="J2863" s="30">
        <v>2750</v>
      </c>
      <c r="K2863" s="31">
        <f t="shared" si="22"/>
        <v>1100.0000000000002</v>
      </c>
      <c r="L2863" s="31">
        <f t="shared" si="23"/>
        <v>330.00000000000006</v>
      </c>
      <c r="M2863" s="32">
        <v>0.3</v>
      </c>
      <c r="O2863" s="37"/>
      <c r="P2863" s="35"/>
      <c r="Q2863" s="33"/>
      <c r="R2863" s="34"/>
    </row>
    <row r="2864" spans="1:18" ht="15.75" customHeight="1">
      <c r="A2864" s="22"/>
      <c r="B2864" s="27" t="s">
        <v>21</v>
      </c>
      <c r="C2864" s="27">
        <v>1185732</v>
      </c>
      <c r="D2864" s="28">
        <v>44452</v>
      </c>
      <c r="E2864" s="27" t="s">
        <v>40</v>
      </c>
      <c r="F2864" s="27" t="s">
        <v>109</v>
      </c>
      <c r="G2864" s="27" t="s">
        <v>110</v>
      </c>
      <c r="H2864" s="27" t="s">
        <v>26</v>
      </c>
      <c r="I2864" s="29">
        <v>0.35000000000000003</v>
      </c>
      <c r="J2864" s="30">
        <v>1750</v>
      </c>
      <c r="K2864" s="31">
        <f t="shared" si="22"/>
        <v>612.50000000000011</v>
      </c>
      <c r="L2864" s="31">
        <f t="shared" si="23"/>
        <v>183.75000000000003</v>
      </c>
      <c r="M2864" s="32">
        <v>0.3</v>
      </c>
      <c r="O2864" s="37"/>
      <c r="P2864" s="35"/>
      <c r="Q2864" s="33"/>
      <c r="R2864" s="34"/>
    </row>
    <row r="2865" spans="1:18" ht="15.75" customHeight="1">
      <c r="A2865" s="22"/>
      <c r="B2865" s="27" t="s">
        <v>21</v>
      </c>
      <c r="C2865" s="27">
        <v>1185732</v>
      </c>
      <c r="D2865" s="28">
        <v>44452</v>
      </c>
      <c r="E2865" s="27" t="s">
        <v>40</v>
      </c>
      <c r="F2865" s="27" t="s">
        <v>109</v>
      </c>
      <c r="G2865" s="27" t="s">
        <v>110</v>
      </c>
      <c r="H2865" s="27" t="s">
        <v>27</v>
      </c>
      <c r="I2865" s="29">
        <v>0.35000000000000003</v>
      </c>
      <c r="J2865" s="30">
        <v>1500</v>
      </c>
      <c r="K2865" s="31">
        <f t="shared" si="22"/>
        <v>525</v>
      </c>
      <c r="L2865" s="31">
        <f t="shared" si="23"/>
        <v>157.5</v>
      </c>
      <c r="M2865" s="32">
        <v>0.3</v>
      </c>
      <c r="O2865" s="37"/>
      <c r="P2865" s="35"/>
      <c r="Q2865" s="33"/>
      <c r="R2865" s="34"/>
    </row>
    <row r="2866" spans="1:18" ht="15.75" customHeight="1">
      <c r="A2866" s="22"/>
      <c r="B2866" s="27" t="s">
        <v>21</v>
      </c>
      <c r="C2866" s="27">
        <v>1185732</v>
      </c>
      <c r="D2866" s="28">
        <v>44452</v>
      </c>
      <c r="E2866" s="27" t="s">
        <v>40</v>
      </c>
      <c r="F2866" s="27" t="s">
        <v>109</v>
      </c>
      <c r="G2866" s="27" t="s">
        <v>110</v>
      </c>
      <c r="H2866" s="27" t="s">
        <v>28</v>
      </c>
      <c r="I2866" s="29">
        <v>0.45</v>
      </c>
      <c r="J2866" s="30">
        <v>1500</v>
      </c>
      <c r="K2866" s="31">
        <f t="shared" si="22"/>
        <v>675</v>
      </c>
      <c r="L2866" s="31">
        <f t="shared" si="23"/>
        <v>236.24999999999997</v>
      </c>
      <c r="M2866" s="32">
        <v>0.35</v>
      </c>
      <c r="O2866" s="37"/>
      <c r="P2866" s="35"/>
      <c r="Q2866" s="33"/>
      <c r="R2866" s="34"/>
    </row>
    <row r="2867" spans="1:18" ht="15.75" customHeight="1">
      <c r="A2867" s="22"/>
      <c r="B2867" s="27" t="s">
        <v>21</v>
      </c>
      <c r="C2867" s="27">
        <v>1185732</v>
      </c>
      <c r="D2867" s="28">
        <v>44452</v>
      </c>
      <c r="E2867" s="27" t="s">
        <v>40</v>
      </c>
      <c r="F2867" s="27" t="s">
        <v>109</v>
      </c>
      <c r="G2867" s="27" t="s">
        <v>110</v>
      </c>
      <c r="H2867" s="27" t="s">
        <v>29</v>
      </c>
      <c r="I2867" s="29">
        <v>0.5</v>
      </c>
      <c r="J2867" s="30">
        <v>2250</v>
      </c>
      <c r="K2867" s="31">
        <f t="shared" si="22"/>
        <v>1125</v>
      </c>
      <c r="L2867" s="31">
        <f t="shared" si="23"/>
        <v>450</v>
      </c>
      <c r="M2867" s="32">
        <v>0.4</v>
      </c>
      <c r="O2867" s="37"/>
      <c r="P2867" s="35"/>
      <c r="Q2867" s="33"/>
      <c r="R2867" s="34"/>
    </row>
    <row r="2868" spans="1:18" ht="15.75" customHeight="1">
      <c r="A2868" s="22"/>
      <c r="B2868" s="27" t="s">
        <v>21</v>
      </c>
      <c r="C2868" s="27">
        <v>1185732</v>
      </c>
      <c r="D2868" s="28">
        <v>44481</v>
      </c>
      <c r="E2868" s="27" t="s">
        <v>40</v>
      </c>
      <c r="F2868" s="27" t="s">
        <v>109</v>
      </c>
      <c r="G2868" s="27" t="s">
        <v>110</v>
      </c>
      <c r="H2868" s="27" t="s">
        <v>24</v>
      </c>
      <c r="I2868" s="29">
        <v>0.54999999999999993</v>
      </c>
      <c r="J2868" s="30">
        <v>4000</v>
      </c>
      <c r="K2868" s="31">
        <f t="shared" si="22"/>
        <v>2199.9999999999995</v>
      </c>
      <c r="L2868" s="31">
        <f t="shared" si="23"/>
        <v>769.99999999999977</v>
      </c>
      <c r="M2868" s="32">
        <v>0.35</v>
      </c>
      <c r="O2868" s="37"/>
      <c r="P2868" s="35"/>
      <c r="Q2868" s="33"/>
      <c r="R2868" s="34"/>
    </row>
    <row r="2869" spans="1:18" ht="15.75" customHeight="1">
      <c r="A2869" s="22"/>
      <c r="B2869" s="27" t="s">
        <v>21</v>
      </c>
      <c r="C2869" s="27">
        <v>1185732</v>
      </c>
      <c r="D2869" s="28">
        <v>44481</v>
      </c>
      <c r="E2869" s="27" t="s">
        <v>40</v>
      </c>
      <c r="F2869" s="27" t="s">
        <v>109</v>
      </c>
      <c r="G2869" s="27" t="s">
        <v>110</v>
      </c>
      <c r="H2869" s="27" t="s">
        <v>25</v>
      </c>
      <c r="I2869" s="29">
        <v>0.45</v>
      </c>
      <c r="J2869" s="30">
        <v>2500</v>
      </c>
      <c r="K2869" s="31">
        <f t="shared" si="22"/>
        <v>1125</v>
      </c>
      <c r="L2869" s="31">
        <f t="shared" si="23"/>
        <v>337.5</v>
      </c>
      <c r="M2869" s="32">
        <v>0.3</v>
      </c>
      <c r="O2869" s="37"/>
      <c r="P2869" s="35"/>
      <c r="Q2869" s="33"/>
      <c r="R2869" s="34"/>
    </row>
    <row r="2870" spans="1:18" ht="15.75" customHeight="1">
      <c r="A2870" s="22"/>
      <c r="B2870" s="27" t="s">
        <v>21</v>
      </c>
      <c r="C2870" s="27">
        <v>1185732</v>
      </c>
      <c r="D2870" s="28">
        <v>44481</v>
      </c>
      <c r="E2870" s="27" t="s">
        <v>40</v>
      </c>
      <c r="F2870" s="27" t="s">
        <v>109</v>
      </c>
      <c r="G2870" s="27" t="s">
        <v>110</v>
      </c>
      <c r="H2870" s="27" t="s">
        <v>26</v>
      </c>
      <c r="I2870" s="29">
        <v>0.45</v>
      </c>
      <c r="J2870" s="30">
        <v>1500</v>
      </c>
      <c r="K2870" s="31">
        <f t="shared" si="22"/>
        <v>675</v>
      </c>
      <c r="L2870" s="31">
        <f t="shared" si="23"/>
        <v>202.5</v>
      </c>
      <c r="M2870" s="32">
        <v>0.3</v>
      </c>
      <c r="O2870" s="37"/>
      <c r="P2870" s="35"/>
      <c r="Q2870" s="33"/>
      <c r="R2870" s="34"/>
    </row>
    <row r="2871" spans="1:18" ht="15.75" customHeight="1">
      <c r="A2871" s="22"/>
      <c r="B2871" s="27" t="s">
        <v>21</v>
      </c>
      <c r="C2871" s="27">
        <v>1185732</v>
      </c>
      <c r="D2871" s="28">
        <v>44481</v>
      </c>
      <c r="E2871" s="27" t="s">
        <v>40</v>
      </c>
      <c r="F2871" s="27" t="s">
        <v>109</v>
      </c>
      <c r="G2871" s="27" t="s">
        <v>110</v>
      </c>
      <c r="H2871" s="27" t="s">
        <v>27</v>
      </c>
      <c r="I2871" s="29">
        <v>0.45</v>
      </c>
      <c r="J2871" s="30">
        <v>1250</v>
      </c>
      <c r="K2871" s="31">
        <f t="shared" si="22"/>
        <v>562.5</v>
      </c>
      <c r="L2871" s="31">
        <f t="shared" si="23"/>
        <v>168.75</v>
      </c>
      <c r="M2871" s="32">
        <v>0.3</v>
      </c>
      <c r="O2871" s="37"/>
      <c r="P2871" s="35"/>
      <c r="Q2871" s="33"/>
      <c r="R2871" s="34"/>
    </row>
    <row r="2872" spans="1:18" ht="15.75" customHeight="1">
      <c r="A2872" s="22"/>
      <c r="B2872" s="27" t="s">
        <v>21</v>
      </c>
      <c r="C2872" s="27">
        <v>1185732</v>
      </c>
      <c r="D2872" s="28">
        <v>44481</v>
      </c>
      <c r="E2872" s="27" t="s">
        <v>40</v>
      </c>
      <c r="F2872" s="27" t="s">
        <v>109</v>
      </c>
      <c r="G2872" s="27" t="s">
        <v>110</v>
      </c>
      <c r="H2872" s="27" t="s">
        <v>28</v>
      </c>
      <c r="I2872" s="29">
        <v>0.54999999999999993</v>
      </c>
      <c r="J2872" s="30">
        <v>1250</v>
      </c>
      <c r="K2872" s="31">
        <f t="shared" si="22"/>
        <v>687.49999999999989</v>
      </c>
      <c r="L2872" s="31">
        <f t="shared" si="23"/>
        <v>240.62499999999994</v>
      </c>
      <c r="M2872" s="32">
        <v>0.35</v>
      </c>
      <c r="O2872" s="37"/>
      <c r="P2872" s="35"/>
      <c r="Q2872" s="33"/>
      <c r="R2872" s="34"/>
    </row>
    <row r="2873" spans="1:18" ht="15.75" customHeight="1">
      <c r="A2873" s="22"/>
      <c r="B2873" s="27" t="s">
        <v>21</v>
      </c>
      <c r="C2873" s="27">
        <v>1185732</v>
      </c>
      <c r="D2873" s="28">
        <v>44481</v>
      </c>
      <c r="E2873" s="27" t="s">
        <v>40</v>
      </c>
      <c r="F2873" s="27" t="s">
        <v>109</v>
      </c>
      <c r="G2873" s="27" t="s">
        <v>110</v>
      </c>
      <c r="H2873" s="27" t="s">
        <v>29</v>
      </c>
      <c r="I2873" s="29">
        <v>0.59999999999999987</v>
      </c>
      <c r="J2873" s="30">
        <v>2500</v>
      </c>
      <c r="K2873" s="31">
        <f t="shared" si="22"/>
        <v>1499.9999999999998</v>
      </c>
      <c r="L2873" s="31">
        <f t="shared" si="23"/>
        <v>599.99999999999989</v>
      </c>
      <c r="M2873" s="32">
        <v>0.4</v>
      </c>
      <c r="O2873" s="37"/>
      <c r="P2873" s="35"/>
      <c r="Q2873" s="33"/>
      <c r="R2873" s="34"/>
    </row>
    <row r="2874" spans="1:18" ht="15.75" customHeight="1">
      <c r="A2874" s="22"/>
      <c r="B2874" s="27" t="s">
        <v>21</v>
      </c>
      <c r="C2874" s="27">
        <v>1185732</v>
      </c>
      <c r="D2874" s="28">
        <v>44512</v>
      </c>
      <c r="E2874" s="27" t="s">
        <v>40</v>
      </c>
      <c r="F2874" s="27" t="s">
        <v>109</v>
      </c>
      <c r="G2874" s="27" t="s">
        <v>110</v>
      </c>
      <c r="H2874" s="27" t="s">
        <v>24</v>
      </c>
      <c r="I2874" s="29">
        <v>0.54999999999999993</v>
      </c>
      <c r="J2874" s="30">
        <v>4000</v>
      </c>
      <c r="K2874" s="31">
        <f t="shared" si="22"/>
        <v>2199.9999999999995</v>
      </c>
      <c r="L2874" s="31">
        <f t="shared" si="23"/>
        <v>769.99999999999977</v>
      </c>
      <c r="M2874" s="32">
        <v>0.35</v>
      </c>
      <c r="O2874" s="37"/>
      <c r="P2874" s="35"/>
      <c r="Q2874" s="33"/>
      <c r="R2874" s="34"/>
    </row>
    <row r="2875" spans="1:18" ht="15.75" customHeight="1">
      <c r="A2875" s="22"/>
      <c r="B2875" s="27" t="s">
        <v>21</v>
      </c>
      <c r="C2875" s="27">
        <v>1185732</v>
      </c>
      <c r="D2875" s="28">
        <v>44512</v>
      </c>
      <c r="E2875" s="27" t="s">
        <v>40</v>
      </c>
      <c r="F2875" s="27" t="s">
        <v>109</v>
      </c>
      <c r="G2875" s="27" t="s">
        <v>110</v>
      </c>
      <c r="H2875" s="27" t="s">
        <v>25</v>
      </c>
      <c r="I2875" s="29">
        <v>0.45</v>
      </c>
      <c r="J2875" s="30">
        <v>2500</v>
      </c>
      <c r="K2875" s="31">
        <f t="shared" si="22"/>
        <v>1125</v>
      </c>
      <c r="L2875" s="31">
        <f t="shared" si="23"/>
        <v>337.5</v>
      </c>
      <c r="M2875" s="32">
        <v>0.3</v>
      </c>
      <c r="O2875" s="37"/>
      <c r="P2875" s="35"/>
      <c r="Q2875" s="33"/>
      <c r="R2875" s="34"/>
    </row>
    <row r="2876" spans="1:18" ht="15.75" customHeight="1">
      <c r="A2876" s="22"/>
      <c r="B2876" s="27" t="s">
        <v>21</v>
      </c>
      <c r="C2876" s="27">
        <v>1185732</v>
      </c>
      <c r="D2876" s="28">
        <v>44512</v>
      </c>
      <c r="E2876" s="27" t="s">
        <v>40</v>
      </c>
      <c r="F2876" s="27" t="s">
        <v>109</v>
      </c>
      <c r="G2876" s="27" t="s">
        <v>110</v>
      </c>
      <c r="H2876" s="27" t="s">
        <v>26</v>
      </c>
      <c r="I2876" s="29">
        <v>0.45</v>
      </c>
      <c r="J2876" s="30">
        <v>1950</v>
      </c>
      <c r="K2876" s="31">
        <f t="shared" si="22"/>
        <v>877.5</v>
      </c>
      <c r="L2876" s="31">
        <f t="shared" si="23"/>
        <v>263.25</v>
      </c>
      <c r="M2876" s="32">
        <v>0.3</v>
      </c>
      <c r="O2876" s="37"/>
      <c r="P2876" s="35"/>
      <c r="Q2876" s="33"/>
      <c r="R2876" s="34"/>
    </row>
    <row r="2877" spans="1:18" ht="15.75" customHeight="1">
      <c r="A2877" s="22"/>
      <c r="B2877" s="27" t="s">
        <v>21</v>
      </c>
      <c r="C2877" s="27">
        <v>1185732</v>
      </c>
      <c r="D2877" s="28">
        <v>44512</v>
      </c>
      <c r="E2877" s="27" t="s">
        <v>40</v>
      </c>
      <c r="F2877" s="27" t="s">
        <v>109</v>
      </c>
      <c r="G2877" s="27" t="s">
        <v>110</v>
      </c>
      <c r="H2877" s="27" t="s">
        <v>27</v>
      </c>
      <c r="I2877" s="29">
        <v>0.45</v>
      </c>
      <c r="J2877" s="30">
        <v>1750</v>
      </c>
      <c r="K2877" s="31">
        <f t="shared" si="22"/>
        <v>787.5</v>
      </c>
      <c r="L2877" s="31">
        <f t="shared" si="23"/>
        <v>236.25</v>
      </c>
      <c r="M2877" s="32">
        <v>0.3</v>
      </c>
      <c r="O2877" s="37"/>
      <c r="P2877" s="35"/>
      <c r="Q2877" s="33"/>
      <c r="R2877" s="34"/>
    </row>
    <row r="2878" spans="1:18" ht="15.75" customHeight="1">
      <c r="A2878" s="22"/>
      <c r="B2878" s="27" t="s">
        <v>21</v>
      </c>
      <c r="C2878" s="27">
        <v>1185732</v>
      </c>
      <c r="D2878" s="28">
        <v>44512</v>
      </c>
      <c r="E2878" s="27" t="s">
        <v>40</v>
      </c>
      <c r="F2878" s="27" t="s">
        <v>109</v>
      </c>
      <c r="G2878" s="27" t="s">
        <v>110</v>
      </c>
      <c r="H2878" s="27" t="s">
        <v>28</v>
      </c>
      <c r="I2878" s="29">
        <v>0.6</v>
      </c>
      <c r="J2878" s="30">
        <v>1500</v>
      </c>
      <c r="K2878" s="31">
        <f t="shared" si="22"/>
        <v>900</v>
      </c>
      <c r="L2878" s="31">
        <f t="shared" si="23"/>
        <v>315</v>
      </c>
      <c r="M2878" s="32">
        <v>0.35</v>
      </c>
      <c r="O2878" s="37"/>
      <c r="P2878" s="35"/>
      <c r="Q2878" s="33"/>
      <c r="R2878" s="34"/>
    </row>
    <row r="2879" spans="1:18" ht="15.75" customHeight="1">
      <c r="A2879" s="22"/>
      <c r="B2879" s="27" t="s">
        <v>21</v>
      </c>
      <c r="C2879" s="27">
        <v>1185732</v>
      </c>
      <c r="D2879" s="28">
        <v>44512</v>
      </c>
      <c r="E2879" s="27" t="s">
        <v>40</v>
      </c>
      <c r="F2879" s="27" t="s">
        <v>109</v>
      </c>
      <c r="G2879" s="27" t="s">
        <v>110</v>
      </c>
      <c r="H2879" s="27" t="s">
        <v>29</v>
      </c>
      <c r="I2879" s="29">
        <v>0.64999999999999991</v>
      </c>
      <c r="J2879" s="30">
        <v>2500</v>
      </c>
      <c r="K2879" s="31">
        <f t="shared" si="22"/>
        <v>1624.9999999999998</v>
      </c>
      <c r="L2879" s="31">
        <f t="shared" si="23"/>
        <v>650</v>
      </c>
      <c r="M2879" s="32">
        <v>0.4</v>
      </c>
      <c r="O2879" s="37"/>
      <c r="P2879" s="35"/>
      <c r="Q2879" s="33"/>
      <c r="R2879" s="34"/>
    </row>
    <row r="2880" spans="1:18" ht="15.75" customHeight="1">
      <c r="A2880" s="22"/>
      <c r="B2880" s="27" t="s">
        <v>21</v>
      </c>
      <c r="C2880" s="27">
        <v>1185732</v>
      </c>
      <c r="D2880" s="28">
        <v>44541</v>
      </c>
      <c r="E2880" s="27" t="s">
        <v>40</v>
      </c>
      <c r="F2880" s="27" t="s">
        <v>109</v>
      </c>
      <c r="G2880" s="27" t="s">
        <v>110</v>
      </c>
      <c r="H2880" s="27" t="s">
        <v>24</v>
      </c>
      <c r="I2880" s="29">
        <v>0.6</v>
      </c>
      <c r="J2880" s="30">
        <v>5000</v>
      </c>
      <c r="K2880" s="31">
        <f t="shared" si="22"/>
        <v>3000</v>
      </c>
      <c r="L2880" s="31">
        <f t="shared" si="23"/>
        <v>1050</v>
      </c>
      <c r="M2880" s="32">
        <v>0.35</v>
      </c>
      <c r="O2880" s="37"/>
      <c r="P2880" s="35"/>
      <c r="Q2880" s="33"/>
      <c r="R2880" s="34"/>
    </row>
    <row r="2881" spans="1:18" ht="15.75" customHeight="1">
      <c r="A2881" s="22"/>
      <c r="B2881" s="27" t="s">
        <v>21</v>
      </c>
      <c r="C2881" s="27">
        <v>1185732</v>
      </c>
      <c r="D2881" s="28">
        <v>44541</v>
      </c>
      <c r="E2881" s="27" t="s">
        <v>40</v>
      </c>
      <c r="F2881" s="27" t="s">
        <v>109</v>
      </c>
      <c r="G2881" s="27" t="s">
        <v>110</v>
      </c>
      <c r="H2881" s="27" t="s">
        <v>25</v>
      </c>
      <c r="I2881" s="29">
        <v>0.5</v>
      </c>
      <c r="J2881" s="30">
        <v>3000</v>
      </c>
      <c r="K2881" s="31">
        <f t="shared" si="22"/>
        <v>1500</v>
      </c>
      <c r="L2881" s="31">
        <f t="shared" si="23"/>
        <v>450</v>
      </c>
      <c r="M2881" s="32">
        <v>0.3</v>
      </c>
      <c r="O2881" s="37"/>
      <c r="P2881" s="35"/>
      <c r="Q2881" s="33"/>
      <c r="R2881" s="34"/>
    </row>
    <row r="2882" spans="1:18" ht="15.75" customHeight="1">
      <c r="A2882" s="22"/>
      <c r="B2882" s="27" t="s">
        <v>21</v>
      </c>
      <c r="C2882" s="27">
        <v>1185732</v>
      </c>
      <c r="D2882" s="28">
        <v>44541</v>
      </c>
      <c r="E2882" s="27" t="s">
        <v>40</v>
      </c>
      <c r="F2882" s="27" t="s">
        <v>109</v>
      </c>
      <c r="G2882" s="27" t="s">
        <v>110</v>
      </c>
      <c r="H2882" s="27" t="s">
        <v>26</v>
      </c>
      <c r="I2882" s="29">
        <v>0.5</v>
      </c>
      <c r="J2882" s="30">
        <v>2500</v>
      </c>
      <c r="K2882" s="31">
        <f t="shared" si="22"/>
        <v>1250</v>
      </c>
      <c r="L2882" s="31">
        <f t="shared" si="23"/>
        <v>375</v>
      </c>
      <c r="M2882" s="32">
        <v>0.3</v>
      </c>
      <c r="O2882" s="37"/>
      <c r="P2882" s="35"/>
      <c r="Q2882" s="33"/>
      <c r="R2882" s="34"/>
    </row>
    <row r="2883" spans="1:18" ht="15.75" customHeight="1">
      <c r="A2883" s="22"/>
      <c r="B2883" s="27" t="s">
        <v>21</v>
      </c>
      <c r="C2883" s="27">
        <v>1185732</v>
      </c>
      <c r="D2883" s="28">
        <v>44541</v>
      </c>
      <c r="E2883" s="27" t="s">
        <v>40</v>
      </c>
      <c r="F2883" s="27" t="s">
        <v>109</v>
      </c>
      <c r="G2883" s="27" t="s">
        <v>110</v>
      </c>
      <c r="H2883" s="27" t="s">
        <v>27</v>
      </c>
      <c r="I2883" s="29">
        <v>0.5</v>
      </c>
      <c r="J2883" s="30">
        <v>2000</v>
      </c>
      <c r="K2883" s="31">
        <f t="shared" si="22"/>
        <v>1000</v>
      </c>
      <c r="L2883" s="31">
        <f t="shared" si="23"/>
        <v>300</v>
      </c>
      <c r="M2883" s="32">
        <v>0.3</v>
      </c>
      <c r="O2883" s="37"/>
      <c r="P2883" s="35"/>
      <c r="Q2883" s="33"/>
      <c r="R2883" s="34"/>
    </row>
    <row r="2884" spans="1:18" ht="15.75" customHeight="1">
      <c r="A2884" s="22"/>
      <c r="B2884" s="27" t="s">
        <v>21</v>
      </c>
      <c r="C2884" s="27">
        <v>1185732</v>
      </c>
      <c r="D2884" s="28">
        <v>44541</v>
      </c>
      <c r="E2884" s="27" t="s">
        <v>40</v>
      </c>
      <c r="F2884" s="27" t="s">
        <v>109</v>
      </c>
      <c r="G2884" s="27" t="s">
        <v>110</v>
      </c>
      <c r="H2884" s="27" t="s">
        <v>28</v>
      </c>
      <c r="I2884" s="29">
        <v>0.6</v>
      </c>
      <c r="J2884" s="30">
        <v>2000</v>
      </c>
      <c r="K2884" s="31">
        <f t="shared" si="22"/>
        <v>1200</v>
      </c>
      <c r="L2884" s="31">
        <f t="shared" si="23"/>
        <v>420</v>
      </c>
      <c r="M2884" s="32">
        <v>0.35</v>
      </c>
      <c r="O2884" s="37"/>
      <c r="P2884" s="35"/>
      <c r="Q2884" s="33"/>
      <c r="R2884" s="34"/>
    </row>
    <row r="2885" spans="1:18" ht="15.75" customHeight="1">
      <c r="A2885" s="22"/>
      <c r="B2885" s="27" t="s">
        <v>21</v>
      </c>
      <c r="C2885" s="27">
        <v>1185732</v>
      </c>
      <c r="D2885" s="28">
        <v>44541</v>
      </c>
      <c r="E2885" s="27" t="s">
        <v>40</v>
      </c>
      <c r="F2885" s="27" t="s">
        <v>109</v>
      </c>
      <c r="G2885" s="27" t="s">
        <v>110</v>
      </c>
      <c r="H2885" s="27" t="s">
        <v>29</v>
      </c>
      <c r="I2885" s="29">
        <v>0.64999999999999991</v>
      </c>
      <c r="J2885" s="30">
        <v>3000</v>
      </c>
      <c r="K2885" s="31">
        <f t="shared" si="22"/>
        <v>1949.9999999999998</v>
      </c>
      <c r="L2885" s="31">
        <f t="shared" si="23"/>
        <v>780</v>
      </c>
      <c r="M2885" s="32">
        <v>0.4</v>
      </c>
      <c r="O2885" s="37"/>
      <c r="P2885" s="35"/>
      <c r="Q2885" s="33"/>
      <c r="R2885" s="34"/>
    </row>
    <row r="2886" spans="1:18" ht="15.75" customHeight="1">
      <c r="A2886" s="22" t="s">
        <v>46</v>
      </c>
      <c r="B2886" s="27" t="s">
        <v>21</v>
      </c>
      <c r="C2886" s="27">
        <v>1185732</v>
      </c>
      <c r="D2886" s="28">
        <v>44205</v>
      </c>
      <c r="E2886" s="27" t="s">
        <v>40</v>
      </c>
      <c r="F2886" s="27" t="s">
        <v>111</v>
      </c>
      <c r="G2886" s="27" t="s">
        <v>112</v>
      </c>
      <c r="H2886" s="27" t="s">
        <v>24</v>
      </c>
      <c r="I2886" s="29">
        <v>0.35000000000000003</v>
      </c>
      <c r="J2886" s="30">
        <v>4750</v>
      </c>
      <c r="K2886" s="31">
        <f t="shared" si="22"/>
        <v>1662.5000000000002</v>
      </c>
      <c r="L2886" s="31">
        <f t="shared" si="23"/>
        <v>581.875</v>
      </c>
      <c r="M2886" s="32">
        <v>0.35</v>
      </c>
      <c r="O2886" s="37"/>
      <c r="P2886" s="35"/>
      <c r="Q2886" s="33"/>
      <c r="R2886" s="34"/>
    </row>
    <row r="2887" spans="1:18" ht="15.75" customHeight="1">
      <c r="A2887" s="22"/>
      <c r="B2887" s="27" t="s">
        <v>21</v>
      </c>
      <c r="C2887" s="27">
        <v>1185732</v>
      </c>
      <c r="D2887" s="28">
        <v>44205</v>
      </c>
      <c r="E2887" s="27" t="s">
        <v>40</v>
      </c>
      <c r="F2887" s="27" t="s">
        <v>111</v>
      </c>
      <c r="G2887" s="27" t="s">
        <v>112</v>
      </c>
      <c r="H2887" s="27" t="s">
        <v>25</v>
      </c>
      <c r="I2887" s="29">
        <v>0.35000000000000003</v>
      </c>
      <c r="J2887" s="30">
        <v>2750</v>
      </c>
      <c r="K2887" s="31">
        <f t="shared" si="22"/>
        <v>962.50000000000011</v>
      </c>
      <c r="L2887" s="31">
        <f t="shared" si="23"/>
        <v>288.75</v>
      </c>
      <c r="M2887" s="32">
        <v>0.3</v>
      </c>
      <c r="O2887" s="37"/>
      <c r="P2887" s="35"/>
      <c r="Q2887" s="33"/>
      <c r="R2887" s="34"/>
    </row>
    <row r="2888" spans="1:18" ht="15.75" customHeight="1">
      <c r="A2888" s="22"/>
      <c r="B2888" s="27" t="s">
        <v>21</v>
      </c>
      <c r="C2888" s="27">
        <v>1185732</v>
      </c>
      <c r="D2888" s="28">
        <v>44205</v>
      </c>
      <c r="E2888" s="27" t="s">
        <v>40</v>
      </c>
      <c r="F2888" s="27" t="s">
        <v>111</v>
      </c>
      <c r="G2888" s="27" t="s">
        <v>112</v>
      </c>
      <c r="H2888" s="27" t="s">
        <v>26</v>
      </c>
      <c r="I2888" s="29">
        <v>0.25000000000000006</v>
      </c>
      <c r="J2888" s="30">
        <v>2750</v>
      </c>
      <c r="K2888" s="31">
        <f t="shared" si="22"/>
        <v>687.50000000000011</v>
      </c>
      <c r="L2888" s="31">
        <f t="shared" si="23"/>
        <v>206.25000000000003</v>
      </c>
      <c r="M2888" s="32">
        <v>0.3</v>
      </c>
      <c r="O2888" s="37"/>
      <c r="P2888" s="35"/>
      <c r="Q2888" s="33"/>
      <c r="R2888" s="34"/>
    </row>
    <row r="2889" spans="1:18" ht="15.75" customHeight="1">
      <c r="A2889" s="22"/>
      <c r="B2889" s="27" t="s">
        <v>21</v>
      </c>
      <c r="C2889" s="27">
        <v>1185732</v>
      </c>
      <c r="D2889" s="28">
        <v>44205</v>
      </c>
      <c r="E2889" s="27" t="s">
        <v>40</v>
      </c>
      <c r="F2889" s="27" t="s">
        <v>111</v>
      </c>
      <c r="G2889" s="27" t="s">
        <v>112</v>
      </c>
      <c r="H2889" s="27" t="s">
        <v>27</v>
      </c>
      <c r="I2889" s="29">
        <v>0.30000000000000004</v>
      </c>
      <c r="J2889" s="30">
        <v>1250</v>
      </c>
      <c r="K2889" s="31">
        <f t="shared" si="22"/>
        <v>375.00000000000006</v>
      </c>
      <c r="L2889" s="31">
        <f t="shared" si="23"/>
        <v>112.50000000000001</v>
      </c>
      <c r="M2889" s="32">
        <v>0.3</v>
      </c>
      <c r="O2889" s="37"/>
      <c r="P2889" s="35"/>
      <c r="Q2889" s="33"/>
      <c r="R2889" s="34"/>
    </row>
    <row r="2890" spans="1:18" ht="15.75" customHeight="1">
      <c r="A2890" s="22"/>
      <c r="B2890" s="27" t="s">
        <v>21</v>
      </c>
      <c r="C2890" s="27">
        <v>1185732</v>
      </c>
      <c r="D2890" s="28">
        <v>44205</v>
      </c>
      <c r="E2890" s="27" t="s">
        <v>40</v>
      </c>
      <c r="F2890" s="27" t="s">
        <v>111</v>
      </c>
      <c r="G2890" s="27" t="s">
        <v>112</v>
      </c>
      <c r="H2890" s="27" t="s">
        <v>28</v>
      </c>
      <c r="I2890" s="29">
        <v>0.44999999999999996</v>
      </c>
      <c r="J2890" s="30">
        <v>1750</v>
      </c>
      <c r="K2890" s="31">
        <f t="shared" si="22"/>
        <v>787.49999999999989</v>
      </c>
      <c r="L2890" s="31">
        <f t="shared" si="23"/>
        <v>275.62499999999994</v>
      </c>
      <c r="M2890" s="32">
        <v>0.35</v>
      </c>
      <c r="O2890" s="37"/>
      <c r="P2890" s="35"/>
      <c r="Q2890" s="33"/>
      <c r="R2890" s="34"/>
    </row>
    <row r="2891" spans="1:18" ht="15.75" customHeight="1">
      <c r="A2891" s="22"/>
      <c r="B2891" s="27" t="s">
        <v>21</v>
      </c>
      <c r="C2891" s="27">
        <v>1185732</v>
      </c>
      <c r="D2891" s="28">
        <v>44205</v>
      </c>
      <c r="E2891" s="27" t="s">
        <v>40</v>
      </c>
      <c r="F2891" s="27" t="s">
        <v>111</v>
      </c>
      <c r="G2891" s="27" t="s">
        <v>112</v>
      </c>
      <c r="H2891" s="27" t="s">
        <v>29</v>
      </c>
      <c r="I2891" s="29">
        <v>0.35000000000000003</v>
      </c>
      <c r="J2891" s="30">
        <v>2750</v>
      </c>
      <c r="K2891" s="31">
        <f t="shared" si="22"/>
        <v>962.50000000000011</v>
      </c>
      <c r="L2891" s="31">
        <f t="shared" si="23"/>
        <v>385.00000000000006</v>
      </c>
      <c r="M2891" s="32">
        <v>0.4</v>
      </c>
      <c r="O2891" s="37"/>
      <c r="P2891" s="35"/>
      <c r="Q2891" s="33"/>
      <c r="R2891" s="34"/>
    </row>
    <row r="2892" spans="1:18" ht="15.75" customHeight="1">
      <c r="A2892" s="22"/>
      <c r="B2892" s="27" t="s">
        <v>21</v>
      </c>
      <c r="C2892" s="27">
        <v>1185732</v>
      </c>
      <c r="D2892" s="28">
        <v>44236</v>
      </c>
      <c r="E2892" s="27" t="s">
        <v>40</v>
      </c>
      <c r="F2892" s="27" t="s">
        <v>111</v>
      </c>
      <c r="G2892" s="27" t="s">
        <v>112</v>
      </c>
      <c r="H2892" s="27" t="s">
        <v>24</v>
      </c>
      <c r="I2892" s="29">
        <v>0.35000000000000003</v>
      </c>
      <c r="J2892" s="30">
        <v>5250</v>
      </c>
      <c r="K2892" s="31">
        <f t="shared" si="22"/>
        <v>1837.5000000000002</v>
      </c>
      <c r="L2892" s="31">
        <f t="shared" si="23"/>
        <v>643.125</v>
      </c>
      <c r="M2892" s="32">
        <v>0.35</v>
      </c>
      <c r="O2892" s="37"/>
      <c r="P2892" s="35"/>
      <c r="Q2892" s="33"/>
      <c r="R2892" s="34"/>
    </row>
    <row r="2893" spans="1:18" ht="15.75" customHeight="1">
      <c r="A2893" s="22"/>
      <c r="B2893" s="27" t="s">
        <v>21</v>
      </c>
      <c r="C2893" s="27">
        <v>1185732</v>
      </c>
      <c r="D2893" s="28">
        <v>44236</v>
      </c>
      <c r="E2893" s="27" t="s">
        <v>40</v>
      </c>
      <c r="F2893" s="27" t="s">
        <v>111</v>
      </c>
      <c r="G2893" s="27" t="s">
        <v>112</v>
      </c>
      <c r="H2893" s="27" t="s">
        <v>25</v>
      </c>
      <c r="I2893" s="29">
        <v>0.35000000000000003</v>
      </c>
      <c r="J2893" s="30">
        <v>1750</v>
      </c>
      <c r="K2893" s="31">
        <f t="shared" si="22"/>
        <v>612.50000000000011</v>
      </c>
      <c r="L2893" s="31">
        <f t="shared" si="23"/>
        <v>183.75000000000003</v>
      </c>
      <c r="M2893" s="32">
        <v>0.3</v>
      </c>
      <c r="O2893" s="37"/>
      <c r="P2893" s="35"/>
      <c r="Q2893" s="33"/>
      <c r="R2893" s="34"/>
    </row>
    <row r="2894" spans="1:18" ht="15.75" customHeight="1">
      <c r="A2894" s="22"/>
      <c r="B2894" s="27" t="s">
        <v>21</v>
      </c>
      <c r="C2894" s="27">
        <v>1185732</v>
      </c>
      <c r="D2894" s="28">
        <v>44236</v>
      </c>
      <c r="E2894" s="27" t="s">
        <v>40</v>
      </c>
      <c r="F2894" s="27" t="s">
        <v>111</v>
      </c>
      <c r="G2894" s="27" t="s">
        <v>112</v>
      </c>
      <c r="H2894" s="27" t="s">
        <v>26</v>
      </c>
      <c r="I2894" s="29">
        <v>0.25000000000000006</v>
      </c>
      <c r="J2894" s="30">
        <v>2250</v>
      </c>
      <c r="K2894" s="31">
        <f t="shared" si="22"/>
        <v>562.50000000000011</v>
      </c>
      <c r="L2894" s="31">
        <f t="shared" si="23"/>
        <v>168.75000000000003</v>
      </c>
      <c r="M2894" s="32">
        <v>0.3</v>
      </c>
      <c r="O2894" s="37"/>
      <c r="P2894" s="35"/>
      <c r="Q2894" s="33"/>
      <c r="R2894" s="34"/>
    </row>
    <row r="2895" spans="1:18" ht="15.75" customHeight="1">
      <c r="A2895" s="22"/>
      <c r="B2895" s="27" t="s">
        <v>21</v>
      </c>
      <c r="C2895" s="27">
        <v>1185732</v>
      </c>
      <c r="D2895" s="28">
        <v>44236</v>
      </c>
      <c r="E2895" s="27" t="s">
        <v>40</v>
      </c>
      <c r="F2895" s="27" t="s">
        <v>111</v>
      </c>
      <c r="G2895" s="27" t="s">
        <v>112</v>
      </c>
      <c r="H2895" s="27" t="s">
        <v>27</v>
      </c>
      <c r="I2895" s="29">
        <v>0.30000000000000004</v>
      </c>
      <c r="J2895" s="30">
        <v>1000</v>
      </c>
      <c r="K2895" s="31">
        <f t="shared" si="22"/>
        <v>300.00000000000006</v>
      </c>
      <c r="L2895" s="31">
        <f t="shared" si="23"/>
        <v>90.000000000000014</v>
      </c>
      <c r="M2895" s="32">
        <v>0.3</v>
      </c>
      <c r="O2895" s="37"/>
      <c r="P2895" s="35"/>
      <c r="Q2895" s="33"/>
      <c r="R2895" s="34"/>
    </row>
    <row r="2896" spans="1:18" ht="15.75" customHeight="1">
      <c r="A2896" s="22"/>
      <c r="B2896" s="27" t="s">
        <v>21</v>
      </c>
      <c r="C2896" s="27">
        <v>1185732</v>
      </c>
      <c r="D2896" s="28">
        <v>44236</v>
      </c>
      <c r="E2896" s="27" t="s">
        <v>40</v>
      </c>
      <c r="F2896" s="27" t="s">
        <v>111</v>
      </c>
      <c r="G2896" s="27" t="s">
        <v>112</v>
      </c>
      <c r="H2896" s="27" t="s">
        <v>28</v>
      </c>
      <c r="I2896" s="29">
        <v>0.44999999999999996</v>
      </c>
      <c r="J2896" s="30">
        <v>1750</v>
      </c>
      <c r="K2896" s="31">
        <f t="shared" si="22"/>
        <v>787.49999999999989</v>
      </c>
      <c r="L2896" s="31">
        <f t="shared" si="23"/>
        <v>275.62499999999994</v>
      </c>
      <c r="M2896" s="32">
        <v>0.35</v>
      </c>
      <c r="O2896" s="37"/>
      <c r="P2896" s="35"/>
      <c r="Q2896" s="33"/>
      <c r="R2896" s="34"/>
    </row>
    <row r="2897" spans="1:18" ht="15.75" customHeight="1">
      <c r="A2897" s="22"/>
      <c r="B2897" s="27" t="s">
        <v>21</v>
      </c>
      <c r="C2897" s="27">
        <v>1185732</v>
      </c>
      <c r="D2897" s="28">
        <v>44236</v>
      </c>
      <c r="E2897" s="27" t="s">
        <v>40</v>
      </c>
      <c r="F2897" s="27" t="s">
        <v>111</v>
      </c>
      <c r="G2897" s="27" t="s">
        <v>112</v>
      </c>
      <c r="H2897" s="27" t="s">
        <v>29</v>
      </c>
      <c r="I2897" s="29">
        <v>0.24999999999999997</v>
      </c>
      <c r="J2897" s="30">
        <v>2750</v>
      </c>
      <c r="K2897" s="31">
        <f t="shared" si="22"/>
        <v>687.49999999999989</v>
      </c>
      <c r="L2897" s="31">
        <f t="shared" si="23"/>
        <v>274.99999999999994</v>
      </c>
      <c r="M2897" s="32">
        <v>0.4</v>
      </c>
      <c r="O2897" s="37"/>
      <c r="P2897" s="35"/>
      <c r="Q2897" s="33"/>
      <c r="R2897" s="34"/>
    </row>
    <row r="2898" spans="1:18" ht="15.75" customHeight="1">
      <c r="A2898" s="22"/>
      <c r="B2898" s="27" t="s">
        <v>21</v>
      </c>
      <c r="C2898" s="27">
        <v>1185732</v>
      </c>
      <c r="D2898" s="28">
        <v>44263</v>
      </c>
      <c r="E2898" s="27" t="s">
        <v>40</v>
      </c>
      <c r="F2898" s="27" t="s">
        <v>111</v>
      </c>
      <c r="G2898" s="27" t="s">
        <v>112</v>
      </c>
      <c r="H2898" s="27" t="s">
        <v>24</v>
      </c>
      <c r="I2898" s="29">
        <v>0.30000000000000004</v>
      </c>
      <c r="J2898" s="30">
        <v>4950</v>
      </c>
      <c r="K2898" s="31">
        <f t="shared" si="22"/>
        <v>1485.0000000000002</v>
      </c>
      <c r="L2898" s="31">
        <f t="shared" si="23"/>
        <v>519.75</v>
      </c>
      <c r="M2898" s="32">
        <v>0.35</v>
      </c>
      <c r="O2898" s="37"/>
      <c r="P2898" s="35"/>
      <c r="Q2898" s="33"/>
      <c r="R2898" s="34"/>
    </row>
    <row r="2899" spans="1:18" ht="15.75" customHeight="1">
      <c r="A2899" s="22"/>
      <c r="B2899" s="27" t="s">
        <v>21</v>
      </c>
      <c r="C2899" s="27">
        <v>1185732</v>
      </c>
      <c r="D2899" s="28">
        <v>44263</v>
      </c>
      <c r="E2899" s="27" t="s">
        <v>40</v>
      </c>
      <c r="F2899" s="27" t="s">
        <v>111</v>
      </c>
      <c r="G2899" s="27" t="s">
        <v>112</v>
      </c>
      <c r="H2899" s="27" t="s">
        <v>25</v>
      </c>
      <c r="I2899" s="29">
        <v>0.30000000000000004</v>
      </c>
      <c r="J2899" s="30">
        <v>2000</v>
      </c>
      <c r="K2899" s="31">
        <f t="shared" si="22"/>
        <v>600.00000000000011</v>
      </c>
      <c r="L2899" s="31">
        <f t="shared" si="23"/>
        <v>180.00000000000003</v>
      </c>
      <c r="M2899" s="32">
        <v>0.3</v>
      </c>
      <c r="O2899" s="37"/>
      <c r="P2899" s="35"/>
      <c r="Q2899" s="33"/>
      <c r="R2899" s="34"/>
    </row>
    <row r="2900" spans="1:18" ht="15.75" customHeight="1">
      <c r="A2900" s="22"/>
      <c r="B2900" s="27" t="s">
        <v>21</v>
      </c>
      <c r="C2900" s="27">
        <v>1185732</v>
      </c>
      <c r="D2900" s="28">
        <v>44263</v>
      </c>
      <c r="E2900" s="27" t="s">
        <v>40</v>
      </c>
      <c r="F2900" s="27" t="s">
        <v>111</v>
      </c>
      <c r="G2900" s="27" t="s">
        <v>112</v>
      </c>
      <c r="H2900" s="27" t="s">
        <v>26</v>
      </c>
      <c r="I2900" s="29">
        <v>0.20000000000000004</v>
      </c>
      <c r="J2900" s="30">
        <v>2250</v>
      </c>
      <c r="K2900" s="31">
        <f t="shared" si="22"/>
        <v>450.00000000000011</v>
      </c>
      <c r="L2900" s="31">
        <f t="shared" si="23"/>
        <v>135.00000000000003</v>
      </c>
      <c r="M2900" s="32">
        <v>0.3</v>
      </c>
      <c r="O2900" s="37"/>
      <c r="P2900" s="35"/>
      <c r="Q2900" s="33"/>
      <c r="R2900" s="34"/>
    </row>
    <row r="2901" spans="1:18" ht="15.75" customHeight="1">
      <c r="A2901" s="22"/>
      <c r="B2901" s="27" t="s">
        <v>21</v>
      </c>
      <c r="C2901" s="27">
        <v>1185732</v>
      </c>
      <c r="D2901" s="28">
        <v>44263</v>
      </c>
      <c r="E2901" s="27" t="s">
        <v>40</v>
      </c>
      <c r="F2901" s="27" t="s">
        <v>111</v>
      </c>
      <c r="G2901" s="27" t="s">
        <v>112</v>
      </c>
      <c r="H2901" s="27" t="s">
        <v>27</v>
      </c>
      <c r="I2901" s="29">
        <v>0.24999999999999997</v>
      </c>
      <c r="J2901" s="30">
        <v>750</v>
      </c>
      <c r="K2901" s="31">
        <f t="shared" si="22"/>
        <v>187.49999999999997</v>
      </c>
      <c r="L2901" s="31">
        <f t="shared" si="23"/>
        <v>56.249999999999993</v>
      </c>
      <c r="M2901" s="32">
        <v>0.3</v>
      </c>
      <c r="O2901" s="37"/>
      <c r="P2901" s="35"/>
      <c r="Q2901" s="33"/>
      <c r="R2901" s="34"/>
    </row>
    <row r="2902" spans="1:18" ht="15.75" customHeight="1">
      <c r="A2902" s="22"/>
      <c r="B2902" s="27" t="s">
        <v>21</v>
      </c>
      <c r="C2902" s="27">
        <v>1185732</v>
      </c>
      <c r="D2902" s="28">
        <v>44263</v>
      </c>
      <c r="E2902" s="27" t="s">
        <v>40</v>
      </c>
      <c r="F2902" s="27" t="s">
        <v>111</v>
      </c>
      <c r="G2902" s="27" t="s">
        <v>112</v>
      </c>
      <c r="H2902" s="27" t="s">
        <v>28</v>
      </c>
      <c r="I2902" s="29">
        <v>0.4</v>
      </c>
      <c r="J2902" s="30">
        <v>1250</v>
      </c>
      <c r="K2902" s="31">
        <f t="shared" si="22"/>
        <v>500</v>
      </c>
      <c r="L2902" s="31">
        <f t="shared" si="23"/>
        <v>175</v>
      </c>
      <c r="M2902" s="32">
        <v>0.35</v>
      </c>
      <c r="O2902" s="37"/>
      <c r="P2902" s="35"/>
      <c r="Q2902" s="33"/>
      <c r="R2902" s="34"/>
    </row>
    <row r="2903" spans="1:18" ht="15.75" customHeight="1">
      <c r="A2903" s="22"/>
      <c r="B2903" s="27" t="s">
        <v>21</v>
      </c>
      <c r="C2903" s="27">
        <v>1185732</v>
      </c>
      <c r="D2903" s="28">
        <v>44263</v>
      </c>
      <c r="E2903" s="27" t="s">
        <v>40</v>
      </c>
      <c r="F2903" s="27" t="s">
        <v>111</v>
      </c>
      <c r="G2903" s="27" t="s">
        <v>112</v>
      </c>
      <c r="H2903" s="27" t="s">
        <v>29</v>
      </c>
      <c r="I2903" s="29">
        <v>0.30000000000000004</v>
      </c>
      <c r="J2903" s="30">
        <v>2250</v>
      </c>
      <c r="K2903" s="31">
        <f t="shared" si="22"/>
        <v>675.00000000000011</v>
      </c>
      <c r="L2903" s="31">
        <f t="shared" si="23"/>
        <v>270.00000000000006</v>
      </c>
      <c r="M2903" s="32">
        <v>0.4</v>
      </c>
      <c r="O2903" s="37"/>
      <c r="P2903" s="35"/>
      <c r="Q2903" s="33"/>
      <c r="R2903" s="34"/>
    </row>
    <row r="2904" spans="1:18" ht="15.75" customHeight="1">
      <c r="A2904" s="22"/>
      <c r="B2904" s="27" t="s">
        <v>21</v>
      </c>
      <c r="C2904" s="27">
        <v>1185732</v>
      </c>
      <c r="D2904" s="28">
        <v>44295</v>
      </c>
      <c r="E2904" s="27" t="s">
        <v>40</v>
      </c>
      <c r="F2904" s="27" t="s">
        <v>111</v>
      </c>
      <c r="G2904" s="27" t="s">
        <v>112</v>
      </c>
      <c r="H2904" s="27" t="s">
        <v>24</v>
      </c>
      <c r="I2904" s="29">
        <v>0.30000000000000004</v>
      </c>
      <c r="J2904" s="30">
        <v>4500</v>
      </c>
      <c r="K2904" s="31">
        <f t="shared" si="22"/>
        <v>1350.0000000000002</v>
      </c>
      <c r="L2904" s="31">
        <f t="shared" si="23"/>
        <v>472.50000000000006</v>
      </c>
      <c r="M2904" s="32">
        <v>0.35</v>
      </c>
      <c r="O2904" s="37"/>
      <c r="P2904" s="35"/>
      <c r="Q2904" s="33"/>
      <c r="R2904" s="34"/>
    </row>
    <row r="2905" spans="1:18" ht="15.75" customHeight="1">
      <c r="A2905" s="22"/>
      <c r="B2905" s="27" t="s">
        <v>21</v>
      </c>
      <c r="C2905" s="27">
        <v>1185732</v>
      </c>
      <c r="D2905" s="28">
        <v>44295</v>
      </c>
      <c r="E2905" s="27" t="s">
        <v>40</v>
      </c>
      <c r="F2905" s="27" t="s">
        <v>111</v>
      </c>
      <c r="G2905" s="27" t="s">
        <v>112</v>
      </c>
      <c r="H2905" s="27" t="s">
        <v>25</v>
      </c>
      <c r="I2905" s="29">
        <v>0.30000000000000004</v>
      </c>
      <c r="J2905" s="30">
        <v>1500</v>
      </c>
      <c r="K2905" s="31">
        <f t="shared" si="22"/>
        <v>450.00000000000006</v>
      </c>
      <c r="L2905" s="31">
        <f t="shared" si="23"/>
        <v>135</v>
      </c>
      <c r="M2905" s="32">
        <v>0.3</v>
      </c>
      <c r="O2905" s="37"/>
      <c r="P2905" s="35"/>
      <c r="Q2905" s="33"/>
      <c r="R2905" s="34"/>
    </row>
    <row r="2906" spans="1:18" ht="15.75" customHeight="1">
      <c r="A2906" s="22"/>
      <c r="B2906" s="27" t="s">
        <v>21</v>
      </c>
      <c r="C2906" s="27">
        <v>1185732</v>
      </c>
      <c r="D2906" s="28">
        <v>44295</v>
      </c>
      <c r="E2906" s="27" t="s">
        <v>40</v>
      </c>
      <c r="F2906" s="27" t="s">
        <v>111</v>
      </c>
      <c r="G2906" s="27" t="s">
        <v>112</v>
      </c>
      <c r="H2906" s="27" t="s">
        <v>26</v>
      </c>
      <c r="I2906" s="29">
        <v>0.20000000000000004</v>
      </c>
      <c r="J2906" s="30">
        <v>1500</v>
      </c>
      <c r="K2906" s="31">
        <f t="shared" si="22"/>
        <v>300.00000000000006</v>
      </c>
      <c r="L2906" s="31">
        <f t="shared" si="23"/>
        <v>90.000000000000014</v>
      </c>
      <c r="M2906" s="32">
        <v>0.3</v>
      </c>
      <c r="O2906" s="37"/>
      <c r="P2906" s="35"/>
      <c r="Q2906" s="33"/>
      <c r="R2906" s="34"/>
    </row>
    <row r="2907" spans="1:18" ht="15.75" customHeight="1">
      <c r="A2907" s="22"/>
      <c r="B2907" s="27" t="s">
        <v>21</v>
      </c>
      <c r="C2907" s="27">
        <v>1185732</v>
      </c>
      <c r="D2907" s="28">
        <v>44295</v>
      </c>
      <c r="E2907" s="27" t="s">
        <v>40</v>
      </c>
      <c r="F2907" s="27" t="s">
        <v>111</v>
      </c>
      <c r="G2907" s="27" t="s">
        <v>112</v>
      </c>
      <c r="H2907" s="27" t="s">
        <v>27</v>
      </c>
      <c r="I2907" s="29">
        <v>0.24999999999999997</v>
      </c>
      <c r="J2907" s="30">
        <v>750</v>
      </c>
      <c r="K2907" s="31">
        <f t="shared" si="22"/>
        <v>187.49999999999997</v>
      </c>
      <c r="L2907" s="31">
        <f t="shared" si="23"/>
        <v>56.249999999999993</v>
      </c>
      <c r="M2907" s="32">
        <v>0.3</v>
      </c>
      <c r="O2907" s="37"/>
      <c r="P2907" s="35"/>
      <c r="Q2907" s="33"/>
      <c r="R2907" s="34"/>
    </row>
    <row r="2908" spans="1:18" ht="15.75" customHeight="1">
      <c r="A2908" s="22"/>
      <c r="B2908" s="27" t="s">
        <v>21</v>
      </c>
      <c r="C2908" s="27">
        <v>1185732</v>
      </c>
      <c r="D2908" s="28">
        <v>44295</v>
      </c>
      <c r="E2908" s="27" t="s">
        <v>40</v>
      </c>
      <c r="F2908" s="27" t="s">
        <v>111</v>
      </c>
      <c r="G2908" s="27" t="s">
        <v>112</v>
      </c>
      <c r="H2908" s="27" t="s">
        <v>28</v>
      </c>
      <c r="I2908" s="29">
        <v>0.6</v>
      </c>
      <c r="J2908" s="30">
        <v>1000</v>
      </c>
      <c r="K2908" s="31">
        <f t="shared" si="22"/>
        <v>600</v>
      </c>
      <c r="L2908" s="31">
        <f t="shared" si="23"/>
        <v>210</v>
      </c>
      <c r="M2908" s="32">
        <v>0.35</v>
      </c>
      <c r="O2908" s="37"/>
      <c r="P2908" s="35"/>
      <c r="Q2908" s="33"/>
      <c r="R2908" s="34"/>
    </row>
    <row r="2909" spans="1:18" ht="15.75" customHeight="1">
      <c r="A2909" s="22"/>
      <c r="B2909" s="27" t="s">
        <v>21</v>
      </c>
      <c r="C2909" s="27">
        <v>1185732</v>
      </c>
      <c r="D2909" s="28">
        <v>44295</v>
      </c>
      <c r="E2909" s="27" t="s">
        <v>40</v>
      </c>
      <c r="F2909" s="27" t="s">
        <v>111</v>
      </c>
      <c r="G2909" s="27" t="s">
        <v>112</v>
      </c>
      <c r="H2909" s="27" t="s">
        <v>29</v>
      </c>
      <c r="I2909" s="29">
        <v>0.5</v>
      </c>
      <c r="J2909" s="30">
        <v>2250</v>
      </c>
      <c r="K2909" s="31">
        <f t="shared" si="22"/>
        <v>1125</v>
      </c>
      <c r="L2909" s="31">
        <f t="shared" si="23"/>
        <v>450</v>
      </c>
      <c r="M2909" s="32">
        <v>0.4</v>
      </c>
      <c r="O2909" s="37"/>
      <c r="P2909" s="35"/>
      <c r="Q2909" s="33"/>
      <c r="R2909" s="34"/>
    </row>
    <row r="2910" spans="1:18" ht="15.75" customHeight="1">
      <c r="A2910" s="22"/>
      <c r="B2910" s="27" t="s">
        <v>21</v>
      </c>
      <c r="C2910" s="27">
        <v>1185732</v>
      </c>
      <c r="D2910" s="28">
        <v>44326</v>
      </c>
      <c r="E2910" s="27" t="s">
        <v>40</v>
      </c>
      <c r="F2910" s="27" t="s">
        <v>111</v>
      </c>
      <c r="G2910" s="27" t="s">
        <v>112</v>
      </c>
      <c r="H2910" s="27" t="s">
        <v>24</v>
      </c>
      <c r="I2910" s="29">
        <v>0.6</v>
      </c>
      <c r="J2910" s="30">
        <v>4950</v>
      </c>
      <c r="K2910" s="31">
        <f t="shared" si="22"/>
        <v>2970</v>
      </c>
      <c r="L2910" s="31">
        <f t="shared" si="23"/>
        <v>1039.5</v>
      </c>
      <c r="M2910" s="32">
        <v>0.35</v>
      </c>
      <c r="O2910" s="37"/>
      <c r="P2910" s="35"/>
      <c r="Q2910" s="33"/>
      <c r="R2910" s="34"/>
    </row>
    <row r="2911" spans="1:18" ht="15.75" customHeight="1">
      <c r="A2911" s="22"/>
      <c r="B2911" s="27" t="s">
        <v>21</v>
      </c>
      <c r="C2911" s="27">
        <v>1185732</v>
      </c>
      <c r="D2911" s="28">
        <v>44326</v>
      </c>
      <c r="E2911" s="27" t="s">
        <v>40</v>
      </c>
      <c r="F2911" s="27" t="s">
        <v>111</v>
      </c>
      <c r="G2911" s="27" t="s">
        <v>112</v>
      </c>
      <c r="H2911" s="27" t="s">
        <v>25</v>
      </c>
      <c r="I2911" s="29">
        <v>0.45</v>
      </c>
      <c r="J2911" s="30">
        <v>2000</v>
      </c>
      <c r="K2911" s="31">
        <f t="shared" si="22"/>
        <v>900</v>
      </c>
      <c r="L2911" s="31">
        <f t="shared" si="23"/>
        <v>270</v>
      </c>
      <c r="M2911" s="32">
        <v>0.3</v>
      </c>
      <c r="O2911" s="37"/>
      <c r="P2911" s="35"/>
      <c r="Q2911" s="33"/>
      <c r="R2911" s="34"/>
    </row>
    <row r="2912" spans="1:18" ht="15.75" customHeight="1">
      <c r="A2912" s="22"/>
      <c r="B2912" s="27" t="s">
        <v>21</v>
      </c>
      <c r="C2912" s="27">
        <v>1185732</v>
      </c>
      <c r="D2912" s="28">
        <v>44326</v>
      </c>
      <c r="E2912" s="27" t="s">
        <v>40</v>
      </c>
      <c r="F2912" s="27" t="s">
        <v>111</v>
      </c>
      <c r="G2912" s="27" t="s">
        <v>112</v>
      </c>
      <c r="H2912" s="27" t="s">
        <v>26</v>
      </c>
      <c r="I2912" s="29">
        <v>0.4</v>
      </c>
      <c r="J2912" s="30">
        <v>1750</v>
      </c>
      <c r="K2912" s="31">
        <f t="shared" si="22"/>
        <v>700</v>
      </c>
      <c r="L2912" s="31">
        <f t="shared" si="23"/>
        <v>210</v>
      </c>
      <c r="M2912" s="32">
        <v>0.3</v>
      </c>
      <c r="O2912" s="37"/>
      <c r="P2912" s="35"/>
      <c r="Q2912" s="33"/>
      <c r="R2912" s="34"/>
    </row>
    <row r="2913" spans="1:18" ht="15.75" customHeight="1">
      <c r="A2913" s="22"/>
      <c r="B2913" s="27" t="s">
        <v>21</v>
      </c>
      <c r="C2913" s="27">
        <v>1185732</v>
      </c>
      <c r="D2913" s="28">
        <v>44326</v>
      </c>
      <c r="E2913" s="27" t="s">
        <v>40</v>
      </c>
      <c r="F2913" s="27" t="s">
        <v>111</v>
      </c>
      <c r="G2913" s="27" t="s">
        <v>112</v>
      </c>
      <c r="H2913" s="27" t="s">
        <v>27</v>
      </c>
      <c r="I2913" s="29">
        <v>0.4</v>
      </c>
      <c r="J2913" s="30">
        <v>1000</v>
      </c>
      <c r="K2913" s="31">
        <f t="shared" si="22"/>
        <v>400</v>
      </c>
      <c r="L2913" s="31">
        <f t="shared" si="23"/>
        <v>120</v>
      </c>
      <c r="M2913" s="32">
        <v>0.3</v>
      </c>
      <c r="O2913" s="37"/>
      <c r="P2913" s="35"/>
      <c r="Q2913" s="33"/>
      <c r="R2913" s="34"/>
    </row>
    <row r="2914" spans="1:18" ht="15.75" customHeight="1">
      <c r="A2914" s="22"/>
      <c r="B2914" s="27" t="s">
        <v>21</v>
      </c>
      <c r="C2914" s="27">
        <v>1185732</v>
      </c>
      <c r="D2914" s="28">
        <v>44326</v>
      </c>
      <c r="E2914" s="27" t="s">
        <v>40</v>
      </c>
      <c r="F2914" s="27" t="s">
        <v>111</v>
      </c>
      <c r="G2914" s="27" t="s">
        <v>112</v>
      </c>
      <c r="H2914" s="27" t="s">
        <v>28</v>
      </c>
      <c r="I2914" s="29">
        <v>0.49999999999999994</v>
      </c>
      <c r="J2914" s="30">
        <v>1250</v>
      </c>
      <c r="K2914" s="31">
        <f t="shared" si="22"/>
        <v>624.99999999999989</v>
      </c>
      <c r="L2914" s="31">
        <f t="shared" si="23"/>
        <v>218.74999999999994</v>
      </c>
      <c r="M2914" s="32">
        <v>0.35</v>
      </c>
      <c r="O2914" s="37"/>
      <c r="P2914" s="35"/>
      <c r="Q2914" s="33"/>
      <c r="R2914" s="34"/>
    </row>
    <row r="2915" spans="1:18" ht="15.75" customHeight="1">
      <c r="A2915" s="22"/>
      <c r="B2915" s="27" t="s">
        <v>21</v>
      </c>
      <c r="C2915" s="27">
        <v>1185732</v>
      </c>
      <c r="D2915" s="28">
        <v>44326</v>
      </c>
      <c r="E2915" s="27" t="s">
        <v>40</v>
      </c>
      <c r="F2915" s="27" t="s">
        <v>111</v>
      </c>
      <c r="G2915" s="27" t="s">
        <v>112</v>
      </c>
      <c r="H2915" s="27" t="s">
        <v>29</v>
      </c>
      <c r="I2915" s="29">
        <v>0.54999999999999993</v>
      </c>
      <c r="J2915" s="30">
        <v>2500</v>
      </c>
      <c r="K2915" s="31">
        <f t="shared" si="22"/>
        <v>1374.9999999999998</v>
      </c>
      <c r="L2915" s="31">
        <f t="shared" si="23"/>
        <v>549.99999999999989</v>
      </c>
      <c r="M2915" s="32">
        <v>0.4</v>
      </c>
      <c r="O2915" s="37"/>
      <c r="P2915" s="35"/>
      <c r="Q2915" s="33"/>
      <c r="R2915" s="34"/>
    </row>
    <row r="2916" spans="1:18" ht="15.75" customHeight="1">
      <c r="A2916" s="22"/>
      <c r="B2916" s="27" t="s">
        <v>21</v>
      </c>
      <c r="C2916" s="27">
        <v>1185732</v>
      </c>
      <c r="D2916" s="28">
        <v>44356</v>
      </c>
      <c r="E2916" s="27" t="s">
        <v>40</v>
      </c>
      <c r="F2916" s="27" t="s">
        <v>111</v>
      </c>
      <c r="G2916" s="27" t="s">
        <v>112</v>
      </c>
      <c r="H2916" s="27" t="s">
        <v>24</v>
      </c>
      <c r="I2916" s="29">
        <v>0.4</v>
      </c>
      <c r="J2916" s="30">
        <v>5000</v>
      </c>
      <c r="K2916" s="31">
        <f t="shared" si="22"/>
        <v>2000</v>
      </c>
      <c r="L2916" s="31">
        <f t="shared" si="23"/>
        <v>700</v>
      </c>
      <c r="M2916" s="32">
        <v>0.35</v>
      </c>
      <c r="O2916" s="37"/>
      <c r="P2916" s="35"/>
      <c r="Q2916" s="33"/>
      <c r="R2916" s="34"/>
    </row>
    <row r="2917" spans="1:18" ht="15.75" customHeight="1">
      <c r="A2917" s="22"/>
      <c r="B2917" s="27" t="s">
        <v>21</v>
      </c>
      <c r="C2917" s="27">
        <v>1185732</v>
      </c>
      <c r="D2917" s="28">
        <v>44356</v>
      </c>
      <c r="E2917" s="27" t="s">
        <v>40</v>
      </c>
      <c r="F2917" s="27" t="s">
        <v>111</v>
      </c>
      <c r="G2917" s="27" t="s">
        <v>112</v>
      </c>
      <c r="H2917" s="27" t="s">
        <v>25</v>
      </c>
      <c r="I2917" s="29">
        <v>0.35000000000000009</v>
      </c>
      <c r="J2917" s="30">
        <v>2500</v>
      </c>
      <c r="K2917" s="31">
        <f t="shared" si="22"/>
        <v>875.00000000000023</v>
      </c>
      <c r="L2917" s="31">
        <f t="shared" si="23"/>
        <v>262.50000000000006</v>
      </c>
      <c r="M2917" s="32">
        <v>0.3</v>
      </c>
      <c r="O2917" s="37"/>
      <c r="P2917" s="35"/>
      <c r="Q2917" s="33"/>
      <c r="R2917" s="34"/>
    </row>
    <row r="2918" spans="1:18" ht="15.75" customHeight="1">
      <c r="A2918" s="22"/>
      <c r="B2918" s="27" t="s">
        <v>21</v>
      </c>
      <c r="C2918" s="27">
        <v>1185732</v>
      </c>
      <c r="D2918" s="28">
        <v>44356</v>
      </c>
      <c r="E2918" s="27" t="s">
        <v>40</v>
      </c>
      <c r="F2918" s="27" t="s">
        <v>111</v>
      </c>
      <c r="G2918" s="27" t="s">
        <v>112</v>
      </c>
      <c r="H2918" s="27" t="s">
        <v>26</v>
      </c>
      <c r="I2918" s="29">
        <v>0.30000000000000004</v>
      </c>
      <c r="J2918" s="30">
        <v>2000</v>
      </c>
      <c r="K2918" s="31">
        <f t="shared" si="22"/>
        <v>600.00000000000011</v>
      </c>
      <c r="L2918" s="31">
        <f t="shared" si="23"/>
        <v>180.00000000000003</v>
      </c>
      <c r="M2918" s="32">
        <v>0.3</v>
      </c>
      <c r="O2918" s="37"/>
      <c r="P2918" s="35"/>
      <c r="Q2918" s="33"/>
      <c r="R2918" s="34"/>
    </row>
    <row r="2919" spans="1:18" ht="15.75" customHeight="1">
      <c r="A2919" s="22"/>
      <c r="B2919" s="27" t="s">
        <v>21</v>
      </c>
      <c r="C2919" s="27">
        <v>1185732</v>
      </c>
      <c r="D2919" s="28">
        <v>44356</v>
      </c>
      <c r="E2919" s="27" t="s">
        <v>40</v>
      </c>
      <c r="F2919" s="27" t="s">
        <v>111</v>
      </c>
      <c r="G2919" s="27" t="s">
        <v>112</v>
      </c>
      <c r="H2919" s="27" t="s">
        <v>27</v>
      </c>
      <c r="I2919" s="29">
        <v>0.30000000000000004</v>
      </c>
      <c r="J2919" s="30">
        <v>1750</v>
      </c>
      <c r="K2919" s="31">
        <f t="shared" si="22"/>
        <v>525.00000000000011</v>
      </c>
      <c r="L2919" s="31">
        <f t="shared" si="23"/>
        <v>157.50000000000003</v>
      </c>
      <c r="M2919" s="32">
        <v>0.3</v>
      </c>
      <c r="O2919" s="37"/>
      <c r="P2919" s="35"/>
      <c r="Q2919" s="33"/>
      <c r="R2919" s="34"/>
    </row>
    <row r="2920" spans="1:18" ht="15.75" customHeight="1">
      <c r="A2920" s="22"/>
      <c r="B2920" s="27" t="s">
        <v>21</v>
      </c>
      <c r="C2920" s="27">
        <v>1185732</v>
      </c>
      <c r="D2920" s="28">
        <v>44356</v>
      </c>
      <c r="E2920" s="27" t="s">
        <v>40</v>
      </c>
      <c r="F2920" s="27" t="s">
        <v>111</v>
      </c>
      <c r="G2920" s="27" t="s">
        <v>112</v>
      </c>
      <c r="H2920" s="27" t="s">
        <v>28</v>
      </c>
      <c r="I2920" s="29">
        <v>0.4</v>
      </c>
      <c r="J2920" s="30">
        <v>1750</v>
      </c>
      <c r="K2920" s="31">
        <f t="shared" si="22"/>
        <v>700</v>
      </c>
      <c r="L2920" s="31">
        <f t="shared" si="23"/>
        <v>244.99999999999997</v>
      </c>
      <c r="M2920" s="32">
        <v>0.35</v>
      </c>
      <c r="O2920" s="37"/>
      <c r="P2920" s="35"/>
      <c r="Q2920" s="33"/>
      <c r="R2920" s="34"/>
    </row>
    <row r="2921" spans="1:18" ht="15.75" customHeight="1">
      <c r="A2921" s="22"/>
      <c r="B2921" s="27" t="s">
        <v>21</v>
      </c>
      <c r="C2921" s="27">
        <v>1185732</v>
      </c>
      <c r="D2921" s="28">
        <v>44356</v>
      </c>
      <c r="E2921" s="27" t="s">
        <v>40</v>
      </c>
      <c r="F2921" s="27" t="s">
        <v>111</v>
      </c>
      <c r="G2921" s="27" t="s">
        <v>112</v>
      </c>
      <c r="H2921" s="27" t="s">
        <v>29</v>
      </c>
      <c r="I2921" s="29">
        <v>0.55000000000000004</v>
      </c>
      <c r="J2921" s="30">
        <v>3250</v>
      </c>
      <c r="K2921" s="31">
        <f t="shared" si="22"/>
        <v>1787.5000000000002</v>
      </c>
      <c r="L2921" s="31">
        <f t="shared" si="23"/>
        <v>715.00000000000011</v>
      </c>
      <c r="M2921" s="32">
        <v>0.4</v>
      </c>
      <c r="O2921" s="37"/>
      <c r="P2921" s="35"/>
      <c r="Q2921" s="33"/>
      <c r="R2921" s="34"/>
    </row>
    <row r="2922" spans="1:18" ht="15.75" customHeight="1">
      <c r="A2922" s="22"/>
      <c r="B2922" s="27" t="s">
        <v>21</v>
      </c>
      <c r="C2922" s="27">
        <v>1185732</v>
      </c>
      <c r="D2922" s="28">
        <v>44385</v>
      </c>
      <c r="E2922" s="27" t="s">
        <v>40</v>
      </c>
      <c r="F2922" s="27" t="s">
        <v>111</v>
      </c>
      <c r="G2922" s="27" t="s">
        <v>112</v>
      </c>
      <c r="H2922" s="27" t="s">
        <v>24</v>
      </c>
      <c r="I2922" s="29">
        <v>0.5</v>
      </c>
      <c r="J2922" s="30">
        <v>5500</v>
      </c>
      <c r="K2922" s="31">
        <f t="shared" si="22"/>
        <v>2750</v>
      </c>
      <c r="L2922" s="31">
        <f t="shared" si="23"/>
        <v>962.49999999999989</v>
      </c>
      <c r="M2922" s="32">
        <v>0.35</v>
      </c>
      <c r="O2922" s="37"/>
      <c r="P2922" s="35"/>
      <c r="Q2922" s="33"/>
      <c r="R2922" s="34"/>
    </row>
    <row r="2923" spans="1:18" ht="15.75" customHeight="1">
      <c r="A2923" s="22"/>
      <c r="B2923" s="27" t="s">
        <v>21</v>
      </c>
      <c r="C2923" s="27">
        <v>1185732</v>
      </c>
      <c r="D2923" s="28">
        <v>44385</v>
      </c>
      <c r="E2923" s="27" t="s">
        <v>40</v>
      </c>
      <c r="F2923" s="27" t="s">
        <v>111</v>
      </c>
      <c r="G2923" s="27" t="s">
        <v>112</v>
      </c>
      <c r="H2923" s="27" t="s">
        <v>25</v>
      </c>
      <c r="I2923" s="29">
        <v>0.45000000000000007</v>
      </c>
      <c r="J2923" s="30">
        <v>3000</v>
      </c>
      <c r="K2923" s="31">
        <f t="shared" si="22"/>
        <v>1350.0000000000002</v>
      </c>
      <c r="L2923" s="31">
        <f t="shared" si="23"/>
        <v>405.00000000000006</v>
      </c>
      <c r="M2923" s="32">
        <v>0.3</v>
      </c>
      <c r="O2923" s="37"/>
      <c r="P2923" s="35"/>
      <c r="Q2923" s="33"/>
      <c r="R2923" s="34"/>
    </row>
    <row r="2924" spans="1:18" ht="15.75" customHeight="1">
      <c r="A2924" s="22"/>
      <c r="B2924" s="27" t="s">
        <v>21</v>
      </c>
      <c r="C2924" s="27">
        <v>1185732</v>
      </c>
      <c r="D2924" s="28">
        <v>44385</v>
      </c>
      <c r="E2924" s="27" t="s">
        <v>40</v>
      </c>
      <c r="F2924" s="27" t="s">
        <v>111</v>
      </c>
      <c r="G2924" s="27" t="s">
        <v>112</v>
      </c>
      <c r="H2924" s="27" t="s">
        <v>26</v>
      </c>
      <c r="I2924" s="29">
        <v>0.4</v>
      </c>
      <c r="J2924" s="30">
        <v>2250</v>
      </c>
      <c r="K2924" s="31">
        <f t="shared" si="22"/>
        <v>900</v>
      </c>
      <c r="L2924" s="31">
        <f t="shared" si="23"/>
        <v>270</v>
      </c>
      <c r="M2924" s="32">
        <v>0.3</v>
      </c>
      <c r="O2924" s="37"/>
      <c r="P2924" s="35"/>
      <c r="Q2924" s="33"/>
      <c r="R2924" s="34"/>
    </row>
    <row r="2925" spans="1:18" ht="15.75" customHeight="1">
      <c r="A2925" s="22"/>
      <c r="B2925" s="27" t="s">
        <v>21</v>
      </c>
      <c r="C2925" s="27">
        <v>1185732</v>
      </c>
      <c r="D2925" s="28">
        <v>44385</v>
      </c>
      <c r="E2925" s="27" t="s">
        <v>40</v>
      </c>
      <c r="F2925" s="27" t="s">
        <v>111</v>
      </c>
      <c r="G2925" s="27" t="s">
        <v>112</v>
      </c>
      <c r="H2925" s="27" t="s">
        <v>27</v>
      </c>
      <c r="I2925" s="29">
        <v>0.4</v>
      </c>
      <c r="J2925" s="30">
        <v>1750</v>
      </c>
      <c r="K2925" s="31">
        <f t="shared" si="22"/>
        <v>700</v>
      </c>
      <c r="L2925" s="31">
        <f t="shared" si="23"/>
        <v>210</v>
      </c>
      <c r="M2925" s="32">
        <v>0.3</v>
      </c>
      <c r="O2925" s="37"/>
      <c r="P2925" s="35"/>
      <c r="Q2925" s="33"/>
      <c r="R2925" s="34"/>
    </row>
    <row r="2926" spans="1:18" ht="15.75" customHeight="1">
      <c r="A2926" s="22"/>
      <c r="B2926" s="27" t="s">
        <v>21</v>
      </c>
      <c r="C2926" s="27">
        <v>1185732</v>
      </c>
      <c r="D2926" s="28">
        <v>44385</v>
      </c>
      <c r="E2926" s="27" t="s">
        <v>40</v>
      </c>
      <c r="F2926" s="27" t="s">
        <v>111</v>
      </c>
      <c r="G2926" s="27" t="s">
        <v>112</v>
      </c>
      <c r="H2926" s="27" t="s">
        <v>28</v>
      </c>
      <c r="I2926" s="29">
        <v>0.5</v>
      </c>
      <c r="J2926" s="30">
        <v>2000</v>
      </c>
      <c r="K2926" s="31">
        <f t="shared" si="22"/>
        <v>1000</v>
      </c>
      <c r="L2926" s="31">
        <f t="shared" si="23"/>
        <v>350</v>
      </c>
      <c r="M2926" s="32">
        <v>0.35</v>
      </c>
      <c r="O2926" s="37"/>
      <c r="P2926" s="35"/>
      <c r="Q2926" s="33"/>
      <c r="R2926" s="34"/>
    </row>
    <row r="2927" spans="1:18" ht="15.75" customHeight="1">
      <c r="A2927" s="22"/>
      <c r="B2927" s="27" t="s">
        <v>21</v>
      </c>
      <c r="C2927" s="27">
        <v>1185732</v>
      </c>
      <c r="D2927" s="28">
        <v>44385</v>
      </c>
      <c r="E2927" s="27" t="s">
        <v>40</v>
      </c>
      <c r="F2927" s="27" t="s">
        <v>111</v>
      </c>
      <c r="G2927" s="27" t="s">
        <v>112</v>
      </c>
      <c r="H2927" s="27" t="s">
        <v>29</v>
      </c>
      <c r="I2927" s="29">
        <v>0.55000000000000004</v>
      </c>
      <c r="J2927" s="30">
        <v>3750</v>
      </c>
      <c r="K2927" s="31">
        <f t="shared" si="22"/>
        <v>2062.5</v>
      </c>
      <c r="L2927" s="31">
        <f t="shared" si="23"/>
        <v>825</v>
      </c>
      <c r="M2927" s="32">
        <v>0.4</v>
      </c>
      <c r="O2927" s="37"/>
      <c r="P2927" s="35"/>
      <c r="Q2927" s="33"/>
      <c r="R2927" s="34"/>
    </row>
    <row r="2928" spans="1:18" ht="15.75" customHeight="1">
      <c r="A2928" s="22"/>
      <c r="B2928" s="27" t="s">
        <v>21</v>
      </c>
      <c r="C2928" s="27">
        <v>1185732</v>
      </c>
      <c r="D2928" s="28">
        <v>44417</v>
      </c>
      <c r="E2928" s="27" t="s">
        <v>40</v>
      </c>
      <c r="F2928" s="27" t="s">
        <v>111</v>
      </c>
      <c r="G2928" s="27" t="s">
        <v>112</v>
      </c>
      <c r="H2928" s="27" t="s">
        <v>24</v>
      </c>
      <c r="I2928" s="29">
        <v>0.5</v>
      </c>
      <c r="J2928" s="30">
        <v>5250</v>
      </c>
      <c r="K2928" s="31">
        <f t="shared" si="22"/>
        <v>2625</v>
      </c>
      <c r="L2928" s="31">
        <f t="shared" si="23"/>
        <v>918.74999999999989</v>
      </c>
      <c r="M2928" s="32">
        <v>0.35</v>
      </c>
      <c r="O2928" s="37"/>
      <c r="P2928" s="35"/>
      <c r="Q2928" s="33"/>
      <c r="R2928" s="34"/>
    </row>
    <row r="2929" spans="1:18" ht="15.75" customHeight="1">
      <c r="A2929" s="22"/>
      <c r="B2929" s="27" t="s">
        <v>21</v>
      </c>
      <c r="C2929" s="27">
        <v>1185732</v>
      </c>
      <c r="D2929" s="28">
        <v>44417</v>
      </c>
      <c r="E2929" s="27" t="s">
        <v>40</v>
      </c>
      <c r="F2929" s="27" t="s">
        <v>111</v>
      </c>
      <c r="G2929" s="27" t="s">
        <v>112</v>
      </c>
      <c r="H2929" s="27" t="s">
        <v>25</v>
      </c>
      <c r="I2929" s="29">
        <v>0.45000000000000007</v>
      </c>
      <c r="J2929" s="30">
        <v>3000</v>
      </c>
      <c r="K2929" s="31">
        <f t="shared" si="22"/>
        <v>1350.0000000000002</v>
      </c>
      <c r="L2929" s="31">
        <f t="shared" si="23"/>
        <v>405.00000000000006</v>
      </c>
      <c r="M2929" s="32">
        <v>0.3</v>
      </c>
      <c r="O2929" s="37"/>
      <c r="P2929" s="35"/>
      <c r="Q2929" s="33"/>
      <c r="R2929" s="34"/>
    </row>
    <row r="2930" spans="1:18" ht="15.75" customHeight="1">
      <c r="A2930" s="22"/>
      <c r="B2930" s="27" t="s">
        <v>21</v>
      </c>
      <c r="C2930" s="27">
        <v>1185732</v>
      </c>
      <c r="D2930" s="28">
        <v>44417</v>
      </c>
      <c r="E2930" s="27" t="s">
        <v>40</v>
      </c>
      <c r="F2930" s="27" t="s">
        <v>111</v>
      </c>
      <c r="G2930" s="27" t="s">
        <v>112</v>
      </c>
      <c r="H2930" s="27" t="s">
        <v>26</v>
      </c>
      <c r="I2930" s="29">
        <v>0.4</v>
      </c>
      <c r="J2930" s="30">
        <v>2250</v>
      </c>
      <c r="K2930" s="31">
        <f t="shared" si="22"/>
        <v>900</v>
      </c>
      <c r="L2930" s="31">
        <f t="shared" si="23"/>
        <v>270</v>
      </c>
      <c r="M2930" s="32">
        <v>0.3</v>
      </c>
      <c r="O2930" s="37"/>
      <c r="P2930" s="35"/>
      <c r="Q2930" s="33"/>
      <c r="R2930" s="34"/>
    </row>
    <row r="2931" spans="1:18" ht="15.75" customHeight="1">
      <c r="A2931" s="22"/>
      <c r="B2931" s="27" t="s">
        <v>21</v>
      </c>
      <c r="C2931" s="27">
        <v>1185732</v>
      </c>
      <c r="D2931" s="28">
        <v>44417</v>
      </c>
      <c r="E2931" s="27" t="s">
        <v>40</v>
      </c>
      <c r="F2931" s="27" t="s">
        <v>111</v>
      </c>
      <c r="G2931" s="27" t="s">
        <v>112</v>
      </c>
      <c r="H2931" s="27" t="s">
        <v>27</v>
      </c>
      <c r="I2931" s="29">
        <v>0.4</v>
      </c>
      <c r="J2931" s="30">
        <v>2000</v>
      </c>
      <c r="K2931" s="31">
        <f t="shared" si="22"/>
        <v>800</v>
      </c>
      <c r="L2931" s="31">
        <f t="shared" si="23"/>
        <v>240</v>
      </c>
      <c r="M2931" s="32">
        <v>0.3</v>
      </c>
      <c r="O2931" s="37"/>
      <c r="P2931" s="35"/>
      <c r="Q2931" s="33"/>
      <c r="R2931" s="34"/>
    </row>
    <row r="2932" spans="1:18" ht="15.75" customHeight="1">
      <c r="A2932" s="22"/>
      <c r="B2932" s="27" t="s">
        <v>21</v>
      </c>
      <c r="C2932" s="27">
        <v>1185732</v>
      </c>
      <c r="D2932" s="28">
        <v>44417</v>
      </c>
      <c r="E2932" s="27" t="s">
        <v>40</v>
      </c>
      <c r="F2932" s="27" t="s">
        <v>111</v>
      </c>
      <c r="G2932" s="27" t="s">
        <v>112</v>
      </c>
      <c r="H2932" s="27" t="s">
        <v>28</v>
      </c>
      <c r="I2932" s="29">
        <v>0.5</v>
      </c>
      <c r="J2932" s="30">
        <v>1750</v>
      </c>
      <c r="K2932" s="31">
        <f t="shared" si="22"/>
        <v>875</v>
      </c>
      <c r="L2932" s="31">
        <f t="shared" si="23"/>
        <v>306.25</v>
      </c>
      <c r="M2932" s="32">
        <v>0.35</v>
      </c>
      <c r="O2932" s="37"/>
      <c r="P2932" s="35"/>
      <c r="Q2932" s="33"/>
      <c r="R2932" s="34"/>
    </row>
    <row r="2933" spans="1:18" ht="15.75" customHeight="1">
      <c r="A2933" s="22"/>
      <c r="B2933" s="27" t="s">
        <v>21</v>
      </c>
      <c r="C2933" s="27">
        <v>1185732</v>
      </c>
      <c r="D2933" s="28">
        <v>44417</v>
      </c>
      <c r="E2933" s="27" t="s">
        <v>40</v>
      </c>
      <c r="F2933" s="27" t="s">
        <v>111</v>
      </c>
      <c r="G2933" s="27" t="s">
        <v>112</v>
      </c>
      <c r="H2933" s="27" t="s">
        <v>29</v>
      </c>
      <c r="I2933" s="29">
        <v>0.55000000000000004</v>
      </c>
      <c r="J2933" s="30">
        <v>3500</v>
      </c>
      <c r="K2933" s="31">
        <f t="shared" si="22"/>
        <v>1925.0000000000002</v>
      </c>
      <c r="L2933" s="31">
        <f t="shared" si="23"/>
        <v>770.00000000000011</v>
      </c>
      <c r="M2933" s="32">
        <v>0.4</v>
      </c>
      <c r="O2933" s="37"/>
      <c r="P2933" s="35"/>
      <c r="Q2933" s="33"/>
      <c r="R2933" s="34"/>
    </row>
    <row r="2934" spans="1:18" ht="15.75" customHeight="1">
      <c r="A2934" s="22"/>
      <c r="B2934" s="27" t="s">
        <v>21</v>
      </c>
      <c r="C2934" s="27">
        <v>1185732</v>
      </c>
      <c r="D2934" s="28">
        <v>44449</v>
      </c>
      <c r="E2934" s="27" t="s">
        <v>40</v>
      </c>
      <c r="F2934" s="27" t="s">
        <v>111</v>
      </c>
      <c r="G2934" s="27" t="s">
        <v>112</v>
      </c>
      <c r="H2934" s="27" t="s">
        <v>24</v>
      </c>
      <c r="I2934" s="29">
        <v>0.4</v>
      </c>
      <c r="J2934" s="30">
        <v>4750</v>
      </c>
      <c r="K2934" s="31">
        <f t="shared" si="22"/>
        <v>1900</v>
      </c>
      <c r="L2934" s="31">
        <f t="shared" si="23"/>
        <v>665</v>
      </c>
      <c r="M2934" s="32">
        <v>0.35</v>
      </c>
      <c r="O2934" s="37"/>
      <c r="P2934" s="35"/>
      <c r="Q2934" s="33"/>
      <c r="R2934" s="34"/>
    </row>
    <row r="2935" spans="1:18" ht="15.75" customHeight="1">
      <c r="A2935" s="22"/>
      <c r="B2935" s="27" t="s">
        <v>21</v>
      </c>
      <c r="C2935" s="27">
        <v>1185732</v>
      </c>
      <c r="D2935" s="28">
        <v>44449</v>
      </c>
      <c r="E2935" s="27" t="s">
        <v>40</v>
      </c>
      <c r="F2935" s="27" t="s">
        <v>111</v>
      </c>
      <c r="G2935" s="27" t="s">
        <v>112</v>
      </c>
      <c r="H2935" s="27" t="s">
        <v>25</v>
      </c>
      <c r="I2935" s="29">
        <v>0.35000000000000009</v>
      </c>
      <c r="J2935" s="30">
        <v>2750</v>
      </c>
      <c r="K2935" s="31">
        <f t="shared" si="22"/>
        <v>962.50000000000023</v>
      </c>
      <c r="L2935" s="31">
        <f t="shared" si="23"/>
        <v>288.75000000000006</v>
      </c>
      <c r="M2935" s="32">
        <v>0.3</v>
      </c>
      <c r="O2935" s="37"/>
      <c r="P2935" s="35"/>
      <c r="Q2935" s="33"/>
      <c r="R2935" s="34"/>
    </row>
    <row r="2936" spans="1:18" ht="15.75" customHeight="1">
      <c r="A2936" s="22"/>
      <c r="B2936" s="27" t="s">
        <v>21</v>
      </c>
      <c r="C2936" s="27">
        <v>1185732</v>
      </c>
      <c r="D2936" s="28">
        <v>44449</v>
      </c>
      <c r="E2936" s="27" t="s">
        <v>40</v>
      </c>
      <c r="F2936" s="27" t="s">
        <v>111</v>
      </c>
      <c r="G2936" s="27" t="s">
        <v>112</v>
      </c>
      <c r="H2936" s="27" t="s">
        <v>26</v>
      </c>
      <c r="I2936" s="29">
        <v>0.30000000000000004</v>
      </c>
      <c r="J2936" s="30">
        <v>1750</v>
      </c>
      <c r="K2936" s="31">
        <f t="shared" si="22"/>
        <v>525.00000000000011</v>
      </c>
      <c r="L2936" s="31">
        <f t="shared" si="23"/>
        <v>157.50000000000003</v>
      </c>
      <c r="M2936" s="32">
        <v>0.3</v>
      </c>
      <c r="O2936" s="37"/>
      <c r="P2936" s="35"/>
      <c r="Q2936" s="33"/>
      <c r="R2936" s="34"/>
    </row>
    <row r="2937" spans="1:18" ht="15.75" customHeight="1">
      <c r="A2937" s="22"/>
      <c r="B2937" s="27" t="s">
        <v>21</v>
      </c>
      <c r="C2937" s="27">
        <v>1185732</v>
      </c>
      <c r="D2937" s="28">
        <v>44449</v>
      </c>
      <c r="E2937" s="27" t="s">
        <v>40</v>
      </c>
      <c r="F2937" s="27" t="s">
        <v>111</v>
      </c>
      <c r="G2937" s="27" t="s">
        <v>112</v>
      </c>
      <c r="H2937" s="27" t="s">
        <v>27</v>
      </c>
      <c r="I2937" s="29">
        <v>0.30000000000000004</v>
      </c>
      <c r="J2937" s="30">
        <v>1500</v>
      </c>
      <c r="K2937" s="31">
        <f t="shared" si="22"/>
        <v>450.00000000000006</v>
      </c>
      <c r="L2937" s="31">
        <f t="shared" si="23"/>
        <v>135</v>
      </c>
      <c r="M2937" s="32">
        <v>0.3</v>
      </c>
      <c r="O2937" s="37"/>
      <c r="P2937" s="35"/>
      <c r="Q2937" s="33"/>
      <c r="R2937" s="34"/>
    </row>
    <row r="2938" spans="1:18" ht="15.75" customHeight="1">
      <c r="A2938" s="22"/>
      <c r="B2938" s="27" t="s">
        <v>21</v>
      </c>
      <c r="C2938" s="27">
        <v>1185732</v>
      </c>
      <c r="D2938" s="28">
        <v>44449</v>
      </c>
      <c r="E2938" s="27" t="s">
        <v>40</v>
      </c>
      <c r="F2938" s="27" t="s">
        <v>111</v>
      </c>
      <c r="G2938" s="27" t="s">
        <v>112</v>
      </c>
      <c r="H2938" s="27" t="s">
        <v>28</v>
      </c>
      <c r="I2938" s="29">
        <v>0.4</v>
      </c>
      <c r="J2938" s="30">
        <v>1500</v>
      </c>
      <c r="K2938" s="31">
        <f t="shared" si="22"/>
        <v>600</v>
      </c>
      <c r="L2938" s="31">
        <f t="shared" si="23"/>
        <v>210</v>
      </c>
      <c r="M2938" s="32">
        <v>0.35</v>
      </c>
      <c r="O2938" s="37"/>
      <c r="P2938" s="35"/>
      <c r="Q2938" s="33"/>
      <c r="R2938" s="34"/>
    </row>
    <row r="2939" spans="1:18" ht="15.75" customHeight="1">
      <c r="A2939" s="22"/>
      <c r="B2939" s="27" t="s">
        <v>21</v>
      </c>
      <c r="C2939" s="27">
        <v>1185732</v>
      </c>
      <c r="D2939" s="28">
        <v>44449</v>
      </c>
      <c r="E2939" s="27" t="s">
        <v>40</v>
      </c>
      <c r="F2939" s="27" t="s">
        <v>111</v>
      </c>
      <c r="G2939" s="27" t="s">
        <v>112</v>
      </c>
      <c r="H2939" s="27" t="s">
        <v>29</v>
      </c>
      <c r="I2939" s="29">
        <v>0.45</v>
      </c>
      <c r="J2939" s="30">
        <v>2250</v>
      </c>
      <c r="K2939" s="31">
        <f t="shared" si="22"/>
        <v>1012.5</v>
      </c>
      <c r="L2939" s="31">
        <f t="shared" si="23"/>
        <v>405</v>
      </c>
      <c r="M2939" s="32">
        <v>0.4</v>
      </c>
      <c r="O2939" s="37"/>
      <c r="P2939" s="35"/>
      <c r="Q2939" s="33"/>
      <c r="R2939" s="34"/>
    </row>
    <row r="2940" spans="1:18" ht="15.75" customHeight="1">
      <c r="A2940" s="22"/>
      <c r="B2940" s="27" t="s">
        <v>21</v>
      </c>
      <c r="C2940" s="27">
        <v>1185732</v>
      </c>
      <c r="D2940" s="28">
        <v>44478</v>
      </c>
      <c r="E2940" s="27" t="s">
        <v>40</v>
      </c>
      <c r="F2940" s="27" t="s">
        <v>111</v>
      </c>
      <c r="G2940" s="27" t="s">
        <v>112</v>
      </c>
      <c r="H2940" s="27" t="s">
        <v>24</v>
      </c>
      <c r="I2940" s="29">
        <v>0.49999999999999994</v>
      </c>
      <c r="J2940" s="30">
        <v>4000</v>
      </c>
      <c r="K2940" s="31">
        <f t="shared" si="22"/>
        <v>1999.9999999999998</v>
      </c>
      <c r="L2940" s="31">
        <f t="shared" si="23"/>
        <v>699.99999999999989</v>
      </c>
      <c r="M2940" s="32">
        <v>0.35</v>
      </c>
      <c r="O2940" s="37"/>
      <c r="P2940" s="35"/>
      <c r="Q2940" s="33"/>
      <c r="R2940" s="34"/>
    </row>
    <row r="2941" spans="1:18" ht="15.75" customHeight="1">
      <c r="A2941" s="22"/>
      <c r="B2941" s="27" t="s">
        <v>21</v>
      </c>
      <c r="C2941" s="27">
        <v>1185732</v>
      </c>
      <c r="D2941" s="28">
        <v>44478</v>
      </c>
      <c r="E2941" s="27" t="s">
        <v>40</v>
      </c>
      <c r="F2941" s="27" t="s">
        <v>111</v>
      </c>
      <c r="G2941" s="27" t="s">
        <v>112</v>
      </c>
      <c r="H2941" s="27" t="s">
        <v>25</v>
      </c>
      <c r="I2941" s="29">
        <v>0.4</v>
      </c>
      <c r="J2941" s="30">
        <v>2500</v>
      </c>
      <c r="K2941" s="31">
        <f t="shared" si="22"/>
        <v>1000</v>
      </c>
      <c r="L2941" s="31">
        <f t="shared" si="23"/>
        <v>300</v>
      </c>
      <c r="M2941" s="32">
        <v>0.3</v>
      </c>
      <c r="O2941" s="37"/>
      <c r="P2941" s="35"/>
      <c r="Q2941" s="33"/>
      <c r="R2941" s="34"/>
    </row>
    <row r="2942" spans="1:18" ht="15.75" customHeight="1">
      <c r="A2942" s="22"/>
      <c r="B2942" s="27" t="s">
        <v>21</v>
      </c>
      <c r="C2942" s="27">
        <v>1185732</v>
      </c>
      <c r="D2942" s="28">
        <v>44478</v>
      </c>
      <c r="E2942" s="27" t="s">
        <v>40</v>
      </c>
      <c r="F2942" s="27" t="s">
        <v>111</v>
      </c>
      <c r="G2942" s="27" t="s">
        <v>112</v>
      </c>
      <c r="H2942" s="27" t="s">
        <v>26</v>
      </c>
      <c r="I2942" s="29">
        <v>0.4</v>
      </c>
      <c r="J2942" s="30">
        <v>1500</v>
      </c>
      <c r="K2942" s="31">
        <f t="shared" si="22"/>
        <v>600</v>
      </c>
      <c r="L2942" s="31">
        <f t="shared" si="23"/>
        <v>180</v>
      </c>
      <c r="M2942" s="32">
        <v>0.3</v>
      </c>
      <c r="O2942" s="37"/>
      <c r="P2942" s="35"/>
      <c r="Q2942" s="33"/>
      <c r="R2942" s="34"/>
    </row>
    <row r="2943" spans="1:18" ht="15.75" customHeight="1">
      <c r="A2943" s="22"/>
      <c r="B2943" s="27" t="s">
        <v>21</v>
      </c>
      <c r="C2943" s="27">
        <v>1185732</v>
      </c>
      <c r="D2943" s="28">
        <v>44478</v>
      </c>
      <c r="E2943" s="27" t="s">
        <v>40</v>
      </c>
      <c r="F2943" s="27" t="s">
        <v>111</v>
      </c>
      <c r="G2943" s="27" t="s">
        <v>112</v>
      </c>
      <c r="H2943" s="27" t="s">
        <v>27</v>
      </c>
      <c r="I2943" s="29">
        <v>0.4</v>
      </c>
      <c r="J2943" s="30">
        <v>1250</v>
      </c>
      <c r="K2943" s="31">
        <f t="shared" si="22"/>
        <v>500</v>
      </c>
      <c r="L2943" s="31">
        <f t="shared" si="23"/>
        <v>150</v>
      </c>
      <c r="M2943" s="32">
        <v>0.3</v>
      </c>
      <c r="O2943" s="37"/>
      <c r="P2943" s="35"/>
      <c r="Q2943" s="33"/>
      <c r="R2943" s="34"/>
    </row>
    <row r="2944" spans="1:18" ht="15.75" customHeight="1">
      <c r="A2944" s="22"/>
      <c r="B2944" s="27" t="s">
        <v>21</v>
      </c>
      <c r="C2944" s="27">
        <v>1185732</v>
      </c>
      <c r="D2944" s="28">
        <v>44478</v>
      </c>
      <c r="E2944" s="27" t="s">
        <v>40</v>
      </c>
      <c r="F2944" s="27" t="s">
        <v>111</v>
      </c>
      <c r="G2944" s="27" t="s">
        <v>112</v>
      </c>
      <c r="H2944" s="27" t="s">
        <v>28</v>
      </c>
      <c r="I2944" s="29">
        <v>0.49999999999999994</v>
      </c>
      <c r="J2944" s="30">
        <v>1250</v>
      </c>
      <c r="K2944" s="31">
        <f t="shared" si="22"/>
        <v>624.99999999999989</v>
      </c>
      <c r="L2944" s="31">
        <f t="shared" si="23"/>
        <v>218.74999999999994</v>
      </c>
      <c r="M2944" s="32">
        <v>0.35</v>
      </c>
      <c r="O2944" s="37"/>
      <c r="P2944" s="35"/>
      <c r="Q2944" s="33"/>
      <c r="R2944" s="34"/>
    </row>
    <row r="2945" spans="1:18" ht="15.75" customHeight="1">
      <c r="A2945" s="22"/>
      <c r="B2945" s="27" t="s">
        <v>21</v>
      </c>
      <c r="C2945" s="27">
        <v>1185732</v>
      </c>
      <c r="D2945" s="28">
        <v>44478</v>
      </c>
      <c r="E2945" s="27" t="s">
        <v>40</v>
      </c>
      <c r="F2945" s="27" t="s">
        <v>111</v>
      </c>
      <c r="G2945" s="27" t="s">
        <v>112</v>
      </c>
      <c r="H2945" s="27" t="s">
        <v>29</v>
      </c>
      <c r="I2945" s="29">
        <v>0.54999999999999982</v>
      </c>
      <c r="J2945" s="30">
        <v>2500</v>
      </c>
      <c r="K2945" s="31">
        <f t="shared" si="22"/>
        <v>1374.9999999999995</v>
      </c>
      <c r="L2945" s="31">
        <f t="shared" si="23"/>
        <v>549.99999999999989</v>
      </c>
      <c r="M2945" s="32">
        <v>0.4</v>
      </c>
      <c r="O2945" s="37"/>
      <c r="P2945" s="35"/>
      <c r="Q2945" s="33"/>
      <c r="R2945" s="34"/>
    </row>
    <row r="2946" spans="1:18" ht="15.75" customHeight="1">
      <c r="A2946" s="22"/>
      <c r="B2946" s="27" t="s">
        <v>21</v>
      </c>
      <c r="C2946" s="27">
        <v>1185732</v>
      </c>
      <c r="D2946" s="28">
        <v>44509</v>
      </c>
      <c r="E2946" s="27" t="s">
        <v>40</v>
      </c>
      <c r="F2946" s="27" t="s">
        <v>111</v>
      </c>
      <c r="G2946" s="27" t="s">
        <v>112</v>
      </c>
      <c r="H2946" s="27" t="s">
        <v>24</v>
      </c>
      <c r="I2946" s="29">
        <v>0.49999999999999994</v>
      </c>
      <c r="J2946" s="30">
        <v>4000</v>
      </c>
      <c r="K2946" s="31">
        <f t="shared" si="22"/>
        <v>1999.9999999999998</v>
      </c>
      <c r="L2946" s="31">
        <f t="shared" si="23"/>
        <v>699.99999999999989</v>
      </c>
      <c r="M2946" s="32">
        <v>0.35</v>
      </c>
      <c r="O2946" s="37"/>
      <c r="P2946" s="35"/>
      <c r="Q2946" s="33"/>
      <c r="R2946" s="34"/>
    </row>
    <row r="2947" spans="1:18" ht="15.75" customHeight="1">
      <c r="A2947" s="22"/>
      <c r="B2947" s="27" t="s">
        <v>21</v>
      </c>
      <c r="C2947" s="27">
        <v>1185732</v>
      </c>
      <c r="D2947" s="28">
        <v>44509</v>
      </c>
      <c r="E2947" s="27" t="s">
        <v>40</v>
      </c>
      <c r="F2947" s="27" t="s">
        <v>111</v>
      </c>
      <c r="G2947" s="27" t="s">
        <v>112</v>
      </c>
      <c r="H2947" s="27" t="s">
        <v>25</v>
      </c>
      <c r="I2947" s="29">
        <v>0.4</v>
      </c>
      <c r="J2947" s="30">
        <v>2500</v>
      </c>
      <c r="K2947" s="31">
        <f t="shared" si="22"/>
        <v>1000</v>
      </c>
      <c r="L2947" s="31">
        <f t="shared" si="23"/>
        <v>300</v>
      </c>
      <c r="M2947" s="32">
        <v>0.3</v>
      </c>
      <c r="O2947" s="37"/>
      <c r="P2947" s="35"/>
      <c r="Q2947" s="33"/>
      <c r="R2947" s="34"/>
    </row>
    <row r="2948" spans="1:18" ht="15.75" customHeight="1">
      <c r="A2948" s="22"/>
      <c r="B2948" s="27" t="s">
        <v>21</v>
      </c>
      <c r="C2948" s="27">
        <v>1185732</v>
      </c>
      <c r="D2948" s="28">
        <v>44509</v>
      </c>
      <c r="E2948" s="27" t="s">
        <v>40</v>
      </c>
      <c r="F2948" s="27" t="s">
        <v>111</v>
      </c>
      <c r="G2948" s="27" t="s">
        <v>112</v>
      </c>
      <c r="H2948" s="27" t="s">
        <v>26</v>
      </c>
      <c r="I2948" s="29">
        <v>0.4</v>
      </c>
      <c r="J2948" s="30">
        <v>1950</v>
      </c>
      <c r="K2948" s="31">
        <f t="shared" si="22"/>
        <v>780</v>
      </c>
      <c r="L2948" s="31">
        <f t="shared" si="23"/>
        <v>234</v>
      </c>
      <c r="M2948" s="32">
        <v>0.3</v>
      </c>
      <c r="O2948" s="37"/>
      <c r="P2948" s="35"/>
      <c r="Q2948" s="33"/>
      <c r="R2948" s="34"/>
    </row>
    <row r="2949" spans="1:18" ht="15.75" customHeight="1">
      <c r="A2949" s="22"/>
      <c r="B2949" s="27" t="s">
        <v>21</v>
      </c>
      <c r="C2949" s="27">
        <v>1185732</v>
      </c>
      <c r="D2949" s="28">
        <v>44509</v>
      </c>
      <c r="E2949" s="27" t="s">
        <v>40</v>
      </c>
      <c r="F2949" s="27" t="s">
        <v>111</v>
      </c>
      <c r="G2949" s="27" t="s">
        <v>112</v>
      </c>
      <c r="H2949" s="27" t="s">
        <v>27</v>
      </c>
      <c r="I2949" s="29">
        <v>0.4</v>
      </c>
      <c r="J2949" s="30">
        <v>1750</v>
      </c>
      <c r="K2949" s="31">
        <f t="shared" si="22"/>
        <v>700</v>
      </c>
      <c r="L2949" s="31">
        <f t="shared" si="23"/>
        <v>210</v>
      </c>
      <c r="M2949" s="32">
        <v>0.3</v>
      </c>
      <c r="O2949" s="37"/>
      <c r="P2949" s="35"/>
      <c r="Q2949" s="33"/>
      <c r="R2949" s="34"/>
    </row>
    <row r="2950" spans="1:18" ht="15.75" customHeight="1">
      <c r="A2950" s="22"/>
      <c r="B2950" s="27" t="s">
        <v>21</v>
      </c>
      <c r="C2950" s="27">
        <v>1185732</v>
      </c>
      <c r="D2950" s="28">
        <v>44509</v>
      </c>
      <c r="E2950" s="27" t="s">
        <v>40</v>
      </c>
      <c r="F2950" s="27" t="s">
        <v>111</v>
      </c>
      <c r="G2950" s="27" t="s">
        <v>112</v>
      </c>
      <c r="H2950" s="27" t="s">
        <v>28</v>
      </c>
      <c r="I2950" s="29">
        <v>0.6</v>
      </c>
      <c r="J2950" s="30">
        <v>1500</v>
      </c>
      <c r="K2950" s="31">
        <f t="shared" si="22"/>
        <v>900</v>
      </c>
      <c r="L2950" s="31">
        <f t="shared" si="23"/>
        <v>315</v>
      </c>
      <c r="M2950" s="32">
        <v>0.35</v>
      </c>
      <c r="O2950" s="37"/>
      <c r="P2950" s="35"/>
      <c r="Q2950" s="33"/>
      <c r="R2950" s="34"/>
    </row>
    <row r="2951" spans="1:18" ht="15.75" customHeight="1">
      <c r="A2951" s="22"/>
      <c r="B2951" s="27" t="s">
        <v>21</v>
      </c>
      <c r="C2951" s="27">
        <v>1185732</v>
      </c>
      <c r="D2951" s="28">
        <v>44509</v>
      </c>
      <c r="E2951" s="27" t="s">
        <v>40</v>
      </c>
      <c r="F2951" s="27" t="s">
        <v>111</v>
      </c>
      <c r="G2951" s="27" t="s">
        <v>112</v>
      </c>
      <c r="H2951" s="27" t="s">
        <v>29</v>
      </c>
      <c r="I2951" s="29">
        <v>0.64999999999999991</v>
      </c>
      <c r="J2951" s="30">
        <v>2500</v>
      </c>
      <c r="K2951" s="31">
        <f t="shared" si="22"/>
        <v>1624.9999999999998</v>
      </c>
      <c r="L2951" s="31">
        <f t="shared" si="23"/>
        <v>650</v>
      </c>
      <c r="M2951" s="32">
        <v>0.4</v>
      </c>
      <c r="O2951" s="37"/>
      <c r="P2951" s="35"/>
      <c r="Q2951" s="33"/>
      <c r="R2951" s="34"/>
    </row>
    <row r="2952" spans="1:18" ht="15.75" customHeight="1">
      <c r="A2952" s="22"/>
      <c r="B2952" s="27" t="s">
        <v>21</v>
      </c>
      <c r="C2952" s="27">
        <v>1185732</v>
      </c>
      <c r="D2952" s="28">
        <v>44538</v>
      </c>
      <c r="E2952" s="27" t="s">
        <v>40</v>
      </c>
      <c r="F2952" s="27" t="s">
        <v>111</v>
      </c>
      <c r="G2952" s="27" t="s">
        <v>112</v>
      </c>
      <c r="H2952" s="27" t="s">
        <v>24</v>
      </c>
      <c r="I2952" s="29">
        <v>0.6</v>
      </c>
      <c r="J2952" s="30">
        <v>5000</v>
      </c>
      <c r="K2952" s="31">
        <f t="shared" si="22"/>
        <v>3000</v>
      </c>
      <c r="L2952" s="31">
        <f t="shared" si="23"/>
        <v>1050</v>
      </c>
      <c r="M2952" s="32">
        <v>0.35</v>
      </c>
      <c r="O2952" s="37"/>
      <c r="P2952" s="35"/>
      <c r="Q2952" s="33"/>
      <c r="R2952" s="34"/>
    </row>
    <row r="2953" spans="1:18" ht="15.75" customHeight="1">
      <c r="A2953" s="22"/>
      <c r="B2953" s="27" t="s">
        <v>21</v>
      </c>
      <c r="C2953" s="27">
        <v>1185732</v>
      </c>
      <c r="D2953" s="28">
        <v>44538</v>
      </c>
      <c r="E2953" s="27" t="s">
        <v>40</v>
      </c>
      <c r="F2953" s="27" t="s">
        <v>111</v>
      </c>
      <c r="G2953" s="27" t="s">
        <v>112</v>
      </c>
      <c r="H2953" s="27" t="s">
        <v>25</v>
      </c>
      <c r="I2953" s="29">
        <v>0.5</v>
      </c>
      <c r="J2953" s="30">
        <v>3000</v>
      </c>
      <c r="K2953" s="31">
        <f t="shared" si="22"/>
        <v>1500</v>
      </c>
      <c r="L2953" s="31">
        <f t="shared" si="23"/>
        <v>450</v>
      </c>
      <c r="M2953" s="32">
        <v>0.3</v>
      </c>
      <c r="O2953" s="37"/>
      <c r="P2953" s="35"/>
      <c r="Q2953" s="33"/>
      <c r="R2953" s="34"/>
    </row>
    <row r="2954" spans="1:18" ht="15.75" customHeight="1">
      <c r="A2954" s="22"/>
      <c r="B2954" s="27" t="s">
        <v>21</v>
      </c>
      <c r="C2954" s="27">
        <v>1185732</v>
      </c>
      <c r="D2954" s="28">
        <v>44538</v>
      </c>
      <c r="E2954" s="27" t="s">
        <v>40</v>
      </c>
      <c r="F2954" s="27" t="s">
        <v>111</v>
      </c>
      <c r="G2954" s="27" t="s">
        <v>112</v>
      </c>
      <c r="H2954" s="27" t="s">
        <v>26</v>
      </c>
      <c r="I2954" s="29">
        <v>0.5</v>
      </c>
      <c r="J2954" s="30">
        <v>2500</v>
      </c>
      <c r="K2954" s="31">
        <f t="shared" si="22"/>
        <v>1250</v>
      </c>
      <c r="L2954" s="31">
        <f t="shared" si="23"/>
        <v>375</v>
      </c>
      <c r="M2954" s="32">
        <v>0.3</v>
      </c>
      <c r="O2954" s="37"/>
      <c r="P2954" s="35"/>
      <c r="Q2954" s="33"/>
      <c r="R2954" s="34"/>
    </row>
    <row r="2955" spans="1:18" ht="15.75" customHeight="1">
      <c r="A2955" s="22"/>
      <c r="B2955" s="27" t="s">
        <v>21</v>
      </c>
      <c r="C2955" s="27">
        <v>1185732</v>
      </c>
      <c r="D2955" s="28">
        <v>44538</v>
      </c>
      <c r="E2955" s="27" t="s">
        <v>40</v>
      </c>
      <c r="F2955" s="27" t="s">
        <v>111</v>
      </c>
      <c r="G2955" s="27" t="s">
        <v>112</v>
      </c>
      <c r="H2955" s="27" t="s">
        <v>27</v>
      </c>
      <c r="I2955" s="29">
        <v>0.5</v>
      </c>
      <c r="J2955" s="30">
        <v>2000</v>
      </c>
      <c r="K2955" s="31">
        <f t="shared" si="22"/>
        <v>1000</v>
      </c>
      <c r="L2955" s="31">
        <f t="shared" si="23"/>
        <v>300</v>
      </c>
      <c r="M2955" s="32">
        <v>0.3</v>
      </c>
      <c r="O2955" s="37"/>
      <c r="P2955" s="35"/>
      <c r="Q2955" s="33"/>
      <c r="R2955" s="34"/>
    </row>
    <row r="2956" spans="1:18" ht="15.75" customHeight="1">
      <c r="A2956" s="22"/>
      <c r="B2956" s="27" t="s">
        <v>21</v>
      </c>
      <c r="C2956" s="27">
        <v>1185732</v>
      </c>
      <c r="D2956" s="28">
        <v>44538</v>
      </c>
      <c r="E2956" s="27" t="s">
        <v>40</v>
      </c>
      <c r="F2956" s="27" t="s">
        <v>111</v>
      </c>
      <c r="G2956" s="27" t="s">
        <v>112</v>
      </c>
      <c r="H2956" s="27" t="s">
        <v>28</v>
      </c>
      <c r="I2956" s="29">
        <v>0.6</v>
      </c>
      <c r="J2956" s="30">
        <v>2000</v>
      </c>
      <c r="K2956" s="31">
        <f t="shared" si="22"/>
        <v>1200</v>
      </c>
      <c r="L2956" s="31">
        <f t="shared" si="23"/>
        <v>420</v>
      </c>
      <c r="M2956" s="32">
        <v>0.35</v>
      </c>
      <c r="O2956" s="37"/>
      <c r="P2956" s="35"/>
      <c r="Q2956" s="33"/>
      <c r="R2956" s="34"/>
    </row>
    <row r="2957" spans="1:18" ht="15.75" customHeight="1">
      <c r="A2957" s="22"/>
      <c r="B2957" s="27" t="s">
        <v>21</v>
      </c>
      <c r="C2957" s="27">
        <v>1185732</v>
      </c>
      <c r="D2957" s="28">
        <v>44538</v>
      </c>
      <c r="E2957" s="27" t="s">
        <v>40</v>
      </c>
      <c r="F2957" s="27" t="s">
        <v>111</v>
      </c>
      <c r="G2957" s="27" t="s">
        <v>112</v>
      </c>
      <c r="H2957" s="27" t="s">
        <v>29</v>
      </c>
      <c r="I2957" s="29">
        <v>0.64999999999999991</v>
      </c>
      <c r="J2957" s="30">
        <v>3000</v>
      </c>
      <c r="K2957" s="31">
        <f t="shared" si="22"/>
        <v>1949.9999999999998</v>
      </c>
      <c r="L2957" s="31">
        <f t="shared" si="23"/>
        <v>780</v>
      </c>
      <c r="M2957" s="32">
        <v>0.4</v>
      </c>
      <c r="O2957" s="37"/>
      <c r="P2957" s="35"/>
      <c r="Q2957" s="33"/>
      <c r="R2957" s="34"/>
    </row>
    <row r="2958" spans="1:18" ht="15.75" customHeight="1">
      <c r="A2958" s="22" t="s">
        <v>46</v>
      </c>
      <c r="B2958" s="27" t="s">
        <v>21</v>
      </c>
      <c r="C2958" s="27">
        <v>1185732</v>
      </c>
      <c r="D2958" s="28">
        <v>44202</v>
      </c>
      <c r="E2958" s="27" t="s">
        <v>40</v>
      </c>
      <c r="F2958" s="27" t="s">
        <v>113</v>
      </c>
      <c r="G2958" s="27" t="s">
        <v>114</v>
      </c>
      <c r="H2958" s="27" t="s">
        <v>24</v>
      </c>
      <c r="I2958" s="29">
        <v>0.30000000000000004</v>
      </c>
      <c r="J2958" s="30">
        <v>4500</v>
      </c>
      <c r="K2958" s="31">
        <f t="shared" si="22"/>
        <v>1350.0000000000002</v>
      </c>
      <c r="L2958" s="31">
        <f t="shared" si="23"/>
        <v>405.00000000000006</v>
      </c>
      <c r="M2958" s="32">
        <v>0.3</v>
      </c>
      <c r="O2958" s="37"/>
      <c r="P2958" s="35"/>
      <c r="Q2958" s="33"/>
      <c r="R2958" s="34"/>
    </row>
    <row r="2959" spans="1:18" ht="15.75" customHeight="1">
      <c r="A2959" s="22"/>
      <c r="B2959" s="27" t="s">
        <v>21</v>
      </c>
      <c r="C2959" s="27">
        <v>1185732</v>
      </c>
      <c r="D2959" s="28">
        <v>44202</v>
      </c>
      <c r="E2959" s="27" t="s">
        <v>40</v>
      </c>
      <c r="F2959" s="27" t="s">
        <v>113</v>
      </c>
      <c r="G2959" s="27" t="s">
        <v>114</v>
      </c>
      <c r="H2959" s="27" t="s">
        <v>25</v>
      </c>
      <c r="I2959" s="29">
        <v>0.30000000000000004</v>
      </c>
      <c r="J2959" s="30">
        <v>2500</v>
      </c>
      <c r="K2959" s="31">
        <f t="shared" si="22"/>
        <v>750.00000000000011</v>
      </c>
      <c r="L2959" s="31">
        <f t="shared" si="23"/>
        <v>262.5</v>
      </c>
      <c r="M2959" s="32">
        <v>0.35</v>
      </c>
      <c r="O2959" s="37"/>
      <c r="P2959" s="35"/>
      <c r="Q2959" s="33"/>
      <c r="R2959" s="34"/>
    </row>
    <row r="2960" spans="1:18" ht="15.75" customHeight="1">
      <c r="A2960" s="22"/>
      <c r="B2960" s="27" t="s">
        <v>21</v>
      </c>
      <c r="C2960" s="27">
        <v>1185732</v>
      </c>
      <c r="D2960" s="28">
        <v>44202</v>
      </c>
      <c r="E2960" s="27" t="s">
        <v>40</v>
      </c>
      <c r="F2960" s="27" t="s">
        <v>113</v>
      </c>
      <c r="G2960" s="27" t="s">
        <v>114</v>
      </c>
      <c r="H2960" s="27" t="s">
        <v>26</v>
      </c>
      <c r="I2960" s="29">
        <v>0.20000000000000007</v>
      </c>
      <c r="J2960" s="30">
        <v>2500</v>
      </c>
      <c r="K2960" s="31">
        <f t="shared" si="22"/>
        <v>500.00000000000017</v>
      </c>
      <c r="L2960" s="31">
        <f t="shared" si="23"/>
        <v>150.00000000000006</v>
      </c>
      <c r="M2960" s="32">
        <v>0.3</v>
      </c>
      <c r="O2960" s="37"/>
      <c r="P2960" s="35"/>
      <c r="Q2960" s="33"/>
      <c r="R2960" s="34"/>
    </row>
    <row r="2961" spans="1:18" ht="15.75" customHeight="1">
      <c r="A2961" s="22"/>
      <c r="B2961" s="27" t="s">
        <v>21</v>
      </c>
      <c r="C2961" s="27">
        <v>1185732</v>
      </c>
      <c r="D2961" s="28">
        <v>44202</v>
      </c>
      <c r="E2961" s="27" t="s">
        <v>40</v>
      </c>
      <c r="F2961" s="27" t="s">
        <v>113</v>
      </c>
      <c r="G2961" s="27" t="s">
        <v>114</v>
      </c>
      <c r="H2961" s="27" t="s">
        <v>27</v>
      </c>
      <c r="I2961" s="29">
        <v>0.25000000000000006</v>
      </c>
      <c r="J2961" s="30">
        <v>1000</v>
      </c>
      <c r="K2961" s="31">
        <f t="shared" si="22"/>
        <v>250.00000000000006</v>
      </c>
      <c r="L2961" s="31">
        <f t="shared" si="23"/>
        <v>75.000000000000014</v>
      </c>
      <c r="M2961" s="32">
        <v>0.3</v>
      </c>
      <c r="O2961" s="37"/>
      <c r="P2961" s="35"/>
      <c r="Q2961" s="33"/>
      <c r="R2961" s="34"/>
    </row>
    <row r="2962" spans="1:18" ht="15.75" customHeight="1">
      <c r="A2962" s="22"/>
      <c r="B2962" s="27" t="s">
        <v>21</v>
      </c>
      <c r="C2962" s="27">
        <v>1185732</v>
      </c>
      <c r="D2962" s="28">
        <v>44202</v>
      </c>
      <c r="E2962" s="27" t="s">
        <v>40</v>
      </c>
      <c r="F2962" s="27" t="s">
        <v>113</v>
      </c>
      <c r="G2962" s="27" t="s">
        <v>114</v>
      </c>
      <c r="H2962" s="27" t="s">
        <v>28</v>
      </c>
      <c r="I2962" s="29">
        <v>0.39999999999999997</v>
      </c>
      <c r="J2962" s="30">
        <v>1500</v>
      </c>
      <c r="K2962" s="31">
        <f t="shared" si="22"/>
        <v>600</v>
      </c>
      <c r="L2962" s="31">
        <f t="shared" si="23"/>
        <v>300</v>
      </c>
      <c r="M2962" s="32">
        <v>0.5</v>
      </c>
      <c r="O2962" s="37"/>
      <c r="P2962" s="35"/>
      <c r="Q2962" s="33"/>
      <c r="R2962" s="34"/>
    </row>
    <row r="2963" spans="1:18" ht="15.75" customHeight="1">
      <c r="A2963" s="22"/>
      <c r="B2963" s="27" t="s">
        <v>21</v>
      </c>
      <c r="C2963" s="27">
        <v>1185732</v>
      </c>
      <c r="D2963" s="28">
        <v>44202</v>
      </c>
      <c r="E2963" s="27" t="s">
        <v>40</v>
      </c>
      <c r="F2963" s="27" t="s">
        <v>113</v>
      </c>
      <c r="G2963" s="27" t="s">
        <v>114</v>
      </c>
      <c r="H2963" s="27" t="s">
        <v>29</v>
      </c>
      <c r="I2963" s="29">
        <v>0.30000000000000004</v>
      </c>
      <c r="J2963" s="30">
        <v>2500</v>
      </c>
      <c r="K2963" s="31">
        <f t="shared" si="22"/>
        <v>750.00000000000011</v>
      </c>
      <c r="L2963" s="31">
        <f t="shared" si="23"/>
        <v>300.00000000000006</v>
      </c>
      <c r="M2963" s="32">
        <v>0.4</v>
      </c>
      <c r="O2963" s="37"/>
      <c r="P2963" s="35"/>
      <c r="Q2963" s="33"/>
      <c r="R2963" s="34"/>
    </row>
    <row r="2964" spans="1:18" ht="15.75" customHeight="1">
      <c r="A2964" s="22"/>
      <c r="B2964" s="27" t="s">
        <v>21</v>
      </c>
      <c r="C2964" s="27">
        <v>1185732</v>
      </c>
      <c r="D2964" s="28">
        <v>44233</v>
      </c>
      <c r="E2964" s="27" t="s">
        <v>40</v>
      </c>
      <c r="F2964" s="27" t="s">
        <v>113</v>
      </c>
      <c r="G2964" s="27" t="s">
        <v>114</v>
      </c>
      <c r="H2964" s="27" t="s">
        <v>24</v>
      </c>
      <c r="I2964" s="29">
        <v>0.30000000000000004</v>
      </c>
      <c r="J2964" s="30">
        <v>5000</v>
      </c>
      <c r="K2964" s="31">
        <f t="shared" si="22"/>
        <v>1500.0000000000002</v>
      </c>
      <c r="L2964" s="31">
        <f t="shared" si="23"/>
        <v>450.00000000000006</v>
      </c>
      <c r="M2964" s="32">
        <v>0.3</v>
      </c>
      <c r="O2964" s="37"/>
      <c r="P2964" s="35"/>
      <c r="Q2964" s="33"/>
      <c r="R2964" s="34"/>
    </row>
    <row r="2965" spans="1:18" ht="15.75" customHeight="1">
      <c r="A2965" s="22"/>
      <c r="B2965" s="27" t="s">
        <v>21</v>
      </c>
      <c r="C2965" s="27">
        <v>1185732</v>
      </c>
      <c r="D2965" s="28">
        <v>44233</v>
      </c>
      <c r="E2965" s="27" t="s">
        <v>40</v>
      </c>
      <c r="F2965" s="27" t="s">
        <v>113</v>
      </c>
      <c r="G2965" s="27" t="s">
        <v>114</v>
      </c>
      <c r="H2965" s="27" t="s">
        <v>25</v>
      </c>
      <c r="I2965" s="29">
        <v>0.30000000000000004</v>
      </c>
      <c r="J2965" s="30">
        <v>1500</v>
      </c>
      <c r="K2965" s="31">
        <f t="shared" si="22"/>
        <v>450.00000000000006</v>
      </c>
      <c r="L2965" s="31">
        <f t="shared" si="23"/>
        <v>157.5</v>
      </c>
      <c r="M2965" s="32">
        <v>0.35</v>
      </c>
      <c r="O2965" s="37"/>
      <c r="P2965" s="35"/>
      <c r="Q2965" s="33"/>
      <c r="R2965" s="34"/>
    </row>
    <row r="2966" spans="1:18" ht="15.75" customHeight="1">
      <c r="A2966" s="22"/>
      <c r="B2966" s="27" t="s">
        <v>21</v>
      </c>
      <c r="C2966" s="27">
        <v>1185732</v>
      </c>
      <c r="D2966" s="28">
        <v>44233</v>
      </c>
      <c r="E2966" s="27" t="s">
        <v>40</v>
      </c>
      <c r="F2966" s="27" t="s">
        <v>113</v>
      </c>
      <c r="G2966" s="27" t="s">
        <v>114</v>
      </c>
      <c r="H2966" s="27" t="s">
        <v>26</v>
      </c>
      <c r="I2966" s="29">
        <v>0.20000000000000007</v>
      </c>
      <c r="J2966" s="30">
        <v>2000</v>
      </c>
      <c r="K2966" s="31">
        <f t="shared" si="22"/>
        <v>400.00000000000011</v>
      </c>
      <c r="L2966" s="31">
        <f t="shared" si="23"/>
        <v>120.00000000000003</v>
      </c>
      <c r="M2966" s="32">
        <v>0.3</v>
      </c>
      <c r="O2966" s="37"/>
      <c r="P2966" s="35"/>
      <c r="Q2966" s="33"/>
      <c r="R2966" s="34"/>
    </row>
    <row r="2967" spans="1:18" ht="15.75" customHeight="1">
      <c r="A2967" s="22"/>
      <c r="B2967" s="27" t="s">
        <v>21</v>
      </c>
      <c r="C2967" s="27">
        <v>1185732</v>
      </c>
      <c r="D2967" s="28">
        <v>44233</v>
      </c>
      <c r="E2967" s="27" t="s">
        <v>40</v>
      </c>
      <c r="F2967" s="27" t="s">
        <v>113</v>
      </c>
      <c r="G2967" s="27" t="s">
        <v>114</v>
      </c>
      <c r="H2967" s="27" t="s">
        <v>27</v>
      </c>
      <c r="I2967" s="29">
        <v>0.25000000000000006</v>
      </c>
      <c r="J2967" s="30">
        <v>750</v>
      </c>
      <c r="K2967" s="31">
        <f t="shared" si="22"/>
        <v>187.50000000000003</v>
      </c>
      <c r="L2967" s="31">
        <f t="shared" si="23"/>
        <v>56.250000000000007</v>
      </c>
      <c r="M2967" s="32">
        <v>0.3</v>
      </c>
      <c r="O2967" s="37"/>
      <c r="P2967" s="35"/>
      <c r="Q2967" s="33"/>
      <c r="R2967" s="34"/>
    </row>
    <row r="2968" spans="1:18" ht="15.75" customHeight="1">
      <c r="A2968" s="22"/>
      <c r="B2968" s="27" t="s">
        <v>21</v>
      </c>
      <c r="C2968" s="27">
        <v>1185732</v>
      </c>
      <c r="D2968" s="28">
        <v>44233</v>
      </c>
      <c r="E2968" s="27" t="s">
        <v>40</v>
      </c>
      <c r="F2968" s="27" t="s">
        <v>113</v>
      </c>
      <c r="G2968" s="27" t="s">
        <v>114</v>
      </c>
      <c r="H2968" s="27" t="s">
        <v>28</v>
      </c>
      <c r="I2968" s="29">
        <v>0.39999999999999997</v>
      </c>
      <c r="J2968" s="30">
        <v>1500</v>
      </c>
      <c r="K2968" s="31">
        <f t="shared" si="22"/>
        <v>600</v>
      </c>
      <c r="L2968" s="31">
        <f t="shared" si="23"/>
        <v>300</v>
      </c>
      <c r="M2968" s="32">
        <v>0.5</v>
      </c>
      <c r="O2968" s="37"/>
      <c r="P2968" s="35"/>
      <c r="Q2968" s="33"/>
      <c r="R2968" s="34"/>
    </row>
    <row r="2969" spans="1:18" ht="15.75" customHeight="1">
      <c r="A2969" s="22"/>
      <c r="B2969" s="27" t="s">
        <v>21</v>
      </c>
      <c r="C2969" s="27">
        <v>1185732</v>
      </c>
      <c r="D2969" s="28">
        <v>44233</v>
      </c>
      <c r="E2969" s="27" t="s">
        <v>40</v>
      </c>
      <c r="F2969" s="27" t="s">
        <v>113</v>
      </c>
      <c r="G2969" s="27" t="s">
        <v>114</v>
      </c>
      <c r="H2969" s="27" t="s">
        <v>29</v>
      </c>
      <c r="I2969" s="29">
        <v>0.14999999999999997</v>
      </c>
      <c r="J2969" s="30">
        <v>2500</v>
      </c>
      <c r="K2969" s="31">
        <f t="shared" si="22"/>
        <v>374.99999999999994</v>
      </c>
      <c r="L2969" s="31">
        <f t="shared" si="23"/>
        <v>149.99999999999997</v>
      </c>
      <c r="M2969" s="32">
        <v>0.4</v>
      </c>
      <c r="O2969" s="37"/>
      <c r="P2969" s="35"/>
      <c r="Q2969" s="33"/>
      <c r="R2969" s="34"/>
    </row>
    <row r="2970" spans="1:18" ht="15.75" customHeight="1">
      <c r="A2970" s="22"/>
      <c r="B2970" s="27" t="s">
        <v>21</v>
      </c>
      <c r="C2970" s="27">
        <v>1185732</v>
      </c>
      <c r="D2970" s="28">
        <v>44260</v>
      </c>
      <c r="E2970" s="27" t="s">
        <v>40</v>
      </c>
      <c r="F2970" s="27" t="s">
        <v>113</v>
      </c>
      <c r="G2970" s="27" t="s">
        <v>114</v>
      </c>
      <c r="H2970" s="27" t="s">
        <v>24</v>
      </c>
      <c r="I2970" s="29">
        <v>0.20000000000000004</v>
      </c>
      <c r="J2970" s="30">
        <v>4700</v>
      </c>
      <c r="K2970" s="31">
        <f t="shared" si="22"/>
        <v>940.00000000000023</v>
      </c>
      <c r="L2970" s="31">
        <f t="shared" si="23"/>
        <v>282.00000000000006</v>
      </c>
      <c r="M2970" s="32">
        <v>0.3</v>
      </c>
      <c r="O2970" s="37"/>
      <c r="P2970" s="35"/>
      <c r="Q2970" s="33"/>
      <c r="R2970" s="34"/>
    </row>
    <row r="2971" spans="1:18" ht="15.75" customHeight="1">
      <c r="A2971" s="22"/>
      <c r="B2971" s="27" t="s">
        <v>21</v>
      </c>
      <c r="C2971" s="27">
        <v>1185732</v>
      </c>
      <c r="D2971" s="28">
        <v>44260</v>
      </c>
      <c r="E2971" s="27" t="s">
        <v>40</v>
      </c>
      <c r="F2971" s="27" t="s">
        <v>113</v>
      </c>
      <c r="G2971" s="27" t="s">
        <v>114</v>
      </c>
      <c r="H2971" s="27" t="s">
        <v>25</v>
      </c>
      <c r="I2971" s="29">
        <v>0.20000000000000004</v>
      </c>
      <c r="J2971" s="30">
        <v>1750</v>
      </c>
      <c r="K2971" s="31">
        <f t="shared" si="22"/>
        <v>350.00000000000006</v>
      </c>
      <c r="L2971" s="31">
        <f t="shared" si="23"/>
        <v>122.50000000000001</v>
      </c>
      <c r="M2971" s="32">
        <v>0.35</v>
      </c>
      <c r="O2971" s="37"/>
      <c r="P2971" s="35"/>
      <c r="Q2971" s="33"/>
      <c r="R2971" s="34"/>
    </row>
    <row r="2972" spans="1:18" ht="15.75" customHeight="1">
      <c r="A2972" s="22"/>
      <c r="B2972" s="27" t="s">
        <v>21</v>
      </c>
      <c r="C2972" s="27">
        <v>1185732</v>
      </c>
      <c r="D2972" s="28">
        <v>44260</v>
      </c>
      <c r="E2972" s="27" t="s">
        <v>40</v>
      </c>
      <c r="F2972" s="27" t="s">
        <v>113</v>
      </c>
      <c r="G2972" s="27" t="s">
        <v>114</v>
      </c>
      <c r="H2972" s="27" t="s">
        <v>26</v>
      </c>
      <c r="I2972" s="29">
        <v>0.10000000000000003</v>
      </c>
      <c r="J2972" s="30">
        <v>2250</v>
      </c>
      <c r="K2972" s="31">
        <f t="shared" si="22"/>
        <v>225.00000000000009</v>
      </c>
      <c r="L2972" s="31">
        <f t="shared" si="23"/>
        <v>67.500000000000028</v>
      </c>
      <c r="M2972" s="32">
        <v>0.3</v>
      </c>
      <c r="O2972" s="37"/>
      <c r="P2972" s="35"/>
      <c r="Q2972" s="33"/>
      <c r="R2972" s="34"/>
    </row>
    <row r="2973" spans="1:18" ht="15.75" customHeight="1">
      <c r="A2973" s="22"/>
      <c r="B2973" s="27" t="s">
        <v>21</v>
      </c>
      <c r="C2973" s="27">
        <v>1185732</v>
      </c>
      <c r="D2973" s="28">
        <v>44260</v>
      </c>
      <c r="E2973" s="27" t="s">
        <v>40</v>
      </c>
      <c r="F2973" s="27" t="s">
        <v>113</v>
      </c>
      <c r="G2973" s="27" t="s">
        <v>114</v>
      </c>
      <c r="H2973" s="27" t="s">
        <v>27</v>
      </c>
      <c r="I2973" s="29">
        <v>0.14999999999999997</v>
      </c>
      <c r="J2973" s="30">
        <v>1000</v>
      </c>
      <c r="K2973" s="31">
        <f t="shared" si="22"/>
        <v>149.99999999999997</v>
      </c>
      <c r="L2973" s="31">
        <f t="shared" si="23"/>
        <v>44.999999999999993</v>
      </c>
      <c r="M2973" s="32">
        <v>0.3</v>
      </c>
      <c r="O2973" s="37"/>
      <c r="P2973" s="35"/>
      <c r="Q2973" s="33"/>
      <c r="R2973" s="34"/>
    </row>
    <row r="2974" spans="1:18" ht="15.75" customHeight="1">
      <c r="A2974" s="22"/>
      <c r="B2974" s="27" t="s">
        <v>21</v>
      </c>
      <c r="C2974" s="27">
        <v>1185732</v>
      </c>
      <c r="D2974" s="28">
        <v>44260</v>
      </c>
      <c r="E2974" s="27" t="s">
        <v>40</v>
      </c>
      <c r="F2974" s="27" t="s">
        <v>113</v>
      </c>
      <c r="G2974" s="27" t="s">
        <v>114</v>
      </c>
      <c r="H2974" s="27" t="s">
        <v>28</v>
      </c>
      <c r="I2974" s="29">
        <v>0.30000000000000004</v>
      </c>
      <c r="J2974" s="30">
        <v>1500</v>
      </c>
      <c r="K2974" s="31">
        <f t="shared" si="22"/>
        <v>450.00000000000006</v>
      </c>
      <c r="L2974" s="31">
        <f t="shared" si="23"/>
        <v>225.00000000000003</v>
      </c>
      <c r="M2974" s="32">
        <v>0.5</v>
      </c>
      <c r="O2974" s="37"/>
      <c r="P2974" s="35"/>
      <c r="Q2974" s="33"/>
      <c r="R2974" s="34"/>
    </row>
    <row r="2975" spans="1:18" ht="15.75" customHeight="1">
      <c r="A2975" s="22"/>
      <c r="B2975" s="27" t="s">
        <v>21</v>
      </c>
      <c r="C2975" s="27">
        <v>1185732</v>
      </c>
      <c r="D2975" s="28">
        <v>44260</v>
      </c>
      <c r="E2975" s="27" t="s">
        <v>40</v>
      </c>
      <c r="F2975" s="27" t="s">
        <v>113</v>
      </c>
      <c r="G2975" s="27" t="s">
        <v>114</v>
      </c>
      <c r="H2975" s="27" t="s">
        <v>29</v>
      </c>
      <c r="I2975" s="29">
        <v>0.20000000000000004</v>
      </c>
      <c r="J2975" s="30">
        <v>2500</v>
      </c>
      <c r="K2975" s="31">
        <f t="shared" si="22"/>
        <v>500.00000000000011</v>
      </c>
      <c r="L2975" s="31">
        <f t="shared" si="23"/>
        <v>200.00000000000006</v>
      </c>
      <c r="M2975" s="32">
        <v>0.4</v>
      </c>
      <c r="O2975" s="37"/>
      <c r="P2975" s="35"/>
      <c r="Q2975" s="33"/>
      <c r="R2975" s="34"/>
    </row>
    <row r="2976" spans="1:18" ht="15.75" customHeight="1">
      <c r="A2976" s="22"/>
      <c r="B2976" s="27" t="s">
        <v>21</v>
      </c>
      <c r="C2976" s="27">
        <v>1185732</v>
      </c>
      <c r="D2976" s="28">
        <v>44292</v>
      </c>
      <c r="E2976" s="27" t="s">
        <v>40</v>
      </c>
      <c r="F2976" s="27" t="s">
        <v>113</v>
      </c>
      <c r="G2976" s="27" t="s">
        <v>114</v>
      </c>
      <c r="H2976" s="27" t="s">
        <v>24</v>
      </c>
      <c r="I2976" s="29">
        <v>0.20000000000000004</v>
      </c>
      <c r="J2976" s="30">
        <v>4750</v>
      </c>
      <c r="K2976" s="31">
        <f t="shared" si="22"/>
        <v>950.00000000000023</v>
      </c>
      <c r="L2976" s="31">
        <f t="shared" si="23"/>
        <v>285.00000000000006</v>
      </c>
      <c r="M2976" s="32">
        <v>0.3</v>
      </c>
      <c r="O2976" s="37"/>
      <c r="P2976" s="35"/>
      <c r="Q2976" s="33"/>
      <c r="R2976" s="34"/>
    </row>
    <row r="2977" spans="1:18" ht="15.75" customHeight="1">
      <c r="A2977" s="22"/>
      <c r="B2977" s="27" t="s">
        <v>21</v>
      </c>
      <c r="C2977" s="27">
        <v>1185732</v>
      </c>
      <c r="D2977" s="28">
        <v>44292</v>
      </c>
      <c r="E2977" s="27" t="s">
        <v>40</v>
      </c>
      <c r="F2977" s="27" t="s">
        <v>113</v>
      </c>
      <c r="G2977" s="27" t="s">
        <v>114</v>
      </c>
      <c r="H2977" s="27" t="s">
        <v>25</v>
      </c>
      <c r="I2977" s="29">
        <v>0.20000000000000004</v>
      </c>
      <c r="J2977" s="30">
        <v>1750</v>
      </c>
      <c r="K2977" s="31">
        <f t="shared" si="22"/>
        <v>350.00000000000006</v>
      </c>
      <c r="L2977" s="31">
        <f t="shared" si="23"/>
        <v>122.50000000000001</v>
      </c>
      <c r="M2977" s="32">
        <v>0.35</v>
      </c>
      <c r="O2977" s="37"/>
      <c r="P2977" s="35"/>
      <c r="Q2977" s="33"/>
      <c r="R2977" s="34"/>
    </row>
    <row r="2978" spans="1:18" ht="15.75" customHeight="1">
      <c r="A2978" s="22"/>
      <c r="B2978" s="27" t="s">
        <v>21</v>
      </c>
      <c r="C2978" s="27">
        <v>1185732</v>
      </c>
      <c r="D2978" s="28">
        <v>44292</v>
      </c>
      <c r="E2978" s="27" t="s">
        <v>40</v>
      </c>
      <c r="F2978" s="27" t="s">
        <v>113</v>
      </c>
      <c r="G2978" s="27" t="s">
        <v>114</v>
      </c>
      <c r="H2978" s="27" t="s">
        <v>26</v>
      </c>
      <c r="I2978" s="29">
        <v>0.10000000000000003</v>
      </c>
      <c r="J2978" s="30">
        <v>1750</v>
      </c>
      <c r="K2978" s="31">
        <f t="shared" si="22"/>
        <v>175.00000000000006</v>
      </c>
      <c r="L2978" s="31">
        <f t="shared" si="23"/>
        <v>52.500000000000014</v>
      </c>
      <c r="M2978" s="32">
        <v>0.3</v>
      </c>
      <c r="O2978" s="37"/>
      <c r="P2978" s="35"/>
      <c r="Q2978" s="33"/>
      <c r="R2978" s="34"/>
    </row>
    <row r="2979" spans="1:18" ht="15.75" customHeight="1">
      <c r="A2979" s="22"/>
      <c r="B2979" s="27" t="s">
        <v>21</v>
      </c>
      <c r="C2979" s="27">
        <v>1185732</v>
      </c>
      <c r="D2979" s="28">
        <v>44292</v>
      </c>
      <c r="E2979" s="27" t="s">
        <v>40</v>
      </c>
      <c r="F2979" s="27" t="s">
        <v>113</v>
      </c>
      <c r="G2979" s="27" t="s">
        <v>114</v>
      </c>
      <c r="H2979" s="27" t="s">
        <v>27</v>
      </c>
      <c r="I2979" s="29">
        <v>0.14999999999999997</v>
      </c>
      <c r="J2979" s="30">
        <v>1000</v>
      </c>
      <c r="K2979" s="31">
        <f t="shared" si="22"/>
        <v>149.99999999999997</v>
      </c>
      <c r="L2979" s="31">
        <f t="shared" si="23"/>
        <v>44.999999999999993</v>
      </c>
      <c r="M2979" s="32">
        <v>0.3</v>
      </c>
      <c r="O2979" s="37"/>
      <c r="P2979" s="35"/>
      <c r="Q2979" s="33"/>
      <c r="R2979" s="34"/>
    </row>
    <row r="2980" spans="1:18" ht="15.75" customHeight="1">
      <c r="A2980" s="22"/>
      <c r="B2980" s="27" t="s">
        <v>21</v>
      </c>
      <c r="C2980" s="27">
        <v>1185732</v>
      </c>
      <c r="D2980" s="28">
        <v>44292</v>
      </c>
      <c r="E2980" s="27" t="s">
        <v>40</v>
      </c>
      <c r="F2980" s="27" t="s">
        <v>113</v>
      </c>
      <c r="G2980" s="27" t="s">
        <v>114</v>
      </c>
      <c r="H2980" s="27" t="s">
        <v>28</v>
      </c>
      <c r="I2980" s="29">
        <v>0.6</v>
      </c>
      <c r="J2980" s="30">
        <v>1250</v>
      </c>
      <c r="K2980" s="31">
        <f t="shared" si="22"/>
        <v>750</v>
      </c>
      <c r="L2980" s="31">
        <f t="shared" si="23"/>
        <v>375</v>
      </c>
      <c r="M2980" s="32">
        <v>0.5</v>
      </c>
      <c r="O2980" s="37"/>
      <c r="P2980" s="35"/>
      <c r="Q2980" s="33"/>
      <c r="R2980" s="34"/>
    </row>
    <row r="2981" spans="1:18" ht="15.75" customHeight="1">
      <c r="A2981" s="22"/>
      <c r="B2981" s="27" t="s">
        <v>21</v>
      </c>
      <c r="C2981" s="27">
        <v>1185732</v>
      </c>
      <c r="D2981" s="28">
        <v>44292</v>
      </c>
      <c r="E2981" s="27" t="s">
        <v>40</v>
      </c>
      <c r="F2981" s="27" t="s">
        <v>113</v>
      </c>
      <c r="G2981" s="27" t="s">
        <v>114</v>
      </c>
      <c r="H2981" s="27" t="s">
        <v>29</v>
      </c>
      <c r="I2981" s="29">
        <v>0.5</v>
      </c>
      <c r="J2981" s="30">
        <v>2500</v>
      </c>
      <c r="K2981" s="31">
        <f t="shared" si="22"/>
        <v>1250</v>
      </c>
      <c r="L2981" s="31">
        <f t="shared" si="23"/>
        <v>500</v>
      </c>
      <c r="M2981" s="32">
        <v>0.4</v>
      </c>
      <c r="O2981" s="37"/>
      <c r="P2981" s="35"/>
      <c r="Q2981" s="33"/>
      <c r="R2981" s="34"/>
    </row>
    <row r="2982" spans="1:18" ht="15.75" customHeight="1">
      <c r="A2982" s="22"/>
      <c r="B2982" s="27" t="s">
        <v>21</v>
      </c>
      <c r="C2982" s="27">
        <v>1185732</v>
      </c>
      <c r="D2982" s="28">
        <v>44323</v>
      </c>
      <c r="E2982" s="27" t="s">
        <v>40</v>
      </c>
      <c r="F2982" s="27" t="s">
        <v>113</v>
      </c>
      <c r="G2982" s="27" t="s">
        <v>114</v>
      </c>
      <c r="H2982" s="27" t="s">
        <v>24</v>
      </c>
      <c r="I2982" s="29">
        <v>0.6</v>
      </c>
      <c r="J2982" s="30">
        <v>5200</v>
      </c>
      <c r="K2982" s="31">
        <f t="shared" si="22"/>
        <v>3120</v>
      </c>
      <c r="L2982" s="31">
        <f t="shared" si="23"/>
        <v>936</v>
      </c>
      <c r="M2982" s="32">
        <v>0.3</v>
      </c>
      <c r="O2982" s="37"/>
      <c r="P2982" s="35"/>
      <c r="Q2982" s="33"/>
      <c r="R2982" s="34"/>
    </row>
    <row r="2983" spans="1:18" ht="15.75" customHeight="1">
      <c r="A2983" s="22"/>
      <c r="B2983" s="27" t="s">
        <v>21</v>
      </c>
      <c r="C2983" s="27">
        <v>1185732</v>
      </c>
      <c r="D2983" s="28">
        <v>44323</v>
      </c>
      <c r="E2983" s="27" t="s">
        <v>40</v>
      </c>
      <c r="F2983" s="27" t="s">
        <v>113</v>
      </c>
      <c r="G2983" s="27" t="s">
        <v>114</v>
      </c>
      <c r="H2983" s="27" t="s">
        <v>25</v>
      </c>
      <c r="I2983" s="29">
        <v>0.4</v>
      </c>
      <c r="J2983" s="30">
        <v>2250</v>
      </c>
      <c r="K2983" s="31">
        <f t="shared" si="22"/>
        <v>900</v>
      </c>
      <c r="L2983" s="31">
        <f t="shared" si="23"/>
        <v>315</v>
      </c>
      <c r="M2983" s="32">
        <v>0.35</v>
      </c>
      <c r="O2983" s="37"/>
      <c r="P2983" s="35"/>
      <c r="Q2983" s="33"/>
      <c r="R2983" s="34"/>
    </row>
    <row r="2984" spans="1:18" ht="15.75" customHeight="1">
      <c r="A2984" s="22"/>
      <c r="B2984" s="27" t="s">
        <v>21</v>
      </c>
      <c r="C2984" s="27">
        <v>1185732</v>
      </c>
      <c r="D2984" s="28">
        <v>44323</v>
      </c>
      <c r="E2984" s="27" t="s">
        <v>40</v>
      </c>
      <c r="F2984" s="27" t="s">
        <v>113</v>
      </c>
      <c r="G2984" s="27" t="s">
        <v>114</v>
      </c>
      <c r="H2984" s="27" t="s">
        <v>26</v>
      </c>
      <c r="I2984" s="29">
        <v>0.35000000000000003</v>
      </c>
      <c r="J2984" s="30">
        <v>2000</v>
      </c>
      <c r="K2984" s="31">
        <f t="shared" si="22"/>
        <v>700.00000000000011</v>
      </c>
      <c r="L2984" s="31">
        <f t="shared" si="23"/>
        <v>210.00000000000003</v>
      </c>
      <c r="M2984" s="32">
        <v>0.3</v>
      </c>
      <c r="O2984" s="37"/>
      <c r="P2984" s="35"/>
      <c r="Q2984" s="33"/>
      <c r="R2984" s="34"/>
    </row>
    <row r="2985" spans="1:18" ht="15.75" customHeight="1">
      <c r="A2985" s="22"/>
      <c r="B2985" s="27" t="s">
        <v>21</v>
      </c>
      <c r="C2985" s="27">
        <v>1185732</v>
      </c>
      <c r="D2985" s="28">
        <v>44323</v>
      </c>
      <c r="E2985" s="27" t="s">
        <v>40</v>
      </c>
      <c r="F2985" s="27" t="s">
        <v>113</v>
      </c>
      <c r="G2985" s="27" t="s">
        <v>114</v>
      </c>
      <c r="H2985" s="27" t="s">
        <v>27</v>
      </c>
      <c r="I2985" s="29">
        <v>0.35000000000000003</v>
      </c>
      <c r="J2985" s="30">
        <v>1250</v>
      </c>
      <c r="K2985" s="31">
        <f t="shared" si="22"/>
        <v>437.50000000000006</v>
      </c>
      <c r="L2985" s="31">
        <f t="shared" si="23"/>
        <v>131.25</v>
      </c>
      <c r="M2985" s="32">
        <v>0.3</v>
      </c>
      <c r="O2985" s="37"/>
      <c r="P2985" s="35"/>
      <c r="Q2985" s="33"/>
      <c r="R2985" s="34"/>
    </row>
    <row r="2986" spans="1:18" ht="15.75" customHeight="1">
      <c r="A2986" s="22"/>
      <c r="B2986" s="27" t="s">
        <v>21</v>
      </c>
      <c r="C2986" s="27">
        <v>1185732</v>
      </c>
      <c r="D2986" s="28">
        <v>44323</v>
      </c>
      <c r="E2986" s="27" t="s">
        <v>40</v>
      </c>
      <c r="F2986" s="27" t="s">
        <v>113</v>
      </c>
      <c r="G2986" s="27" t="s">
        <v>114</v>
      </c>
      <c r="H2986" s="27" t="s">
        <v>28</v>
      </c>
      <c r="I2986" s="29">
        <v>0.44999999999999996</v>
      </c>
      <c r="J2986" s="30">
        <v>1500</v>
      </c>
      <c r="K2986" s="31">
        <f t="shared" si="22"/>
        <v>674.99999999999989</v>
      </c>
      <c r="L2986" s="31">
        <f t="shared" si="23"/>
        <v>337.49999999999994</v>
      </c>
      <c r="M2986" s="32">
        <v>0.5</v>
      </c>
      <c r="O2986" s="37"/>
      <c r="P2986" s="35"/>
      <c r="Q2986" s="33"/>
      <c r="R2986" s="34"/>
    </row>
    <row r="2987" spans="1:18" ht="15.75" customHeight="1">
      <c r="A2987" s="22"/>
      <c r="B2987" s="27" t="s">
        <v>21</v>
      </c>
      <c r="C2987" s="27">
        <v>1185732</v>
      </c>
      <c r="D2987" s="28">
        <v>44323</v>
      </c>
      <c r="E2987" s="27" t="s">
        <v>40</v>
      </c>
      <c r="F2987" s="27" t="s">
        <v>113</v>
      </c>
      <c r="G2987" s="27" t="s">
        <v>114</v>
      </c>
      <c r="H2987" s="27" t="s">
        <v>29</v>
      </c>
      <c r="I2987" s="29">
        <v>0.49999999999999994</v>
      </c>
      <c r="J2987" s="30">
        <v>2750</v>
      </c>
      <c r="K2987" s="31">
        <f t="shared" si="22"/>
        <v>1374.9999999999998</v>
      </c>
      <c r="L2987" s="31">
        <f t="shared" si="23"/>
        <v>549.99999999999989</v>
      </c>
      <c r="M2987" s="32">
        <v>0.4</v>
      </c>
      <c r="O2987" s="37"/>
      <c r="P2987" s="35"/>
      <c r="Q2987" s="33"/>
      <c r="R2987" s="34"/>
    </row>
    <row r="2988" spans="1:18" ht="15.75" customHeight="1">
      <c r="A2988" s="22"/>
      <c r="B2988" s="27" t="s">
        <v>21</v>
      </c>
      <c r="C2988" s="27">
        <v>1185732</v>
      </c>
      <c r="D2988" s="28">
        <v>44353</v>
      </c>
      <c r="E2988" s="27" t="s">
        <v>40</v>
      </c>
      <c r="F2988" s="27" t="s">
        <v>113</v>
      </c>
      <c r="G2988" s="27" t="s">
        <v>114</v>
      </c>
      <c r="H2988" s="27" t="s">
        <v>24</v>
      </c>
      <c r="I2988" s="29">
        <v>0.35000000000000003</v>
      </c>
      <c r="J2988" s="30">
        <v>5250</v>
      </c>
      <c r="K2988" s="31">
        <f t="shared" si="22"/>
        <v>1837.5000000000002</v>
      </c>
      <c r="L2988" s="31">
        <f t="shared" si="23"/>
        <v>551.25</v>
      </c>
      <c r="M2988" s="32">
        <v>0.3</v>
      </c>
      <c r="O2988" s="37"/>
      <c r="P2988" s="35"/>
      <c r="Q2988" s="33"/>
      <c r="R2988" s="34"/>
    </row>
    <row r="2989" spans="1:18" ht="15.75" customHeight="1">
      <c r="A2989" s="22"/>
      <c r="B2989" s="27" t="s">
        <v>21</v>
      </c>
      <c r="C2989" s="27">
        <v>1185732</v>
      </c>
      <c r="D2989" s="28">
        <v>44353</v>
      </c>
      <c r="E2989" s="27" t="s">
        <v>40</v>
      </c>
      <c r="F2989" s="27" t="s">
        <v>113</v>
      </c>
      <c r="G2989" s="27" t="s">
        <v>114</v>
      </c>
      <c r="H2989" s="27" t="s">
        <v>25</v>
      </c>
      <c r="I2989" s="29">
        <v>0.3000000000000001</v>
      </c>
      <c r="J2989" s="30">
        <v>2750</v>
      </c>
      <c r="K2989" s="31">
        <f t="shared" si="22"/>
        <v>825.00000000000023</v>
      </c>
      <c r="L2989" s="31">
        <f t="shared" si="23"/>
        <v>288.75000000000006</v>
      </c>
      <c r="M2989" s="32">
        <v>0.35</v>
      </c>
      <c r="O2989" s="37"/>
      <c r="P2989" s="35"/>
      <c r="Q2989" s="33"/>
      <c r="R2989" s="34"/>
    </row>
    <row r="2990" spans="1:18" ht="15.75" customHeight="1">
      <c r="A2990" s="22"/>
      <c r="B2990" s="27" t="s">
        <v>21</v>
      </c>
      <c r="C2990" s="27">
        <v>1185732</v>
      </c>
      <c r="D2990" s="28">
        <v>44353</v>
      </c>
      <c r="E2990" s="27" t="s">
        <v>40</v>
      </c>
      <c r="F2990" s="27" t="s">
        <v>113</v>
      </c>
      <c r="G2990" s="27" t="s">
        <v>114</v>
      </c>
      <c r="H2990" s="27" t="s">
        <v>26</v>
      </c>
      <c r="I2990" s="29">
        <v>0.25000000000000006</v>
      </c>
      <c r="J2990" s="30">
        <v>2000</v>
      </c>
      <c r="K2990" s="31">
        <f t="shared" si="22"/>
        <v>500.00000000000011</v>
      </c>
      <c r="L2990" s="31">
        <f t="shared" si="23"/>
        <v>150.00000000000003</v>
      </c>
      <c r="M2990" s="32">
        <v>0.3</v>
      </c>
      <c r="O2990" s="37"/>
      <c r="P2990" s="35"/>
      <c r="Q2990" s="33"/>
      <c r="R2990" s="34"/>
    </row>
    <row r="2991" spans="1:18" ht="15.75" customHeight="1">
      <c r="A2991" s="22"/>
      <c r="B2991" s="27" t="s">
        <v>21</v>
      </c>
      <c r="C2991" s="27">
        <v>1185732</v>
      </c>
      <c r="D2991" s="28">
        <v>44353</v>
      </c>
      <c r="E2991" s="27" t="s">
        <v>40</v>
      </c>
      <c r="F2991" s="27" t="s">
        <v>113</v>
      </c>
      <c r="G2991" s="27" t="s">
        <v>114</v>
      </c>
      <c r="H2991" s="27" t="s">
        <v>27</v>
      </c>
      <c r="I2991" s="29">
        <v>0.25000000000000006</v>
      </c>
      <c r="J2991" s="30">
        <v>1750</v>
      </c>
      <c r="K2991" s="31">
        <f t="shared" si="22"/>
        <v>437.50000000000011</v>
      </c>
      <c r="L2991" s="31">
        <f t="shared" si="23"/>
        <v>131.25000000000003</v>
      </c>
      <c r="M2991" s="32">
        <v>0.3</v>
      </c>
      <c r="O2991" s="37"/>
      <c r="P2991" s="35"/>
      <c r="Q2991" s="33"/>
      <c r="R2991" s="34"/>
    </row>
    <row r="2992" spans="1:18" ht="15.75" customHeight="1">
      <c r="A2992" s="22"/>
      <c r="B2992" s="27" t="s">
        <v>21</v>
      </c>
      <c r="C2992" s="27">
        <v>1185732</v>
      </c>
      <c r="D2992" s="28">
        <v>44353</v>
      </c>
      <c r="E2992" s="27" t="s">
        <v>40</v>
      </c>
      <c r="F2992" s="27" t="s">
        <v>113</v>
      </c>
      <c r="G2992" s="27" t="s">
        <v>114</v>
      </c>
      <c r="H2992" s="27" t="s">
        <v>28</v>
      </c>
      <c r="I2992" s="29">
        <v>0.35000000000000003</v>
      </c>
      <c r="J2992" s="30">
        <v>1750</v>
      </c>
      <c r="K2992" s="31">
        <f t="shared" si="22"/>
        <v>612.50000000000011</v>
      </c>
      <c r="L2992" s="31">
        <f t="shared" si="23"/>
        <v>306.25000000000006</v>
      </c>
      <c r="M2992" s="32">
        <v>0.5</v>
      </c>
      <c r="O2992" s="37"/>
      <c r="P2992" s="35"/>
      <c r="Q2992" s="33"/>
      <c r="R2992" s="34"/>
    </row>
    <row r="2993" spans="1:18" ht="15.75" customHeight="1">
      <c r="A2993" s="22"/>
      <c r="B2993" s="27" t="s">
        <v>21</v>
      </c>
      <c r="C2993" s="27">
        <v>1185732</v>
      </c>
      <c r="D2993" s="28">
        <v>44353</v>
      </c>
      <c r="E2993" s="27" t="s">
        <v>40</v>
      </c>
      <c r="F2993" s="27" t="s">
        <v>113</v>
      </c>
      <c r="G2993" s="27" t="s">
        <v>114</v>
      </c>
      <c r="H2993" s="27" t="s">
        <v>29</v>
      </c>
      <c r="I2993" s="29">
        <v>0.55000000000000004</v>
      </c>
      <c r="J2993" s="30">
        <v>3250</v>
      </c>
      <c r="K2993" s="31">
        <f t="shared" si="22"/>
        <v>1787.5000000000002</v>
      </c>
      <c r="L2993" s="31">
        <f t="shared" si="23"/>
        <v>715.00000000000011</v>
      </c>
      <c r="M2993" s="32">
        <v>0.4</v>
      </c>
      <c r="O2993" s="37"/>
      <c r="P2993" s="35"/>
      <c r="Q2993" s="33"/>
      <c r="R2993" s="34"/>
    </row>
    <row r="2994" spans="1:18" ht="15.75" customHeight="1">
      <c r="A2994" s="22"/>
      <c r="B2994" s="27" t="s">
        <v>21</v>
      </c>
      <c r="C2994" s="27">
        <v>1185732</v>
      </c>
      <c r="D2994" s="28">
        <v>44382</v>
      </c>
      <c r="E2994" s="27" t="s">
        <v>40</v>
      </c>
      <c r="F2994" s="27" t="s">
        <v>113</v>
      </c>
      <c r="G2994" s="27" t="s">
        <v>114</v>
      </c>
      <c r="H2994" s="27" t="s">
        <v>24</v>
      </c>
      <c r="I2994" s="29">
        <v>0.5</v>
      </c>
      <c r="J2994" s="30">
        <v>5500</v>
      </c>
      <c r="K2994" s="31">
        <f t="shared" si="22"/>
        <v>2750</v>
      </c>
      <c r="L2994" s="31">
        <f t="shared" si="23"/>
        <v>825</v>
      </c>
      <c r="M2994" s="32">
        <v>0.3</v>
      </c>
      <c r="O2994" s="37"/>
      <c r="P2994" s="35"/>
      <c r="Q2994" s="33"/>
      <c r="R2994" s="34"/>
    </row>
    <row r="2995" spans="1:18" ht="15.75" customHeight="1">
      <c r="A2995" s="22"/>
      <c r="B2995" s="27" t="s">
        <v>21</v>
      </c>
      <c r="C2995" s="27">
        <v>1185732</v>
      </c>
      <c r="D2995" s="28">
        <v>44382</v>
      </c>
      <c r="E2995" s="27" t="s">
        <v>40</v>
      </c>
      <c r="F2995" s="27" t="s">
        <v>113</v>
      </c>
      <c r="G2995" s="27" t="s">
        <v>114</v>
      </c>
      <c r="H2995" s="27" t="s">
        <v>25</v>
      </c>
      <c r="I2995" s="29">
        <v>0.45000000000000007</v>
      </c>
      <c r="J2995" s="30">
        <v>3000</v>
      </c>
      <c r="K2995" s="31">
        <f t="shared" si="22"/>
        <v>1350.0000000000002</v>
      </c>
      <c r="L2995" s="31">
        <f t="shared" si="23"/>
        <v>472.50000000000006</v>
      </c>
      <c r="M2995" s="32">
        <v>0.35</v>
      </c>
      <c r="O2995" s="37"/>
      <c r="P2995" s="35"/>
      <c r="Q2995" s="33"/>
      <c r="R2995" s="34"/>
    </row>
    <row r="2996" spans="1:18" ht="15.75" customHeight="1">
      <c r="A2996" s="22"/>
      <c r="B2996" s="27" t="s">
        <v>21</v>
      </c>
      <c r="C2996" s="27">
        <v>1185732</v>
      </c>
      <c r="D2996" s="28">
        <v>44382</v>
      </c>
      <c r="E2996" s="27" t="s">
        <v>40</v>
      </c>
      <c r="F2996" s="27" t="s">
        <v>113</v>
      </c>
      <c r="G2996" s="27" t="s">
        <v>114</v>
      </c>
      <c r="H2996" s="27" t="s">
        <v>26</v>
      </c>
      <c r="I2996" s="29">
        <v>0.4</v>
      </c>
      <c r="J2996" s="30">
        <v>2250</v>
      </c>
      <c r="K2996" s="31">
        <f t="shared" si="22"/>
        <v>900</v>
      </c>
      <c r="L2996" s="31">
        <f t="shared" si="23"/>
        <v>270</v>
      </c>
      <c r="M2996" s="32">
        <v>0.3</v>
      </c>
      <c r="O2996" s="37"/>
      <c r="P2996" s="35"/>
      <c r="Q2996" s="33"/>
      <c r="R2996" s="34"/>
    </row>
    <row r="2997" spans="1:18" ht="15.75" customHeight="1">
      <c r="A2997" s="22"/>
      <c r="B2997" s="27" t="s">
        <v>21</v>
      </c>
      <c r="C2997" s="27">
        <v>1185732</v>
      </c>
      <c r="D2997" s="28">
        <v>44382</v>
      </c>
      <c r="E2997" s="27" t="s">
        <v>40</v>
      </c>
      <c r="F2997" s="27" t="s">
        <v>113</v>
      </c>
      <c r="G2997" s="27" t="s">
        <v>114</v>
      </c>
      <c r="H2997" s="27" t="s">
        <v>27</v>
      </c>
      <c r="I2997" s="29">
        <v>0.4</v>
      </c>
      <c r="J2997" s="30">
        <v>1750</v>
      </c>
      <c r="K2997" s="31">
        <f t="shared" si="22"/>
        <v>700</v>
      </c>
      <c r="L2997" s="31">
        <f t="shared" si="23"/>
        <v>210</v>
      </c>
      <c r="M2997" s="32">
        <v>0.3</v>
      </c>
      <c r="O2997" s="37"/>
      <c r="P2997" s="35"/>
      <c r="Q2997" s="33"/>
      <c r="R2997" s="34"/>
    </row>
    <row r="2998" spans="1:18" ht="15.75" customHeight="1">
      <c r="A2998" s="22"/>
      <c r="B2998" s="27" t="s">
        <v>21</v>
      </c>
      <c r="C2998" s="27">
        <v>1185732</v>
      </c>
      <c r="D2998" s="28">
        <v>44382</v>
      </c>
      <c r="E2998" s="27" t="s">
        <v>40</v>
      </c>
      <c r="F2998" s="27" t="s">
        <v>113</v>
      </c>
      <c r="G2998" s="27" t="s">
        <v>114</v>
      </c>
      <c r="H2998" s="27" t="s">
        <v>28</v>
      </c>
      <c r="I2998" s="29">
        <v>0.5</v>
      </c>
      <c r="J2998" s="30">
        <v>2000</v>
      </c>
      <c r="K2998" s="31">
        <f t="shared" si="22"/>
        <v>1000</v>
      </c>
      <c r="L2998" s="31">
        <f t="shared" si="23"/>
        <v>500</v>
      </c>
      <c r="M2998" s="32">
        <v>0.5</v>
      </c>
      <c r="O2998" s="37"/>
      <c r="P2998" s="35"/>
      <c r="Q2998" s="33"/>
      <c r="R2998" s="34"/>
    </row>
    <row r="2999" spans="1:18" ht="15.75" customHeight="1">
      <c r="A2999" s="22"/>
      <c r="B2999" s="27" t="s">
        <v>21</v>
      </c>
      <c r="C2999" s="27">
        <v>1185732</v>
      </c>
      <c r="D2999" s="28">
        <v>44382</v>
      </c>
      <c r="E2999" s="27" t="s">
        <v>40</v>
      </c>
      <c r="F2999" s="27" t="s">
        <v>113</v>
      </c>
      <c r="G2999" s="27" t="s">
        <v>114</v>
      </c>
      <c r="H2999" s="27" t="s">
        <v>29</v>
      </c>
      <c r="I2999" s="29">
        <v>0.55000000000000004</v>
      </c>
      <c r="J2999" s="30">
        <v>3750</v>
      </c>
      <c r="K2999" s="31">
        <f t="shared" si="22"/>
        <v>2062.5</v>
      </c>
      <c r="L2999" s="31">
        <f t="shared" si="23"/>
        <v>825</v>
      </c>
      <c r="M2999" s="32">
        <v>0.4</v>
      </c>
      <c r="O2999" s="37"/>
      <c r="P2999" s="35"/>
      <c r="Q2999" s="33"/>
      <c r="R2999" s="34"/>
    </row>
    <row r="3000" spans="1:18" ht="15.75" customHeight="1">
      <c r="A3000" s="22"/>
      <c r="B3000" s="27" t="s">
        <v>21</v>
      </c>
      <c r="C3000" s="27">
        <v>1185732</v>
      </c>
      <c r="D3000" s="28">
        <v>44414</v>
      </c>
      <c r="E3000" s="27" t="s">
        <v>40</v>
      </c>
      <c r="F3000" s="27" t="s">
        <v>113</v>
      </c>
      <c r="G3000" s="27" t="s">
        <v>114</v>
      </c>
      <c r="H3000" s="27" t="s">
        <v>24</v>
      </c>
      <c r="I3000" s="29">
        <v>0.5</v>
      </c>
      <c r="J3000" s="30">
        <v>5250</v>
      </c>
      <c r="K3000" s="31">
        <f t="shared" si="22"/>
        <v>2625</v>
      </c>
      <c r="L3000" s="31">
        <f t="shared" si="23"/>
        <v>787.5</v>
      </c>
      <c r="M3000" s="32">
        <v>0.3</v>
      </c>
      <c r="O3000" s="37"/>
      <c r="P3000" s="35"/>
      <c r="Q3000" s="33"/>
      <c r="R3000" s="34"/>
    </row>
    <row r="3001" spans="1:18" ht="15.75" customHeight="1">
      <c r="A3001" s="22"/>
      <c r="B3001" s="27" t="s">
        <v>21</v>
      </c>
      <c r="C3001" s="27">
        <v>1185732</v>
      </c>
      <c r="D3001" s="28">
        <v>44414</v>
      </c>
      <c r="E3001" s="27" t="s">
        <v>40</v>
      </c>
      <c r="F3001" s="27" t="s">
        <v>113</v>
      </c>
      <c r="G3001" s="27" t="s">
        <v>114</v>
      </c>
      <c r="H3001" s="27" t="s">
        <v>25</v>
      </c>
      <c r="I3001" s="29">
        <v>0.45000000000000007</v>
      </c>
      <c r="J3001" s="30">
        <v>3000</v>
      </c>
      <c r="K3001" s="31">
        <f t="shared" si="22"/>
        <v>1350.0000000000002</v>
      </c>
      <c r="L3001" s="31">
        <f t="shared" si="23"/>
        <v>472.50000000000006</v>
      </c>
      <c r="M3001" s="32">
        <v>0.35</v>
      </c>
      <c r="O3001" s="37"/>
      <c r="P3001" s="35"/>
      <c r="Q3001" s="33"/>
      <c r="R3001" s="34"/>
    </row>
    <row r="3002" spans="1:18" ht="15.75" customHeight="1">
      <c r="A3002" s="22"/>
      <c r="B3002" s="27" t="s">
        <v>21</v>
      </c>
      <c r="C3002" s="27">
        <v>1185732</v>
      </c>
      <c r="D3002" s="28">
        <v>44414</v>
      </c>
      <c r="E3002" s="27" t="s">
        <v>40</v>
      </c>
      <c r="F3002" s="27" t="s">
        <v>113</v>
      </c>
      <c r="G3002" s="27" t="s">
        <v>114</v>
      </c>
      <c r="H3002" s="27" t="s">
        <v>26</v>
      </c>
      <c r="I3002" s="29">
        <v>0.4</v>
      </c>
      <c r="J3002" s="30">
        <v>2250</v>
      </c>
      <c r="K3002" s="31">
        <f t="shared" si="22"/>
        <v>900</v>
      </c>
      <c r="L3002" s="31">
        <f t="shared" si="23"/>
        <v>270</v>
      </c>
      <c r="M3002" s="32">
        <v>0.3</v>
      </c>
      <c r="O3002" s="37"/>
      <c r="P3002" s="35"/>
      <c r="Q3002" s="33"/>
      <c r="R3002" s="34"/>
    </row>
    <row r="3003" spans="1:18" ht="15.75" customHeight="1">
      <c r="A3003" s="22"/>
      <c r="B3003" s="27" t="s">
        <v>21</v>
      </c>
      <c r="C3003" s="27">
        <v>1185732</v>
      </c>
      <c r="D3003" s="28">
        <v>44414</v>
      </c>
      <c r="E3003" s="27" t="s">
        <v>40</v>
      </c>
      <c r="F3003" s="27" t="s">
        <v>113</v>
      </c>
      <c r="G3003" s="27" t="s">
        <v>114</v>
      </c>
      <c r="H3003" s="27" t="s">
        <v>27</v>
      </c>
      <c r="I3003" s="29">
        <v>0.4</v>
      </c>
      <c r="J3003" s="30">
        <v>2000</v>
      </c>
      <c r="K3003" s="31">
        <f t="shared" si="22"/>
        <v>800</v>
      </c>
      <c r="L3003" s="31">
        <f t="shared" si="23"/>
        <v>240</v>
      </c>
      <c r="M3003" s="32">
        <v>0.3</v>
      </c>
      <c r="O3003" s="37"/>
      <c r="P3003" s="35"/>
      <c r="Q3003" s="33"/>
      <c r="R3003" s="34"/>
    </row>
    <row r="3004" spans="1:18" ht="15.75" customHeight="1">
      <c r="A3004" s="22"/>
      <c r="B3004" s="27" t="s">
        <v>21</v>
      </c>
      <c r="C3004" s="27">
        <v>1185732</v>
      </c>
      <c r="D3004" s="28">
        <v>44414</v>
      </c>
      <c r="E3004" s="27" t="s">
        <v>40</v>
      </c>
      <c r="F3004" s="27" t="s">
        <v>113</v>
      </c>
      <c r="G3004" s="27" t="s">
        <v>114</v>
      </c>
      <c r="H3004" s="27" t="s">
        <v>28</v>
      </c>
      <c r="I3004" s="29">
        <v>0.5</v>
      </c>
      <c r="J3004" s="30">
        <v>1750</v>
      </c>
      <c r="K3004" s="31">
        <f t="shared" si="22"/>
        <v>875</v>
      </c>
      <c r="L3004" s="31">
        <f t="shared" si="23"/>
        <v>437.5</v>
      </c>
      <c r="M3004" s="32">
        <v>0.5</v>
      </c>
      <c r="O3004" s="37"/>
      <c r="P3004" s="35"/>
      <c r="Q3004" s="33"/>
      <c r="R3004" s="34"/>
    </row>
    <row r="3005" spans="1:18" ht="15.75" customHeight="1">
      <c r="A3005" s="22"/>
      <c r="B3005" s="27" t="s">
        <v>21</v>
      </c>
      <c r="C3005" s="27">
        <v>1185732</v>
      </c>
      <c r="D3005" s="28">
        <v>44414</v>
      </c>
      <c r="E3005" s="27" t="s">
        <v>40</v>
      </c>
      <c r="F3005" s="27" t="s">
        <v>113</v>
      </c>
      <c r="G3005" s="27" t="s">
        <v>114</v>
      </c>
      <c r="H3005" s="27" t="s">
        <v>29</v>
      </c>
      <c r="I3005" s="29">
        <v>0.55000000000000004</v>
      </c>
      <c r="J3005" s="30">
        <v>3500</v>
      </c>
      <c r="K3005" s="31">
        <f t="shared" si="22"/>
        <v>1925.0000000000002</v>
      </c>
      <c r="L3005" s="31">
        <f t="shared" si="23"/>
        <v>770.00000000000011</v>
      </c>
      <c r="M3005" s="32">
        <v>0.4</v>
      </c>
      <c r="O3005" s="37"/>
      <c r="P3005" s="35"/>
      <c r="Q3005" s="33"/>
      <c r="R3005" s="34"/>
    </row>
    <row r="3006" spans="1:18" ht="15.75" customHeight="1">
      <c r="A3006" s="22"/>
      <c r="B3006" s="27" t="s">
        <v>21</v>
      </c>
      <c r="C3006" s="27">
        <v>1185732</v>
      </c>
      <c r="D3006" s="28">
        <v>44446</v>
      </c>
      <c r="E3006" s="27" t="s">
        <v>40</v>
      </c>
      <c r="F3006" s="27" t="s">
        <v>113</v>
      </c>
      <c r="G3006" s="27" t="s">
        <v>114</v>
      </c>
      <c r="H3006" s="27" t="s">
        <v>24</v>
      </c>
      <c r="I3006" s="29">
        <v>0.35000000000000003</v>
      </c>
      <c r="J3006" s="30">
        <v>4750</v>
      </c>
      <c r="K3006" s="31">
        <f t="shared" si="22"/>
        <v>1662.5000000000002</v>
      </c>
      <c r="L3006" s="31">
        <f t="shared" si="23"/>
        <v>498.75000000000006</v>
      </c>
      <c r="M3006" s="32">
        <v>0.3</v>
      </c>
      <c r="O3006" s="37"/>
      <c r="P3006" s="35"/>
      <c r="Q3006" s="33"/>
      <c r="R3006" s="34"/>
    </row>
    <row r="3007" spans="1:18" ht="15.75" customHeight="1">
      <c r="A3007" s="22"/>
      <c r="B3007" s="27" t="s">
        <v>21</v>
      </c>
      <c r="C3007" s="27">
        <v>1185732</v>
      </c>
      <c r="D3007" s="28">
        <v>44446</v>
      </c>
      <c r="E3007" s="27" t="s">
        <v>40</v>
      </c>
      <c r="F3007" s="27" t="s">
        <v>113</v>
      </c>
      <c r="G3007" s="27" t="s">
        <v>114</v>
      </c>
      <c r="H3007" s="27" t="s">
        <v>25</v>
      </c>
      <c r="I3007" s="29">
        <v>0.3000000000000001</v>
      </c>
      <c r="J3007" s="30">
        <v>2750</v>
      </c>
      <c r="K3007" s="31">
        <f t="shared" si="22"/>
        <v>825.00000000000023</v>
      </c>
      <c r="L3007" s="31">
        <f t="shared" si="23"/>
        <v>288.75000000000006</v>
      </c>
      <c r="M3007" s="32">
        <v>0.35</v>
      </c>
      <c r="O3007" s="37"/>
      <c r="P3007" s="35"/>
      <c r="Q3007" s="33"/>
      <c r="R3007" s="34"/>
    </row>
    <row r="3008" spans="1:18" ht="15.75" customHeight="1">
      <c r="A3008" s="22"/>
      <c r="B3008" s="27" t="s">
        <v>21</v>
      </c>
      <c r="C3008" s="27">
        <v>1185732</v>
      </c>
      <c r="D3008" s="28">
        <v>44446</v>
      </c>
      <c r="E3008" s="27" t="s">
        <v>40</v>
      </c>
      <c r="F3008" s="27" t="s">
        <v>113</v>
      </c>
      <c r="G3008" s="27" t="s">
        <v>114</v>
      </c>
      <c r="H3008" s="27" t="s">
        <v>26</v>
      </c>
      <c r="I3008" s="29">
        <v>0.25000000000000006</v>
      </c>
      <c r="J3008" s="30">
        <v>1750</v>
      </c>
      <c r="K3008" s="31">
        <f t="shared" si="22"/>
        <v>437.50000000000011</v>
      </c>
      <c r="L3008" s="31">
        <f t="shared" si="23"/>
        <v>131.25000000000003</v>
      </c>
      <c r="M3008" s="32">
        <v>0.3</v>
      </c>
      <c r="O3008" s="37"/>
      <c r="P3008" s="35"/>
      <c r="Q3008" s="33"/>
      <c r="R3008" s="34"/>
    </row>
    <row r="3009" spans="1:18" ht="15.75" customHeight="1">
      <c r="A3009" s="22"/>
      <c r="B3009" s="27" t="s">
        <v>21</v>
      </c>
      <c r="C3009" s="27">
        <v>1185732</v>
      </c>
      <c r="D3009" s="28">
        <v>44446</v>
      </c>
      <c r="E3009" s="27" t="s">
        <v>40</v>
      </c>
      <c r="F3009" s="27" t="s">
        <v>113</v>
      </c>
      <c r="G3009" s="27" t="s">
        <v>114</v>
      </c>
      <c r="H3009" s="27" t="s">
        <v>27</v>
      </c>
      <c r="I3009" s="29">
        <v>0.25000000000000006</v>
      </c>
      <c r="J3009" s="30">
        <v>1500</v>
      </c>
      <c r="K3009" s="31">
        <f t="shared" si="22"/>
        <v>375.00000000000006</v>
      </c>
      <c r="L3009" s="31">
        <f t="shared" si="23"/>
        <v>112.50000000000001</v>
      </c>
      <c r="M3009" s="32">
        <v>0.3</v>
      </c>
      <c r="O3009" s="37"/>
      <c r="P3009" s="35"/>
      <c r="Q3009" s="33"/>
      <c r="R3009" s="34"/>
    </row>
    <row r="3010" spans="1:18" ht="15.75" customHeight="1">
      <c r="A3010" s="22"/>
      <c r="B3010" s="27" t="s">
        <v>21</v>
      </c>
      <c r="C3010" s="27">
        <v>1185732</v>
      </c>
      <c r="D3010" s="28">
        <v>44446</v>
      </c>
      <c r="E3010" s="27" t="s">
        <v>40</v>
      </c>
      <c r="F3010" s="27" t="s">
        <v>113</v>
      </c>
      <c r="G3010" s="27" t="s">
        <v>114</v>
      </c>
      <c r="H3010" s="27" t="s">
        <v>28</v>
      </c>
      <c r="I3010" s="29">
        <v>0.35000000000000003</v>
      </c>
      <c r="J3010" s="30">
        <v>1500</v>
      </c>
      <c r="K3010" s="31">
        <f t="shared" si="22"/>
        <v>525</v>
      </c>
      <c r="L3010" s="31">
        <f t="shared" si="23"/>
        <v>262.5</v>
      </c>
      <c r="M3010" s="32">
        <v>0.5</v>
      </c>
      <c r="O3010" s="37"/>
      <c r="P3010" s="35"/>
      <c r="Q3010" s="33"/>
      <c r="R3010" s="34"/>
    </row>
    <row r="3011" spans="1:18" ht="15.75" customHeight="1">
      <c r="A3011" s="22"/>
      <c r="B3011" s="27" t="s">
        <v>21</v>
      </c>
      <c r="C3011" s="27">
        <v>1185732</v>
      </c>
      <c r="D3011" s="28">
        <v>44446</v>
      </c>
      <c r="E3011" s="27" t="s">
        <v>40</v>
      </c>
      <c r="F3011" s="27" t="s">
        <v>113</v>
      </c>
      <c r="G3011" s="27" t="s">
        <v>114</v>
      </c>
      <c r="H3011" s="27" t="s">
        <v>29</v>
      </c>
      <c r="I3011" s="29">
        <v>0.4</v>
      </c>
      <c r="J3011" s="30">
        <v>2250</v>
      </c>
      <c r="K3011" s="31">
        <f t="shared" si="22"/>
        <v>900</v>
      </c>
      <c r="L3011" s="31">
        <f t="shared" si="23"/>
        <v>360</v>
      </c>
      <c r="M3011" s="32">
        <v>0.4</v>
      </c>
      <c r="O3011" s="37"/>
      <c r="P3011" s="35"/>
      <c r="Q3011" s="33"/>
      <c r="R3011" s="34"/>
    </row>
    <row r="3012" spans="1:18" ht="15.75" customHeight="1">
      <c r="A3012" s="22"/>
      <c r="B3012" s="27" t="s">
        <v>21</v>
      </c>
      <c r="C3012" s="27">
        <v>1185732</v>
      </c>
      <c r="D3012" s="28">
        <v>44475</v>
      </c>
      <c r="E3012" s="27" t="s">
        <v>40</v>
      </c>
      <c r="F3012" s="27" t="s">
        <v>113</v>
      </c>
      <c r="G3012" s="27" t="s">
        <v>114</v>
      </c>
      <c r="H3012" s="27" t="s">
        <v>24</v>
      </c>
      <c r="I3012" s="29">
        <v>0.44999999999999996</v>
      </c>
      <c r="J3012" s="30">
        <v>4000</v>
      </c>
      <c r="K3012" s="31">
        <f t="shared" si="22"/>
        <v>1799.9999999999998</v>
      </c>
      <c r="L3012" s="31">
        <f t="shared" si="23"/>
        <v>539.99999999999989</v>
      </c>
      <c r="M3012" s="32">
        <v>0.3</v>
      </c>
      <c r="O3012" s="37"/>
      <c r="P3012" s="35"/>
      <c r="Q3012" s="33"/>
      <c r="R3012" s="34"/>
    </row>
    <row r="3013" spans="1:18" ht="15.75" customHeight="1">
      <c r="A3013" s="22"/>
      <c r="B3013" s="27" t="s">
        <v>21</v>
      </c>
      <c r="C3013" s="27">
        <v>1185732</v>
      </c>
      <c r="D3013" s="28">
        <v>44475</v>
      </c>
      <c r="E3013" s="27" t="s">
        <v>40</v>
      </c>
      <c r="F3013" s="27" t="s">
        <v>113</v>
      </c>
      <c r="G3013" s="27" t="s">
        <v>114</v>
      </c>
      <c r="H3013" s="27" t="s">
        <v>25</v>
      </c>
      <c r="I3013" s="29">
        <v>0.35000000000000003</v>
      </c>
      <c r="J3013" s="30">
        <v>2500</v>
      </c>
      <c r="K3013" s="31">
        <f t="shared" si="22"/>
        <v>875.00000000000011</v>
      </c>
      <c r="L3013" s="31">
        <f t="shared" si="23"/>
        <v>306.25</v>
      </c>
      <c r="M3013" s="32">
        <v>0.35</v>
      </c>
      <c r="O3013" s="37"/>
      <c r="P3013" s="35"/>
      <c r="Q3013" s="33"/>
      <c r="R3013" s="34"/>
    </row>
    <row r="3014" spans="1:18" ht="15.75" customHeight="1">
      <c r="A3014" s="22"/>
      <c r="B3014" s="27" t="s">
        <v>21</v>
      </c>
      <c r="C3014" s="27">
        <v>1185732</v>
      </c>
      <c r="D3014" s="28">
        <v>44475</v>
      </c>
      <c r="E3014" s="27" t="s">
        <v>40</v>
      </c>
      <c r="F3014" s="27" t="s">
        <v>113</v>
      </c>
      <c r="G3014" s="27" t="s">
        <v>114</v>
      </c>
      <c r="H3014" s="27" t="s">
        <v>26</v>
      </c>
      <c r="I3014" s="29">
        <v>0.35000000000000003</v>
      </c>
      <c r="J3014" s="30">
        <v>1500</v>
      </c>
      <c r="K3014" s="31">
        <f t="shared" si="22"/>
        <v>525</v>
      </c>
      <c r="L3014" s="31">
        <f t="shared" si="23"/>
        <v>157.5</v>
      </c>
      <c r="M3014" s="32">
        <v>0.3</v>
      </c>
      <c r="O3014" s="37"/>
      <c r="P3014" s="35"/>
      <c r="Q3014" s="33"/>
      <c r="R3014" s="34"/>
    </row>
    <row r="3015" spans="1:18" ht="15.75" customHeight="1">
      <c r="A3015" s="22"/>
      <c r="B3015" s="27" t="s">
        <v>21</v>
      </c>
      <c r="C3015" s="27">
        <v>1185732</v>
      </c>
      <c r="D3015" s="28">
        <v>44475</v>
      </c>
      <c r="E3015" s="27" t="s">
        <v>40</v>
      </c>
      <c r="F3015" s="27" t="s">
        <v>113</v>
      </c>
      <c r="G3015" s="27" t="s">
        <v>114</v>
      </c>
      <c r="H3015" s="27" t="s">
        <v>27</v>
      </c>
      <c r="I3015" s="29">
        <v>0.35000000000000003</v>
      </c>
      <c r="J3015" s="30">
        <v>1250</v>
      </c>
      <c r="K3015" s="31">
        <f t="shared" si="22"/>
        <v>437.50000000000006</v>
      </c>
      <c r="L3015" s="31">
        <f t="shared" si="23"/>
        <v>131.25</v>
      </c>
      <c r="M3015" s="32">
        <v>0.3</v>
      </c>
      <c r="O3015" s="37"/>
      <c r="P3015" s="35"/>
      <c r="Q3015" s="33"/>
      <c r="R3015" s="34"/>
    </row>
    <row r="3016" spans="1:18" ht="15.75" customHeight="1">
      <c r="A3016" s="22"/>
      <c r="B3016" s="27" t="s">
        <v>21</v>
      </c>
      <c r="C3016" s="27">
        <v>1185732</v>
      </c>
      <c r="D3016" s="28">
        <v>44475</v>
      </c>
      <c r="E3016" s="27" t="s">
        <v>40</v>
      </c>
      <c r="F3016" s="27" t="s">
        <v>113</v>
      </c>
      <c r="G3016" s="27" t="s">
        <v>114</v>
      </c>
      <c r="H3016" s="27" t="s">
        <v>28</v>
      </c>
      <c r="I3016" s="29">
        <v>0.44999999999999996</v>
      </c>
      <c r="J3016" s="30">
        <v>1250</v>
      </c>
      <c r="K3016" s="31">
        <f t="shared" si="22"/>
        <v>562.5</v>
      </c>
      <c r="L3016" s="31">
        <f t="shared" si="23"/>
        <v>281.25</v>
      </c>
      <c r="M3016" s="32">
        <v>0.5</v>
      </c>
      <c r="O3016" s="37"/>
      <c r="P3016" s="35"/>
      <c r="Q3016" s="33"/>
      <c r="R3016" s="34"/>
    </row>
    <row r="3017" spans="1:18" ht="15.75" customHeight="1">
      <c r="A3017" s="22"/>
      <c r="B3017" s="27" t="s">
        <v>21</v>
      </c>
      <c r="C3017" s="27">
        <v>1185732</v>
      </c>
      <c r="D3017" s="28">
        <v>44475</v>
      </c>
      <c r="E3017" s="27" t="s">
        <v>40</v>
      </c>
      <c r="F3017" s="27" t="s">
        <v>113</v>
      </c>
      <c r="G3017" s="27" t="s">
        <v>114</v>
      </c>
      <c r="H3017" s="27" t="s">
        <v>29</v>
      </c>
      <c r="I3017" s="29">
        <v>0.49999999999999983</v>
      </c>
      <c r="J3017" s="30">
        <v>2500</v>
      </c>
      <c r="K3017" s="31">
        <f t="shared" si="22"/>
        <v>1249.9999999999995</v>
      </c>
      <c r="L3017" s="31">
        <f t="shared" si="23"/>
        <v>499.99999999999983</v>
      </c>
      <c r="M3017" s="32">
        <v>0.4</v>
      </c>
      <c r="O3017" s="37"/>
      <c r="P3017" s="35"/>
      <c r="Q3017" s="33"/>
      <c r="R3017" s="34"/>
    </row>
    <row r="3018" spans="1:18" ht="15.75" customHeight="1">
      <c r="A3018" s="22"/>
      <c r="B3018" s="27" t="s">
        <v>21</v>
      </c>
      <c r="C3018" s="27">
        <v>1185732</v>
      </c>
      <c r="D3018" s="28">
        <v>44506</v>
      </c>
      <c r="E3018" s="27" t="s">
        <v>40</v>
      </c>
      <c r="F3018" s="27" t="s">
        <v>113</v>
      </c>
      <c r="G3018" s="27" t="s">
        <v>114</v>
      </c>
      <c r="H3018" s="27" t="s">
        <v>24</v>
      </c>
      <c r="I3018" s="29">
        <v>0.44999999999999996</v>
      </c>
      <c r="J3018" s="30">
        <v>4000</v>
      </c>
      <c r="K3018" s="31">
        <f t="shared" si="22"/>
        <v>1799.9999999999998</v>
      </c>
      <c r="L3018" s="31">
        <f t="shared" si="23"/>
        <v>539.99999999999989</v>
      </c>
      <c r="M3018" s="32">
        <v>0.3</v>
      </c>
      <c r="O3018" s="37"/>
      <c r="P3018" s="35"/>
      <c r="Q3018" s="33"/>
      <c r="R3018" s="34"/>
    </row>
    <row r="3019" spans="1:18" ht="15.75" customHeight="1">
      <c r="A3019" s="22"/>
      <c r="B3019" s="27" t="s">
        <v>21</v>
      </c>
      <c r="C3019" s="27">
        <v>1185732</v>
      </c>
      <c r="D3019" s="28">
        <v>44506</v>
      </c>
      <c r="E3019" s="27" t="s">
        <v>40</v>
      </c>
      <c r="F3019" s="27" t="s">
        <v>113</v>
      </c>
      <c r="G3019" s="27" t="s">
        <v>114</v>
      </c>
      <c r="H3019" s="27" t="s">
        <v>25</v>
      </c>
      <c r="I3019" s="29">
        <v>0.35000000000000003</v>
      </c>
      <c r="J3019" s="30">
        <v>2750</v>
      </c>
      <c r="K3019" s="31">
        <f t="shared" si="22"/>
        <v>962.50000000000011</v>
      </c>
      <c r="L3019" s="31">
        <f t="shared" si="23"/>
        <v>336.875</v>
      </c>
      <c r="M3019" s="32">
        <v>0.35</v>
      </c>
      <c r="O3019" s="37"/>
      <c r="P3019" s="35"/>
      <c r="Q3019" s="33"/>
      <c r="R3019" s="34"/>
    </row>
    <row r="3020" spans="1:18" ht="15.75" customHeight="1">
      <c r="A3020" s="22"/>
      <c r="B3020" s="27" t="s">
        <v>21</v>
      </c>
      <c r="C3020" s="27">
        <v>1185732</v>
      </c>
      <c r="D3020" s="28">
        <v>44506</v>
      </c>
      <c r="E3020" s="27" t="s">
        <v>40</v>
      </c>
      <c r="F3020" s="27" t="s">
        <v>113</v>
      </c>
      <c r="G3020" s="27" t="s">
        <v>114</v>
      </c>
      <c r="H3020" s="27" t="s">
        <v>26</v>
      </c>
      <c r="I3020" s="29">
        <v>0.35000000000000003</v>
      </c>
      <c r="J3020" s="30">
        <v>2200</v>
      </c>
      <c r="K3020" s="31">
        <f t="shared" si="22"/>
        <v>770.00000000000011</v>
      </c>
      <c r="L3020" s="31">
        <f t="shared" si="23"/>
        <v>231.00000000000003</v>
      </c>
      <c r="M3020" s="32">
        <v>0.3</v>
      </c>
      <c r="O3020" s="37"/>
      <c r="P3020" s="35"/>
      <c r="Q3020" s="33"/>
      <c r="R3020" s="34"/>
    </row>
    <row r="3021" spans="1:18" ht="15.75" customHeight="1">
      <c r="A3021" s="22"/>
      <c r="B3021" s="27" t="s">
        <v>21</v>
      </c>
      <c r="C3021" s="27">
        <v>1185732</v>
      </c>
      <c r="D3021" s="28">
        <v>44506</v>
      </c>
      <c r="E3021" s="27" t="s">
        <v>40</v>
      </c>
      <c r="F3021" s="27" t="s">
        <v>113</v>
      </c>
      <c r="G3021" s="27" t="s">
        <v>114</v>
      </c>
      <c r="H3021" s="27" t="s">
        <v>27</v>
      </c>
      <c r="I3021" s="29">
        <v>0.35000000000000003</v>
      </c>
      <c r="J3021" s="30">
        <v>2000</v>
      </c>
      <c r="K3021" s="31">
        <f t="shared" si="22"/>
        <v>700.00000000000011</v>
      </c>
      <c r="L3021" s="31">
        <f t="shared" si="23"/>
        <v>210.00000000000003</v>
      </c>
      <c r="M3021" s="32">
        <v>0.3</v>
      </c>
      <c r="O3021" s="37"/>
      <c r="P3021" s="35"/>
      <c r="Q3021" s="33"/>
      <c r="R3021" s="34"/>
    </row>
    <row r="3022" spans="1:18" ht="15.75" customHeight="1">
      <c r="A3022" s="22"/>
      <c r="B3022" s="27" t="s">
        <v>21</v>
      </c>
      <c r="C3022" s="27">
        <v>1185732</v>
      </c>
      <c r="D3022" s="28">
        <v>44506</v>
      </c>
      <c r="E3022" s="27" t="s">
        <v>40</v>
      </c>
      <c r="F3022" s="27" t="s">
        <v>113</v>
      </c>
      <c r="G3022" s="27" t="s">
        <v>114</v>
      </c>
      <c r="H3022" s="27" t="s">
        <v>28</v>
      </c>
      <c r="I3022" s="29">
        <v>0.6</v>
      </c>
      <c r="J3022" s="30">
        <v>1750</v>
      </c>
      <c r="K3022" s="31">
        <f t="shared" si="22"/>
        <v>1050</v>
      </c>
      <c r="L3022" s="31">
        <f t="shared" si="23"/>
        <v>525</v>
      </c>
      <c r="M3022" s="32">
        <v>0.5</v>
      </c>
      <c r="O3022" s="37"/>
      <c r="P3022" s="35"/>
      <c r="Q3022" s="33"/>
      <c r="R3022" s="34"/>
    </row>
    <row r="3023" spans="1:18" ht="15.75" customHeight="1">
      <c r="A3023" s="22"/>
      <c r="B3023" s="27" t="s">
        <v>21</v>
      </c>
      <c r="C3023" s="27">
        <v>1185732</v>
      </c>
      <c r="D3023" s="28">
        <v>44506</v>
      </c>
      <c r="E3023" s="27" t="s">
        <v>40</v>
      </c>
      <c r="F3023" s="27" t="s">
        <v>113</v>
      </c>
      <c r="G3023" s="27" t="s">
        <v>114</v>
      </c>
      <c r="H3023" s="27" t="s">
        <v>29</v>
      </c>
      <c r="I3023" s="29">
        <v>0.64999999999999991</v>
      </c>
      <c r="J3023" s="30">
        <v>2750</v>
      </c>
      <c r="K3023" s="31">
        <f t="shared" si="22"/>
        <v>1787.4999999999998</v>
      </c>
      <c r="L3023" s="31">
        <f t="shared" si="23"/>
        <v>715</v>
      </c>
      <c r="M3023" s="32">
        <v>0.4</v>
      </c>
      <c r="O3023" s="37"/>
      <c r="P3023" s="35"/>
      <c r="Q3023" s="33"/>
      <c r="R3023" s="34"/>
    </row>
    <row r="3024" spans="1:18" ht="15.75" customHeight="1">
      <c r="A3024" s="22"/>
      <c r="B3024" s="27" t="s">
        <v>21</v>
      </c>
      <c r="C3024" s="27">
        <v>1185732</v>
      </c>
      <c r="D3024" s="28">
        <v>44535</v>
      </c>
      <c r="E3024" s="27" t="s">
        <v>40</v>
      </c>
      <c r="F3024" s="27" t="s">
        <v>113</v>
      </c>
      <c r="G3024" s="27" t="s">
        <v>114</v>
      </c>
      <c r="H3024" s="27" t="s">
        <v>24</v>
      </c>
      <c r="I3024" s="29">
        <v>0.6</v>
      </c>
      <c r="J3024" s="30">
        <v>5250</v>
      </c>
      <c r="K3024" s="31">
        <f t="shared" si="22"/>
        <v>3150</v>
      </c>
      <c r="L3024" s="31">
        <f t="shared" si="23"/>
        <v>945</v>
      </c>
      <c r="M3024" s="32">
        <v>0.3</v>
      </c>
      <c r="O3024" s="37"/>
      <c r="P3024" s="35"/>
      <c r="Q3024" s="33"/>
      <c r="R3024" s="34"/>
    </row>
    <row r="3025" spans="1:18" ht="15.75" customHeight="1">
      <c r="A3025" s="22"/>
      <c r="B3025" s="27" t="s">
        <v>21</v>
      </c>
      <c r="C3025" s="27">
        <v>1185732</v>
      </c>
      <c r="D3025" s="28">
        <v>44535</v>
      </c>
      <c r="E3025" s="27" t="s">
        <v>40</v>
      </c>
      <c r="F3025" s="27" t="s">
        <v>113</v>
      </c>
      <c r="G3025" s="27" t="s">
        <v>114</v>
      </c>
      <c r="H3025" s="27" t="s">
        <v>25</v>
      </c>
      <c r="I3025" s="29">
        <v>0.5</v>
      </c>
      <c r="J3025" s="30">
        <v>3250</v>
      </c>
      <c r="K3025" s="31">
        <f t="shared" si="22"/>
        <v>1625</v>
      </c>
      <c r="L3025" s="31">
        <f t="shared" si="23"/>
        <v>568.75</v>
      </c>
      <c r="M3025" s="32">
        <v>0.35</v>
      </c>
      <c r="O3025" s="37"/>
      <c r="P3025" s="35"/>
      <c r="Q3025" s="33"/>
      <c r="R3025" s="34"/>
    </row>
    <row r="3026" spans="1:18" ht="15.75" customHeight="1">
      <c r="A3026" s="22"/>
      <c r="B3026" s="27" t="s">
        <v>21</v>
      </c>
      <c r="C3026" s="27">
        <v>1185732</v>
      </c>
      <c r="D3026" s="28">
        <v>44535</v>
      </c>
      <c r="E3026" s="27" t="s">
        <v>40</v>
      </c>
      <c r="F3026" s="27" t="s">
        <v>113</v>
      </c>
      <c r="G3026" s="27" t="s">
        <v>114</v>
      </c>
      <c r="H3026" s="27" t="s">
        <v>26</v>
      </c>
      <c r="I3026" s="29">
        <v>0.5</v>
      </c>
      <c r="J3026" s="30">
        <v>2750</v>
      </c>
      <c r="K3026" s="31">
        <f t="shared" si="22"/>
        <v>1375</v>
      </c>
      <c r="L3026" s="31">
        <f t="shared" si="23"/>
        <v>412.5</v>
      </c>
      <c r="M3026" s="32">
        <v>0.3</v>
      </c>
      <c r="O3026" s="37"/>
      <c r="P3026" s="35"/>
      <c r="Q3026" s="33"/>
      <c r="R3026" s="34"/>
    </row>
    <row r="3027" spans="1:18" ht="15.75" customHeight="1">
      <c r="A3027" s="22"/>
      <c r="B3027" s="27" t="s">
        <v>21</v>
      </c>
      <c r="C3027" s="27">
        <v>1185732</v>
      </c>
      <c r="D3027" s="28">
        <v>44535</v>
      </c>
      <c r="E3027" s="27" t="s">
        <v>40</v>
      </c>
      <c r="F3027" s="27" t="s">
        <v>113</v>
      </c>
      <c r="G3027" s="27" t="s">
        <v>114</v>
      </c>
      <c r="H3027" s="27" t="s">
        <v>27</v>
      </c>
      <c r="I3027" s="29">
        <v>0.5</v>
      </c>
      <c r="J3027" s="30">
        <v>2250</v>
      </c>
      <c r="K3027" s="31">
        <f t="shared" si="22"/>
        <v>1125</v>
      </c>
      <c r="L3027" s="31">
        <f t="shared" si="23"/>
        <v>337.5</v>
      </c>
      <c r="M3027" s="32">
        <v>0.3</v>
      </c>
      <c r="O3027" s="37"/>
      <c r="P3027" s="35"/>
      <c r="Q3027" s="33"/>
      <c r="R3027" s="34"/>
    </row>
    <row r="3028" spans="1:18" ht="15.75" customHeight="1">
      <c r="A3028" s="22"/>
      <c r="B3028" s="27" t="s">
        <v>21</v>
      </c>
      <c r="C3028" s="27">
        <v>1185732</v>
      </c>
      <c r="D3028" s="28">
        <v>44535</v>
      </c>
      <c r="E3028" s="27" t="s">
        <v>40</v>
      </c>
      <c r="F3028" s="27" t="s">
        <v>113</v>
      </c>
      <c r="G3028" s="27" t="s">
        <v>114</v>
      </c>
      <c r="H3028" s="27" t="s">
        <v>28</v>
      </c>
      <c r="I3028" s="29">
        <v>0.6</v>
      </c>
      <c r="J3028" s="30">
        <v>2250</v>
      </c>
      <c r="K3028" s="31">
        <f t="shared" si="22"/>
        <v>1350</v>
      </c>
      <c r="L3028" s="31">
        <f t="shared" si="23"/>
        <v>675</v>
      </c>
      <c r="M3028" s="32">
        <v>0.5</v>
      </c>
      <c r="O3028" s="37"/>
      <c r="P3028" s="35"/>
      <c r="Q3028" s="33"/>
      <c r="R3028" s="34"/>
    </row>
    <row r="3029" spans="1:18" ht="15.75" customHeight="1">
      <c r="A3029" s="22"/>
      <c r="B3029" s="27" t="s">
        <v>21</v>
      </c>
      <c r="C3029" s="27">
        <v>1185732</v>
      </c>
      <c r="D3029" s="28">
        <v>44535</v>
      </c>
      <c r="E3029" s="27" t="s">
        <v>40</v>
      </c>
      <c r="F3029" s="27" t="s">
        <v>113</v>
      </c>
      <c r="G3029" s="27" t="s">
        <v>114</v>
      </c>
      <c r="H3029" s="27" t="s">
        <v>29</v>
      </c>
      <c r="I3029" s="29">
        <v>0.64999999999999991</v>
      </c>
      <c r="J3029" s="30">
        <v>3250</v>
      </c>
      <c r="K3029" s="31">
        <f t="shared" si="22"/>
        <v>2112.4999999999995</v>
      </c>
      <c r="L3029" s="31">
        <f t="shared" si="23"/>
        <v>844.99999999999989</v>
      </c>
      <c r="M3029" s="32">
        <v>0.4</v>
      </c>
      <c r="O3029" s="37"/>
      <c r="P3029" s="35"/>
      <c r="Q3029" s="33"/>
      <c r="R3029" s="34"/>
    </row>
    <row r="3030" spans="1:18" ht="15.75" customHeight="1">
      <c r="A3030" s="22" t="s">
        <v>46</v>
      </c>
      <c r="B3030" s="27" t="s">
        <v>21</v>
      </c>
      <c r="C3030" s="27">
        <v>1185732</v>
      </c>
      <c r="D3030" s="28">
        <v>44199</v>
      </c>
      <c r="E3030" s="27" t="s">
        <v>40</v>
      </c>
      <c r="F3030" s="27" t="s">
        <v>115</v>
      </c>
      <c r="G3030" s="27" t="s">
        <v>116</v>
      </c>
      <c r="H3030" s="27" t="s">
        <v>24</v>
      </c>
      <c r="I3030" s="29">
        <v>0.30000000000000004</v>
      </c>
      <c r="J3030" s="30">
        <v>4500</v>
      </c>
      <c r="K3030" s="31">
        <f t="shared" si="22"/>
        <v>1350.0000000000002</v>
      </c>
      <c r="L3030" s="31">
        <f t="shared" si="23"/>
        <v>405.00000000000006</v>
      </c>
      <c r="M3030" s="32">
        <v>0.3</v>
      </c>
      <c r="O3030" s="37"/>
      <c r="P3030" s="35"/>
      <c r="Q3030" s="33"/>
      <c r="R3030" s="34"/>
    </row>
    <row r="3031" spans="1:18" ht="15.75" customHeight="1">
      <c r="A3031" s="22"/>
      <c r="B3031" s="27" t="s">
        <v>21</v>
      </c>
      <c r="C3031" s="27">
        <v>1185732</v>
      </c>
      <c r="D3031" s="28">
        <v>44199</v>
      </c>
      <c r="E3031" s="27" t="s">
        <v>40</v>
      </c>
      <c r="F3031" s="27" t="s">
        <v>115</v>
      </c>
      <c r="G3031" s="27" t="s">
        <v>116</v>
      </c>
      <c r="H3031" s="27" t="s">
        <v>25</v>
      </c>
      <c r="I3031" s="29">
        <v>0.30000000000000004</v>
      </c>
      <c r="J3031" s="30">
        <v>2500</v>
      </c>
      <c r="K3031" s="31">
        <f t="shared" si="22"/>
        <v>750.00000000000011</v>
      </c>
      <c r="L3031" s="31">
        <f t="shared" si="23"/>
        <v>262.5</v>
      </c>
      <c r="M3031" s="32">
        <v>0.35</v>
      </c>
      <c r="O3031" s="37"/>
      <c r="P3031" s="35"/>
      <c r="Q3031" s="33"/>
      <c r="R3031" s="34"/>
    </row>
    <row r="3032" spans="1:18" ht="15.75" customHeight="1">
      <c r="A3032" s="22"/>
      <c r="B3032" s="27" t="s">
        <v>21</v>
      </c>
      <c r="C3032" s="27">
        <v>1185732</v>
      </c>
      <c r="D3032" s="28">
        <v>44199</v>
      </c>
      <c r="E3032" s="27" t="s">
        <v>40</v>
      </c>
      <c r="F3032" s="27" t="s">
        <v>115</v>
      </c>
      <c r="G3032" s="27" t="s">
        <v>116</v>
      </c>
      <c r="H3032" s="27" t="s">
        <v>26</v>
      </c>
      <c r="I3032" s="29">
        <v>0.20000000000000007</v>
      </c>
      <c r="J3032" s="30">
        <v>2500</v>
      </c>
      <c r="K3032" s="31">
        <f t="shared" si="22"/>
        <v>500.00000000000017</v>
      </c>
      <c r="L3032" s="31">
        <f t="shared" si="23"/>
        <v>150.00000000000006</v>
      </c>
      <c r="M3032" s="32">
        <v>0.3</v>
      </c>
      <c r="O3032" s="37"/>
      <c r="P3032" s="35"/>
      <c r="Q3032" s="33"/>
      <c r="R3032" s="34"/>
    </row>
    <row r="3033" spans="1:18" ht="15.75" customHeight="1">
      <c r="A3033" s="22"/>
      <c r="B3033" s="27" t="s">
        <v>21</v>
      </c>
      <c r="C3033" s="27">
        <v>1185732</v>
      </c>
      <c r="D3033" s="28">
        <v>44199</v>
      </c>
      <c r="E3033" s="27" t="s">
        <v>40</v>
      </c>
      <c r="F3033" s="27" t="s">
        <v>115</v>
      </c>
      <c r="G3033" s="27" t="s">
        <v>116</v>
      </c>
      <c r="H3033" s="27" t="s">
        <v>27</v>
      </c>
      <c r="I3033" s="29">
        <v>0.25000000000000006</v>
      </c>
      <c r="J3033" s="30">
        <v>1000</v>
      </c>
      <c r="K3033" s="31">
        <f t="shared" si="22"/>
        <v>250.00000000000006</v>
      </c>
      <c r="L3033" s="31">
        <f t="shared" si="23"/>
        <v>75.000000000000014</v>
      </c>
      <c r="M3033" s="32">
        <v>0.3</v>
      </c>
      <c r="O3033" s="37"/>
      <c r="P3033" s="35"/>
      <c r="Q3033" s="33"/>
      <c r="R3033" s="34"/>
    </row>
    <row r="3034" spans="1:18" ht="15.75" customHeight="1">
      <c r="A3034" s="22"/>
      <c r="B3034" s="27" t="s">
        <v>21</v>
      </c>
      <c r="C3034" s="27">
        <v>1185732</v>
      </c>
      <c r="D3034" s="28">
        <v>44199</v>
      </c>
      <c r="E3034" s="27" t="s">
        <v>40</v>
      </c>
      <c r="F3034" s="27" t="s">
        <v>115</v>
      </c>
      <c r="G3034" s="27" t="s">
        <v>116</v>
      </c>
      <c r="H3034" s="27" t="s">
        <v>28</v>
      </c>
      <c r="I3034" s="29">
        <v>0.39999999999999997</v>
      </c>
      <c r="J3034" s="30">
        <v>1500</v>
      </c>
      <c r="K3034" s="31">
        <f t="shared" si="22"/>
        <v>600</v>
      </c>
      <c r="L3034" s="31">
        <f t="shared" si="23"/>
        <v>300</v>
      </c>
      <c r="M3034" s="32">
        <v>0.5</v>
      </c>
      <c r="O3034" s="37"/>
      <c r="P3034" s="35"/>
      <c r="Q3034" s="33"/>
      <c r="R3034" s="34"/>
    </row>
    <row r="3035" spans="1:18" ht="15.75" customHeight="1">
      <c r="A3035" s="22"/>
      <c r="B3035" s="27" t="s">
        <v>21</v>
      </c>
      <c r="C3035" s="27">
        <v>1185732</v>
      </c>
      <c r="D3035" s="28">
        <v>44199</v>
      </c>
      <c r="E3035" s="27" t="s">
        <v>40</v>
      </c>
      <c r="F3035" s="27" t="s">
        <v>115</v>
      </c>
      <c r="G3035" s="27" t="s">
        <v>116</v>
      </c>
      <c r="H3035" s="27" t="s">
        <v>29</v>
      </c>
      <c r="I3035" s="29">
        <v>0.30000000000000004</v>
      </c>
      <c r="J3035" s="30">
        <v>2500</v>
      </c>
      <c r="K3035" s="31">
        <f t="shared" si="22"/>
        <v>750.00000000000011</v>
      </c>
      <c r="L3035" s="31">
        <f t="shared" si="23"/>
        <v>300.00000000000006</v>
      </c>
      <c r="M3035" s="32">
        <v>0.4</v>
      </c>
      <c r="O3035" s="37"/>
      <c r="P3035" s="35"/>
      <c r="Q3035" s="33"/>
      <c r="R3035" s="34"/>
    </row>
    <row r="3036" spans="1:18" ht="15.75" customHeight="1">
      <c r="A3036" s="22"/>
      <c r="B3036" s="27" t="s">
        <v>21</v>
      </c>
      <c r="C3036" s="27">
        <v>1185732</v>
      </c>
      <c r="D3036" s="28">
        <v>44230</v>
      </c>
      <c r="E3036" s="27" t="s">
        <v>40</v>
      </c>
      <c r="F3036" s="27" t="s">
        <v>115</v>
      </c>
      <c r="G3036" s="27" t="s">
        <v>116</v>
      </c>
      <c r="H3036" s="27" t="s">
        <v>24</v>
      </c>
      <c r="I3036" s="29">
        <v>0.30000000000000004</v>
      </c>
      <c r="J3036" s="30">
        <v>5000</v>
      </c>
      <c r="K3036" s="31">
        <f t="shared" si="22"/>
        <v>1500.0000000000002</v>
      </c>
      <c r="L3036" s="31">
        <f t="shared" si="23"/>
        <v>450.00000000000006</v>
      </c>
      <c r="M3036" s="32">
        <v>0.3</v>
      </c>
      <c r="O3036" s="37"/>
      <c r="P3036" s="35"/>
      <c r="Q3036" s="33"/>
      <c r="R3036" s="34"/>
    </row>
    <row r="3037" spans="1:18" ht="15.75" customHeight="1">
      <c r="A3037" s="22"/>
      <c r="B3037" s="27" t="s">
        <v>21</v>
      </c>
      <c r="C3037" s="27">
        <v>1185732</v>
      </c>
      <c r="D3037" s="28">
        <v>44230</v>
      </c>
      <c r="E3037" s="27" t="s">
        <v>40</v>
      </c>
      <c r="F3037" s="27" t="s">
        <v>115</v>
      </c>
      <c r="G3037" s="27" t="s">
        <v>116</v>
      </c>
      <c r="H3037" s="27" t="s">
        <v>25</v>
      </c>
      <c r="I3037" s="29">
        <v>0.30000000000000004</v>
      </c>
      <c r="J3037" s="30">
        <v>1500</v>
      </c>
      <c r="K3037" s="31">
        <f t="shared" si="22"/>
        <v>450.00000000000006</v>
      </c>
      <c r="L3037" s="31">
        <f t="shared" si="23"/>
        <v>157.5</v>
      </c>
      <c r="M3037" s="32">
        <v>0.35</v>
      </c>
      <c r="O3037" s="37"/>
      <c r="P3037" s="35"/>
      <c r="Q3037" s="33"/>
      <c r="R3037" s="34"/>
    </row>
    <row r="3038" spans="1:18" ht="15.75" customHeight="1">
      <c r="A3038" s="22"/>
      <c r="B3038" s="27" t="s">
        <v>21</v>
      </c>
      <c r="C3038" s="27">
        <v>1185732</v>
      </c>
      <c r="D3038" s="28">
        <v>44230</v>
      </c>
      <c r="E3038" s="27" t="s">
        <v>40</v>
      </c>
      <c r="F3038" s="27" t="s">
        <v>115</v>
      </c>
      <c r="G3038" s="27" t="s">
        <v>116</v>
      </c>
      <c r="H3038" s="27" t="s">
        <v>26</v>
      </c>
      <c r="I3038" s="29">
        <v>0.20000000000000007</v>
      </c>
      <c r="J3038" s="30">
        <v>2000</v>
      </c>
      <c r="K3038" s="31">
        <f t="shared" si="22"/>
        <v>400.00000000000011</v>
      </c>
      <c r="L3038" s="31">
        <f t="shared" si="23"/>
        <v>120.00000000000003</v>
      </c>
      <c r="M3038" s="32">
        <v>0.3</v>
      </c>
      <c r="O3038" s="37"/>
      <c r="P3038" s="35"/>
      <c r="Q3038" s="33"/>
      <c r="R3038" s="34"/>
    </row>
    <row r="3039" spans="1:18" ht="15.75" customHeight="1">
      <c r="A3039" s="22"/>
      <c r="B3039" s="27" t="s">
        <v>21</v>
      </c>
      <c r="C3039" s="27">
        <v>1185732</v>
      </c>
      <c r="D3039" s="28">
        <v>44230</v>
      </c>
      <c r="E3039" s="27" t="s">
        <v>40</v>
      </c>
      <c r="F3039" s="27" t="s">
        <v>115</v>
      </c>
      <c r="G3039" s="27" t="s">
        <v>116</v>
      </c>
      <c r="H3039" s="27" t="s">
        <v>27</v>
      </c>
      <c r="I3039" s="29">
        <v>0.25000000000000006</v>
      </c>
      <c r="J3039" s="30">
        <v>750</v>
      </c>
      <c r="K3039" s="31">
        <f t="shared" si="22"/>
        <v>187.50000000000003</v>
      </c>
      <c r="L3039" s="31">
        <f t="shared" si="23"/>
        <v>56.250000000000007</v>
      </c>
      <c r="M3039" s="32">
        <v>0.3</v>
      </c>
      <c r="O3039" s="37"/>
      <c r="P3039" s="35"/>
      <c r="Q3039" s="33"/>
      <c r="R3039" s="34"/>
    </row>
    <row r="3040" spans="1:18" ht="15.75" customHeight="1">
      <c r="A3040" s="22"/>
      <c r="B3040" s="27" t="s">
        <v>21</v>
      </c>
      <c r="C3040" s="27">
        <v>1185732</v>
      </c>
      <c r="D3040" s="28">
        <v>44230</v>
      </c>
      <c r="E3040" s="27" t="s">
        <v>40</v>
      </c>
      <c r="F3040" s="27" t="s">
        <v>115</v>
      </c>
      <c r="G3040" s="27" t="s">
        <v>116</v>
      </c>
      <c r="H3040" s="27" t="s">
        <v>28</v>
      </c>
      <c r="I3040" s="29">
        <v>0.39999999999999997</v>
      </c>
      <c r="J3040" s="30">
        <v>1500</v>
      </c>
      <c r="K3040" s="31">
        <f t="shared" si="22"/>
        <v>600</v>
      </c>
      <c r="L3040" s="31">
        <f t="shared" si="23"/>
        <v>300</v>
      </c>
      <c r="M3040" s="32">
        <v>0.5</v>
      </c>
      <c r="O3040" s="37"/>
      <c r="P3040" s="35"/>
      <c r="Q3040" s="33"/>
      <c r="R3040" s="34"/>
    </row>
    <row r="3041" spans="1:18" ht="15.75" customHeight="1">
      <c r="A3041" s="22"/>
      <c r="B3041" s="27" t="s">
        <v>21</v>
      </c>
      <c r="C3041" s="27">
        <v>1185732</v>
      </c>
      <c r="D3041" s="28">
        <v>44230</v>
      </c>
      <c r="E3041" s="27" t="s">
        <v>40</v>
      </c>
      <c r="F3041" s="27" t="s">
        <v>115</v>
      </c>
      <c r="G3041" s="27" t="s">
        <v>116</v>
      </c>
      <c r="H3041" s="27" t="s">
        <v>29</v>
      </c>
      <c r="I3041" s="29">
        <v>0.14999999999999997</v>
      </c>
      <c r="J3041" s="30">
        <v>2500</v>
      </c>
      <c r="K3041" s="31">
        <f t="shared" si="22"/>
        <v>374.99999999999994</v>
      </c>
      <c r="L3041" s="31">
        <f t="shared" si="23"/>
        <v>149.99999999999997</v>
      </c>
      <c r="M3041" s="32">
        <v>0.4</v>
      </c>
      <c r="O3041" s="37"/>
      <c r="P3041" s="35"/>
      <c r="Q3041" s="33"/>
      <c r="R3041" s="34"/>
    </row>
    <row r="3042" spans="1:18" ht="15.75" customHeight="1">
      <c r="A3042" s="22"/>
      <c r="B3042" s="27" t="s">
        <v>21</v>
      </c>
      <c r="C3042" s="27">
        <v>1185732</v>
      </c>
      <c r="D3042" s="28">
        <v>44257</v>
      </c>
      <c r="E3042" s="27" t="s">
        <v>40</v>
      </c>
      <c r="F3042" s="27" t="s">
        <v>115</v>
      </c>
      <c r="G3042" s="27" t="s">
        <v>116</v>
      </c>
      <c r="H3042" s="27" t="s">
        <v>24</v>
      </c>
      <c r="I3042" s="29">
        <v>0.20000000000000004</v>
      </c>
      <c r="J3042" s="30">
        <v>4700</v>
      </c>
      <c r="K3042" s="31">
        <f t="shared" si="22"/>
        <v>940.00000000000023</v>
      </c>
      <c r="L3042" s="31">
        <f t="shared" si="23"/>
        <v>282.00000000000006</v>
      </c>
      <c r="M3042" s="32">
        <v>0.3</v>
      </c>
      <c r="O3042" s="37"/>
      <c r="P3042" s="35"/>
      <c r="Q3042" s="33"/>
      <c r="R3042" s="34"/>
    </row>
    <row r="3043" spans="1:18" ht="15.75" customHeight="1">
      <c r="A3043" s="22"/>
      <c r="B3043" s="27" t="s">
        <v>21</v>
      </c>
      <c r="C3043" s="27">
        <v>1185732</v>
      </c>
      <c r="D3043" s="28">
        <v>44257</v>
      </c>
      <c r="E3043" s="27" t="s">
        <v>40</v>
      </c>
      <c r="F3043" s="27" t="s">
        <v>115</v>
      </c>
      <c r="G3043" s="27" t="s">
        <v>116</v>
      </c>
      <c r="H3043" s="27" t="s">
        <v>25</v>
      </c>
      <c r="I3043" s="29">
        <v>0.20000000000000004</v>
      </c>
      <c r="J3043" s="30">
        <v>1750</v>
      </c>
      <c r="K3043" s="31">
        <f t="shared" si="22"/>
        <v>350.00000000000006</v>
      </c>
      <c r="L3043" s="31">
        <f t="shared" si="23"/>
        <v>122.50000000000001</v>
      </c>
      <c r="M3043" s="32">
        <v>0.35</v>
      </c>
      <c r="O3043" s="37"/>
      <c r="P3043" s="35"/>
      <c r="Q3043" s="33"/>
      <c r="R3043" s="34"/>
    </row>
    <row r="3044" spans="1:18" ht="15.75" customHeight="1">
      <c r="A3044" s="22"/>
      <c r="B3044" s="27" t="s">
        <v>21</v>
      </c>
      <c r="C3044" s="27">
        <v>1185732</v>
      </c>
      <c r="D3044" s="28">
        <v>44257</v>
      </c>
      <c r="E3044" s="27" t="s">
        <v>40</v>
      </c>
      <c r="F3044" s="27" t="s">
        <v>115</v>
      </c>
      <c r="G3044" s="27" t="s">
        <v>116</v>
      </c>
      <c r="H3044" s="27" t="s">
        <v>26</v>
      </c>
      <c r="I3044" s="29">
        <v>0.10000000000000003</v>
      </c>
      <c r="J3044" s="30">
        <v>2250</v>
      </c>
      <c r="K3044" s="31">
        <f t="shared" si="22"/>
        <v>225.00000000000009</v>
      </c>
      <c r="L3044" s="31">
        <f t="shared" si="23"/>
        <v>67.500000000000028</v>
      </c>
      <c r="M3044" s="32">
        <v>0.3</v>
      </c>
      <c r="O3044" s="37"/>
      <c r="P3044" s="35"/>
      <c r="Q3044" s="33"/>
      <c r="R3044" s="34"/>
    </row>
    <row r="3045" spans="1:18" ht="15.75" customHeight="1">
      <c r="A3045" s="22"/>
      <c r="B3045" s="27" t="s">
        <v>21</v>
      </c>
      <c r="C3045" s="27">
        <v>1185732</v>
      </c>
      <c r="D3045" s="28">
        <v>44257</v>
      </c>
      <c r="E3045" s="27" t="s">
        <v>40</v>
      </c>
      <c r="F3045" s="27" t="s">
        <v>115</v>
      </c>
      <c r="G3045" s="27" t="s">
        <v>116</v>
      </c>
      <c r="H3045" s="27" t="s">
        <v>27</v>
      </c>
      <c r="I3045" s="29">
        <v>0.14999999999999997</v>
      </c>
      <c r="J3045" s="30">
        <v>750</v>
      </c>
      <c r="K3045" s="31">
        <f t="shared" si="22"/>
        <v>112.49999999999997</v>
      </c>
      <c r="L3045" s="31">
        <f t="shared" si="23"/>
        <v>33.749999999999993</v>
      </c>
      <c r="M3045" s="32">
        <v>0.3</v>
      </c>
      <c r="O3045" s="37"/>
      <c r="P3045" s="35"/>
      <c r="Q3045" s="33"/>
      <c r="R3045" s="34"/>
    </row>
    <row r="3046" spans="1:18" ht="15.75" customHeight="1">
      <c r="A3046" s="22"/>
      <c r="B3046" s="27" t="s">
        <v>21</v>
      </c>
      <c r="C3046" s="27">
        <v>1185732</v>
      </c>
      <c r="D3046" s="28">
        <v>44257</v>
      </c>
      <c r="E3046" s="27" t="s">
        <v>40</v>
      </c>
      <c r="F3046" s="27" t="s">
        <v>115</v>
      </c>
      <c r="G3046" s="27" t="s">
        <v>116</v>
      </c>
      <c r="H3046" s="27" t="s">
        <v>28</v>
      </c>
      <c r="I3046" s="29">
        <v>0.30000000000000004</v>
      </c>
      <c r="J3046" s="30">
        <v>1250</v>
      </c>
      <c r="K3046" s="31">
        <f t="shared" si="22"/>
        <v>375.00000000000006</v>
      </c>
      <c r="L3046" s="31">
        <f t="shared" si="23"/>
        <v>187.50000000000003</v>
      </c>
      <c r="M3046" s="32">
        <v>0.5</v>
      </c>
      <c r="O3046" s="37"/>
      <c r="P3046" s="35"/>
      <c r="Q3046" s="33"/>
      <c r="R3046" s="34"/>
    </row>
    <row r="3047" spans="1:18" ht="15.75" customHeight="1">
      <c r="A3047" s="22"/>
      <c r="B3047" s="27" t="s">
        <v>21</v>
      </c>
      <c r="C3047" s="27">
        <v>1185732</v>
      </c>
      <c r="D3047" s="28">
        <v>44257</v>
      </c>
      <c r="E3047" s="27" t="s">
        <v>40</v>
      </c>
      <c r="F3047" s="27" t="s">
        <v>115</v>
      </c>
      <c r="G3047" s="27" t="s">
        <v>116</v>
      </c>
      <c r="H3047" s="27" t="s">
        <v>29</v>
      </c>
      <c r="I3047" s="29">
        <v>0.20000000000000004</v>
      </c>
      <c r="J3047" s="30">
        <v>2250</v>
      </c>
      <c r="K3047" s="31">
        <f t="shared" si="22"/>
        <v>450.00000000000011</v>
      </c>
      <c r="L3047" s="31">
        <f t="shared" si="23"/>
        <v>180.00000000000006</v>
      </c>
      <c r="M3047" s="32">
        <v>0.4</v>
      </c>
      <c r="O3047" s="37"/>
      <c r="P3047" s="35"/>
      <c r="Q3047" s="33"/>
      <c r="R3047" s="34"/>
    </row>
    <row r="3048" spans="1:18" ht="15.75" customHeight="1">
      <c r="A3048" s="22"/>
      <c r="B3048" s="27" t="s">
        <v>21</v>
      </c>
      <c r="C3048" s="27">
        <v>1185732</v>
      </c>
      <c r="D3048" s="28">
        <v>44289</v>
      </c>
      <c r="E3048" s="27" t="s">
        <v>40</v>
      </c>
      <c r="F3048" s="27" t="s">
        <v>115</v>
      </c>
      <c r="G3048" s="27" t="s">
        <v>116</v>
      </c>
      <c r="H3048" s="27" t="s">
        <v>24</v>
      </c>
      <c r="I3048" s="29">
        <v>0.20000000000000004</v>
      </c>
      <c r="J3048" s="30">
        <v>4500</v>
      </c>
      <c r="K3048" s="31">
        <f t="shared" si="22"/>
        <v>900.00000000000023</v>
      </c>
      <c r="L3048" s="31">
        <f t="shared" si="23"/>
        <v>270.00000000000006</v>
      </c>
      <c r="M3048" s="32">
        <v>0.3</v>
      </c>
      <c r="O3048" s="37"/>
      <c r="P3048" s="35"/>
      <c r="Q3048" s="33"/>
      <c r="R3048" s="34"/>
    </row>
    <row r="3049" spans="1:18" ht="15.75" customHeight="1">
      <c r="A3049" s="22"/>
      <c r="B3049" s="27" t="s">
        <v>21</v>
      </c>
      <c r="C3049" s="27">
        <v>1185732</v>
      </c>
      <c r="D3049" s="28">
        <v>44289</v>
      </c>
      <c r="E3049" s="27" t="s">
        <v>40</v>
      </c>
      <c r="F3049" s="27" t="s">
        <v>115</v>
      </c>
      <c r="G3049" s="27" t="s">
        <v>116</v>
      </c>
      <c r="H3049" s="27" t="s">
        <v>25</v>
      </c>
      <c r="I3049" s="29">
        <v>0.20000000000000004</v>
      </c>
      <c r="J3049" s="30">
        <v>1500</v>
      </c>
      <c r="K3049" s="31">
        <f t="shared" si="22"/>
        <v>300.00000000000006</v>
      </c>
      <c r="L3049" s="31">
        <f t="shared" si="23"/>
        <v>105.00000000000001</v>
      </c>
      <c r="M3049" s="32">
        <v>0.35</v>
      </c>
      <c r="O3049" s="37"/>
      <c r="P3049" s="35"/>
      <c r="Q3049" s="33"/>
      <c r="R3049" s="34"/>
    </row>
    <row r="3050" spans="1:18" ht="15.75" customHeight="1">
      <c r="A3050" s="22"/>
      <c r="B3050" s="27" t="s">
        <v>21</v>
      </c>
      <c r="C3050" s="27">
        <v>1185732</v>
      </c>
      <c r="D3050" s="28">
        <v>44289</v>
      </c>
      <c r="E3050" s="27" t="s">
        <v>40</v>
      </c>
      <c r="F3050" s="27" t="s">
        <v>115</v>
      </c>
      <c r="G3050" s="27" t="s">
        <v>116</v>
      </c>
      <c r="H3050" s="27" t="s">
        <v>26</v>
      </c>
      <c r="I3050" s="29">
        <v>0.10000000000000003</v>
      </c>
      <c r="J3050" s="30">
        <v>1500</v>
      </c>
      <c r="K3050" s="31">
        <f t="shared" si="22"/>
        <v>150.00000000000006</v>
      </c>
      <c r="L3050" s="31">
        <f t="shared" si="23"/>
        <v>45.000000000000014</v>
      </c>
      <c r="M3050" s="32">
        <v>0.3</v>
      </c>
      <c r="O3050" s="37"/>
      <c r="P3050" s="35"/>
      <c r="Q3050" s="33"/>
      <c r="R3050" s="34"/>
    </row>
    <row r="3051" spans="1:18" ht="15.75" customHeight="1">
      <c r="A3051" s="22"/>
      <c r="B3051" s="27" t="s">
        <v>21</v>
      </c>
      <c r="C3051" s="27">
        <v>1185732</v>
      </c>
      <c r="D3051" s="28">
        <v>44289</v>
      </c>
      <c r="E3051" s="27" t="s">
        <v>40</v>
      </c>
      <c r="F3051" s="27" t="s">
        <v>115</v>
      </c>
      <c r="G3051" s="27" t="s">
        <v>116</v>
      </c>
      <c r="H3051" s="27" t="s">
        <v>27</v>
      </c>
      <c r="I3051" s="29">
        <v>0.14999999999999997</v>
      </c>
      <c r="J3051" s="30">
        <v>750</v>
      </c>
      <c r="K3051" s="31">
        <f t="shared" si="22"/>
        <v>112.49999999999997</v>
      </c>
      <c r="L3051" s="31">
        <f t="shared" si="23"/>
        <v>33.749999999999993</v>
      </c>
      <c r="M3051" s="32">
        <v>0.3</v>
      </c>
      <c r="O3051" s="37"/>
      <c r="P3051" s="35"/>
      <c r="Q3051" s="33"/>
      <c r="R3051" s="34"/>
    </row>
    <row r="3052" spans="1:18" ht="15.75" customHeight="1">
      <c r="A3052" s="22"/>
      <c r="B3052" s="27" t="s">
        <v>21</v>
      </c>
      <c r="C3052" s="27">
        <v>1185732</v>
      </c>
      <c r="D3052" s="28">
        <v>44289</v>
      </c>
      <c r="E3052" s="27" t="s">
        <v>40</v>
      </c>
      <c r="F3052" s="27" t="s">
        <v>115</v>
      </c>
      <c r="G3052" s="27" t="s">
        <v>116</v>
      </c>
      <c r="H3052" s="27" t="s">
        <v>28</v>
      </c>
      <c r="I3052" s="29">
        <v>0.6</v>
      </c>
      <c r="J3052" s="30">
        <v>1000</v>
      </c>
      <c r="K3052" s="31">
        <f t="shared" si="22"/>
        <v>600</v>
      </c>
      <c r="L3052" s="31">
        <f t="shared" si="23"/>
        <v>300</v>
      </c>
      <c r="M3052" s="32">
        <v>0.5</v>
      </c>
      <c r="O3052" s="37"/>
      <c r="P3052" s="35"/>
      <c r="Q3052" s="33"/>
      <c r="R3052" s="34"/>
    </row>
    <row r="3053" spans="1:18" ht="15.75" customHeight="1">
      <c r="A3053" s="22"/>
      <c r="B3053" s="27" t="s">
        <v>21</v>
      </c>
      <c r="C3053" s="27">
        <v>1185732</v>
      </c>
      <c r="D3053" s="28">
        <v>44289</v>
      </c>
      <c r="E3053" s="27" t="s">
        <v>40</v>
      </c>
      <c r="F3053" s="27" t="s">
        <v>115</v>
      </c>
      <c r="G3053" s="27" t="s">
        <v>116</v>
      </c>
      <c r="H3053" s="27" t="s">
        <v>29</v>
      </c>
      <c r="I3053" s="29">
        <v>0.5</v>
      </c>
      <c r="J3053" s="30">
        <v>2250</v>
      </c>
      <c r="K3053" s="31">
        <f t="shared" si="22"/>
        <v>1125</v>
      </c>
      <c r="L3053" s="31">
        <f t="shared" si="23"/>
        <v>450</v>
      </c>
      <c r="M3053" s="32">
        <v>0.4</v>
      </c>
      <c r="O3053" s="37"/>
      <c r="P3053" s="35"/>
      <c r="Q3053" s="33"/>
      <c r="R3053" s="34"/>
    </row>
    <row r="3054" spans="1:18" ht="15.75" customHeight="1">
      <c r="A3054" s="22"/>
      <c r="B3054" s="27" t="s">
        <v>21</v>
      </c>
      <c r="C3054" s="27">
        <v>1185732</v>
      </c>
      <c r="D3054" s="28">
        <v>44320</v>
      </c>
      <c r="E3054" s="27" t="s">
        <v>40</v>
      </c>
      <c r="F3054" s="27" t="s">
        <v>115</v>
      </c>
      <c r="G3054" s="27" t="s">
        <v>116</v>
      </c>
      <c r="H3054" s="27" t="s">
        <v>24</v>
      </c>
      <c r="I3054" s="29">
        <v>0.6</v>
      </c>
      <c r="J3054" s="30">
        <v>4950</v>
      </c>
      <c r="K3054" s="31">
        <f t="shared" si="22"/>
        <v>2970</v>
      </c>
      <c r="L3054" s="31">
        <f t="shared" si="23"/>
        <v>891</v>
      </c>
      <c r="M3054" s="32">
        <v>0.3</v>
      </c>
      <c r="O3054" s="37"/>
      <c r="P3054" s="35"/>
      <c r="Q3054" s="33"/>
      <c r="R3054" s="34"/>
    </row>
    <row r="3055" spans="1:18" ht="15.75" customHeight="1">
      <c r="A3055" s="22"/>
      <c r="B3055" s="27" t="s">
        <v>21</v>
      </c>
      <c r="C3055" s="27">
        <v>1185732</v>
      </c>
      <c r="D3055" s="28">
        <v>44320</v>
      </c>
      <c r="E3055" s="27" t="s">
        <v>40</v>
      </c>
      <c r="F3055" s="27" t="s">
        <v>115</v>
      </c>
      <c r="G3055" s="27" t="s">
        <v>116</v>
      </c>
      <c r="H3055" s="27" t="s">
        <v>25</v>
      </c>
      <c r="I3055" s="29">
        <v>0.4</v>
      </c>
      <c r="J3055" s="30">
        <v>2000</v>
      </c>
      <c r="K3055" s="31">
        <f t="shared" si="22"/>
        <v>800</v>
      </c>
      <c r="L3055" s="31">
        <f t="shared" si="23"/>
        <v>280</v>
      </c>
      <c r="M3055" s="32">
        <v>0.35</v>
      </c>
      <c r="O3055" s="37"/>
      <c r="P3055" s="35"/>
      <c r="Q3055" s="33"/>
      <c r="R3055" s="34"/>
    </row>
    <row r="3056" spans="1:18" ht="15.75" customHeight="1">
      <c r="A3056" s="22"/>
      <c r="B3056" s="27" t="s">
        <v>21</v>
      </c>
      <c r="C3056" s="27">
        <v>1185732</v>
      </c>
      <c r="D3056" s="28">
        <v>44320</v>
      </c>
      <c r="E3056" s="27" t="s">
        <v>40</v>
      </c>
      <c r="F3056" s="27" t="s">
        <v>115</v>
      </c>
      <c r="G3056" s="27" t="s">
        <v>116</v>
      </c>
      <c r="H3056" s="27" t="s">
        <v>26</v>
      </c>
      <c r="I3056" s="29">
        <v>0.35000000000000003</v>
      </c>
      <c r="J3056" s="30">
        <v>1750</v>
      </c>
      <c r="K3056" s="31">
        <f t="shared" si="22"/>
        <v>612.50000000000011</v>
      </c>
      <c r="L3056" s="31">
        <f t="shared" si="23"/>
        <v>183.75000000000003</v>
      </c>
      <c r="M3056" s="32">
        <v>0.3</v>
      </c>
      <c r="O3056" s="37"/>
      <c r="P3056" s="35"/>
      <c r="Q3056" s="33"/>
      <c r="R3056" s="34"/>
    </row>
    <row r="3057" spans="1:18" ht="15.75" customHeight="1">
      <c r="A3057" s="22"/>
      <c r="B3057" s="27" t="s">
        <v>21</v>
      </c>
      <c r="C3057" s="27">
        <v>1185732</v>
      </c>
      <c r="D3057" s="28">
        <v>44320</v>
      </c>
      <c r="E3057" s="27" t="s">
        <v>40</v>
      </c>
      <c r="F3057" s="27" t="s">
        <v>115</v>
      </c>
      <c r="G3057" s="27" t="s">
        <v>116</v>
      </c>
      <c r="H3057" s="27" t="s">
        <v>27</v>
      </c>
      <c r="I3057" s="29">
        <v>0.35000000000000003</v>
      </c>
      <c r="J3057" s="30">
        <v>1500</v>
      </c>
      <c r="K3057" s="31">
        <f t="shared" si="22"/>
        <v>525</v>
      </c>
      <c r="L3057" s="31">
        <f t="shared" si="23"/>
        <v>157.5</v>
      </c>
      <c r="M3057" s="32">
        <v>0.3</v>
      </c>
      <c r="O3057" s="37"/>
      <c r="P3057" s="35"/>
      <c r="Q3057" s="33"/>
      <c r="R3057" s="34"/>
    </row>
    <row r="3058" spans="1:18" ht="15.75" customHeight="1">
      <c r="A3058" s="22"/>
      <c r="B3058" s="27" t="s">
        <v>21</v>
      </c>
      <c r="C3058" s="27">
        <v>1185732</v>
      </c>
      <c r="D3058" s="28">
        <v>44320</v>
      </c>
      <c r="E3058" s="27" t="s">
        <v>40</v>
      </c>
      <c r="F3058" s="27" t="s">
        <v>115</v>
      </c>
      <c r="G3058" s="27" t="s">
        <v>116</v>
      </c>
      <c r="H3058" s="27" t="s">
        <v>28</v>
      </c>
      <c r="I3058" s="29">
        <v>0.44999999999999996</v>
      </c>
      <c r="J3058" s="30">
        <v>1750</v>
      </c>
      <c r="K3058" s="31">
        <f t="shared" si="22"/>
        <v>787.49999999999989</v>
      </c>
      <c r="L3058" s="31">
        <f t="shared" si="23"/>
        <v>393.74999999999994</v>
      </c>
      <c r="M3058" s="32">
        <v>0.5</v>
      </c>
      <c r="O3058" s="37"/>
      <c r="P3058" s="35"/>
      <c r="Q3058" s="33"/>
      <c r="R3058" s="34"/>
    </row>
    <row r="3059" spans="1:18" ht="15.75" customHeight="1">
      <c r="A3059" s="22"/>
      <c r="B3059" s="27" t="s">
        <v>21</v>
      </c>
      <c r="C3059" s="27">
        <v>1185732</v>
      </c>
      <c r="D3059" s="28">
        <v>44320</v>
      </c>
      <c r="E3059" s="27" t="s">
        <v>40</v>
      </c>
      <c r="F3059" s="27" t="s">
        <v>115</v>
      </c>
      <c r="G3059" s="27" t="s">
        <v>116</v>
      </c>
      <c r="H3059" s="27" t="s">
        <v>29</v>
      </c>
      <c r="I3059" s="29">
        <v>0.49999999999999994</v>
      </c>
      <c r="J3059" s="30">
        <v>3000</v>
      </c>
      <c r="K3059" s="31">
        <f t="shared" si="22"/>
        <v>1499.9999999999998</v>
      </c>
      <c r="L3059" s="31">
        <f t="shared" si="23"/>
        <v>599.99999999999989</v>
      </c>
      <c r="M3059" s="32">
        <v>0.4</v>
      </c>
      <c r="O3059" s="37"/>
      <c r="P3059" s="35"/>
      <c r="Q3059" s="33"/>
      <c r="R3059" s="34"/>
    </row>
    <row r="3060" spans="1:18" ht="15.75" customHeight="1">
      <c r="A3060" s="22"/>
      <c r="B3060" s="27" t="s">
        <v>21</v>
      </c>
      <c r="C3060" s="27">
        <v>1185732</v>
      </c>
      <c r="D3060" s="28">
        <v>44350</v>
      </c>
      <c r="E3060" s="27" t="s">
        <v>40</v>
      </c>
      <c r="F3060" s="27" t="s">
        <v>115</v>
      </c>
      <c r="G3060" s="27" t="s">
        <v>116</v>
      </c>
      <c r="H3060" s="27" t="s">
        <v>24</v>
      </c>
      <c r="I3060" s="29">
        <v>0.35000000000000003</v>
      </c>
      <c r="J3060" s="30">
        <v>5500</v>
      </c>
      <c r="K3060" s="31">
        <f t="shared" si="22"/>
        <v>1925.0000000000002</v>
      </c>
      <c r="L3060" s="31">
        <f t="shared" si="23"/>
        <v>577.5</v>
      </c>
      <c r="M3060" s="32">
        <v>0.3</v>
      </c>
      <c r="O3060" s="37"/>
      <c r="P3060" s="35"/>
      <c r="Q3060" s="33"/>
      <c r="R3060" s="34"/>
    </row>
    <row r="3061" spans="1:18" ht="15.75" customHeight="1">
      <c r="A3061" s="22"/>
      <c r="B3061" s="27" t="s">
        <v>21</v>
      </c>
      <c r="C3061" s="27">
        <v>1185732</v>
      </c>
      <c r="D3061" s="28">
        <v>44350</v>
      </c>
      <c r="E3061" s="27" t="s">
        <v>40</v>
      </c>
      <c r="F3061" s="27" t="s">
        <v>115</v>
      </c>
      <c r="G3061" s="27" t="s">
        <v>116</v>
      </c>
      <c r="H3061" s="27" t="s">
        <v>25</v>
      </c>
      <c r="I3061" s="29">
        <v>0.3000000000000001</v>
      </c>
      <c r="J3061" s="30">
        <v>3000</v>
      </c>
      <c r="K3061" s="31">
        <f t="shared" si="22"/>
        <v>900.00000000000034</v>
      </c>
      <c r="L3061" s="31">
        <f t="shared" si="23"/>
        <v>315.00000000000011</v>
      </c>
      <c r="M3061" s="32">
        <v>0.35</v>
      </c>
      <c r="O3061" s="37"/>
      <c r="P3061" s="35"/>
      <c r="Q3061" s="33"/>
      <c r="R3061" s="34"/>
    </row>
    <row r="3062" spans="1:18" ht="15.75" customHeight="1">
      <c r="A3062" s="22"/>
      <c r="B3062" s="27" t="s">
        <v>21</v>
      </c>
      <c r="C3062" s="27">
        <v>1185732</v>
      </c>
      <c r="D3062" s="28">
        <v>44350</v>
      </c>
      <c r="E3062" s="27" t="s">
        <v>40</v>
      </c>
      <c r="F3062" s="27" t="s">
        <v>115</v>
      </c>
      <c r="G3062" s="27" t="s">
        <v>116</v>
      </c>
      <c r="H3062" s="27" t="s">
        <v>26</v>
      </c>
      <c r="I3062" s="29">
        <v>0.25000000000000006</v>
      </c>
      <c r="J3062" s="30">
        <v>2000</v>
      </c>
      <c r="K3062" s="31">
        <f t="shared" si="22"/>
        <v>500.00000000000011</v>
      </c>
      <c r="L3062" s="31">
        <f t="shared" si="23"/>
        <v>150.00000000000003</v>
      </c>
      <c r="M3062" s="32">
        <v>0.3</v>
      </c>
      <c r="O3062" s="37"/>
      <c r="P3062" s="35"/>
      <c r="Q3062" s="33"/>
      <c r="R3062" s="34"/>
    </row>
    <row r="3063" spans="1:18" ht="15.75" customHeight="1">
      <c r="A3063" s="22"/>
      <c r="B3063" s="27" t="s">
        <v>21</v>
      </c>
      <c r="C3063" s="27">
        <v>1185732</v>
      </c>
      <c r="D3063" s="28">
        <v>44350</v>
      </c>
      <c r="E3063" s="27" t="s">
        <v>40</v>
      </c>
      <c r="F3063" s="27" t="s">
        <v>115</v>
      </c>
      <c r="G3063" s="27" t="s">
        <v>116</v>
      </c>
      <c r="H3063" s="27" t="s">
        <v>27</v>
      </c>
      <c r="I3063" s="29">
        <v>0.25000000000000006</v>
      </c>
      <c r="J3063" s="30">
        <v>1750</v>
      </c>
      <c r="K3063" s="31">
        <f t="shared" si="22"/>
        <v>437.50000000000011</v>
      </c>
      <c r="L3063" s="31">
        <f t="shared" si="23"/>
        <v>131.25000000000003</v>
      </c>
      <c r="M3063" s="32">
        <v>0.3</v>
      </c>
      <c r="O3063" s="37"/>
      <c r="P3063" s="35"/>
      <c r="Q3063" s="33"/>
      <c r="R3063" s="34"/>
    </row>
    <row r="3064" spans="1:18" ht="15.75" customHeight="1">
      <c r="A3064" s="22"/>
      <c r="B3064" s="27" t="s">
        <v>21</v>
      </c>
      <c r="C3064" s="27">
        <v>1185732</v>
      </c>
      <c r="D3064" s="28">
        <v>44350</v>
      </c>
      <c r="E3064" s="27" t="s">
        <v>40</v>
      </c>
      <c r="F3064" s="27" t="s">
        <v>115</v>
      </c>
      <c r="G3064" s="27" t="s">
        <v>116</v>
      </c>
      <c r="H3064" s="27" t="s">
        <v>28</v>
      </c>
      <c r="I3064" s="29">
        <v>0.35000000000000003</v>
      </c>
      <c r="J3064" s="30">
        <v>1750</v>
      </c>
      <c r="K3064" s="31">
        <f t="shared" si="22"/>
        <v>612.50000000000011</v>
      </c>
      <c r="L3064" s="31">
        <f t="shared" si="23"/>
        <v>306.25000000000006</v>
      </c>
      <c r="M3064" s="32">
        <v>0.5</v>
      </c>
      <c r="O3064" s="37"/>
      <c r="P3064" s="35"/>
      <c r="Q3064" s="33"/>
      <c r="R3064" s="34"/>
    </row>
    <row r="3065" spans="1:18" ht="15.75" customHeight="1">
      <c r="A3065" s="22"/>
      <c r="B3065" s="27" t="s">
        <v>21</v>
      </c>
      <c r="C3065" s="27">
        <v>1185732</v>
      </c>
      <c r="D3065" s="28">
        <v>44350</v>
      </c>
      <c r="E3065" s="27" t="s">
        <v>40</v>
      </c>
      <c r="F3065" s="27" t="s">
        <v>115</v>
      </c>
      <c r="G3065" s="27" t="s">
        <v>116</v>
      </c>
      <c r="H3065" s="27" t="s">
        <v>29</v>
      </c>
      <c r="I3065" s="29">
        <v>0.55000000000000004</v>
      </c>
      <c r="J3065" s="30">
        <v>3250</v>
      </c>
      <c r="K3065" s="31">
        <f t="shared" si="22"/>
        <v>1787.5000000000002</v>
      </c>
      <c r="L3065" s="31">
        <f t="shared" si="23"/>
        <v>715.00000000000011</v>
      </c>
      <c r="M3065" s="32">
        <v>0.4</v>
      </c>
      <c r="O3065" s="37"/>
      <c r="P3065" s="35"/>
      <c r="Q3065" s="33"/>
      <c r="R3065" s="34"/>
    </row>
    <row r="3066" spans="1:18" ht="15.75" customHeight="1">
      <c r="A3066" s="22"/>
      <c r="B3066" s="27" t="s">
        <v>21</v>
      </c>
      <c r="C3066" s="27">
        <v>1185732</v>
      </c>
      <c r="D3066" s="28">
        <v>44379</v>
      </c>
      <c r="E3066" s="27" t="s">
        <v>40</v>
      </c>
      <c r="F3066" s="27" t="s">
        <v>115</v>
      </c>
      <c r="G3066" s="27" t="s">
        <v>116</v>
      </c>
      <c r="H3066" s="27" t="s">
        <v>24</v>
      </c>
      <c r="I3066" s="29">
        <v>0.5</v>
      </c>
      <c r="J3066" s="30">
        <v>5500</v>
      </c>
      <c r="K3066" s="31">
        <f t="shared" ref="K3066:K3320" si="24">I3066*J3066</f>
        <v>2750</v>
      </c>
      <c r="L3066" s="31">
        <f t="shared" ref="L3066:L3320" si="25">K3066*M3066</f>
        <v>825</v>
      </c>
      <c r="M3066" s="32">
        <v>0.3</v>
      </c>
      <c r="O3066" s="37"/>
      <c r="P3066" s="35"/>
      <c r="Q3066" s="33"/>
      <c r="R3066" s="34"/>
    </row>
    <row r="3067" spans="1:18" ht="15.75" customHeight="1">
      <c r="A3067" s="22"/>
      <c r="B3067" s="27" t="s">
        <v>21</v>
      </c>
      <c r="C3067" s="27">
        <v>1185732</v>
      </c>
      <c r="D3067" s="28">
        <v>44379</v>
      </c>
      <c r="E3067" s="27" t="s">
        <v>40</v>
      </c>
      <c r="F3067" s="27" t="s">
        <v>115</v>
      </c>
      <c r="G3067" s="27" t="s">
        <v>116</v>
      </c>
      <c r="H3067" s="27" t="s">
        <v>25</v>
      </c>
      <c r="I3067" s="29">
        <v>0.45000000000000007</v>
      </c>
      <c r="J3067" s="30">
        <v>3000</v>
      </c>
      <c r="K3067" s="31">
        <f t="shared" si="24"/>
        <v>1350.0000000000002</v>
      </c>
      <c r="L3067" s="31">
        <f t="shared" si="25"/>
        <v>472.50000000000006</v>
      </c>
      <c r="M3067" s="32">
        <v>0.35</v>
      </c>
      <c r="O3067" s="37"/>
      <c r="P3067" s="35"/>
      <c r="Q3067" s="33"/>
      <c r="R3067" s="34"/>
    </row>
    <row r="3068" spans="1:18" ht="15.75" customHeight="1">
      <c r="A3068" s="22"/>
      <c r="B3068" s="27" t="s">
        <v>21</v>
      </c>
      <c r="C3068" s="27">
        <v>1185732</v>
      </c>
      <c r="D3068" s="28">
        <v>44379</v>
      </c>
      <c r="E3068" s="27" t="s">
        <v>40</v>
      </c>
      <c r="F3068" s="27" t="s">
        <v>115</v>
      </c>
      <c r="G3068" s="27" t="s">
        <v>116</v>
      </c>
      <c r="H3068" s="27" t="s">
        <v>26</v>
      </c>
      <c r="I3068" s="29">
        <v>0.4</v>
      </c>
      <c r="J3068" s="30">
        <v>2250</v>
      </c>
      <c r="K3068" s="31">
        <f t="shared" si="24"/>
        <v>900</v>
      </c>
      <c r="L3068" s="31">
        <f t="shared" si="25"/>
        <v>270</v>
      </c>
      <c r="M3068" s="32">
        <v>0.3</v>
      </c>
      <c r="O3068" s="37"/>
      <c r="P3068" s="35"/>
      <c r="Q3068" s="33"/>
      <c r="R3068" s="34"/>
    </row>
    <row r="3069" spans="1:18" ht="15.75" customHeight="1">
      <c r="A3069" s="22"/>
      <c r="B3069" s="27" t="s">
        <v>21</v>
      </c>
      <c r="C3069" s="27">
        <v>1185732</v>
      </c>
      <c r="D3069" s="28">
        <v>44379</v>
      </c>
      <c r="E3069" s="27" t="s">
        <v>40</v>
      </c>
      <c r="F3069" s="27" t="s">
        <v>115</v>
      </c>
      <c r="G3069" s="27" t="s">
        <v>116</v>
      </c>
      <c r="H3069" s="27" t="s">
        <v>27</v>
      </c>
      <c r="I3069" s="29">
        <v>0.4</v>
      </c>
      <c r="J3069" s="30">
        <v>1750</v>
      </c>
      <c r="K3069" s="31">
        <f t="shared" si="24"/>
        <v>700</v>
      </c>
      <c r="L3069" s="31">
        <f t="shared" si="25"/>
        <v>210</v>
      </c>
      <c r="M3069" s="32">
        <v>0.3</v>
      </c>
      <c r="O3069" s="37"/>
      <c r="P3069" s="35"/>
      <c r="Q3069" s="33"/>
      <c r="R3069" s="34"/>
    </row>
    <row r="3070" spans="1:18" ht="15.75" customHeight="1">
      <c r="A3070" s="22"/>
      <c r="B3070" s="27" t="s">
        <v>21</v>
      </c>
      <c r="C3070" s="27">
        <v>1185732</v>
      </c>
      <c r="D3070" s="28">
        <v>44379</v>
      </c>
      <c r="E3070" s="27" t="s">
        <v>40</v>
      </c>
      <c r="F3070" s="27" t="s">
        <v>115</v>
      </c>
      <c r="G3070" s="27" t="s">
        <v>116</v>
      </c>
      <c r="H3070" s="27" t="s">
        <v>28</v>
      </c>
      <c r="I3070" s="29">
        <v>0.5</v>
      </c>
      <c r="J3070" s="30">
        <v>2000</v>
      </c>
      <c r="K3070" s="31">
        <f t="shared" si="24"/>
        <v>1000</v>
      </c>
      <c r="L3070" s="31">
        <f t="shared" si="25"/>
        <v>500</v>
      </c>
      <c r="M3070" s="32">
        <v>0.5</v>
      </c>
      <c r="O3070" s="37"/>
      <c r="P3070" s="35"/>
      <c r="Q3070" s="33"/>
      <c r="R3070" s="34"/>
    </row>
    <row r="3071" spans="1:18" ht="15.75" customHeight="1">
      <c r="A3071" s="22"/>
      <c r="B3071" s="27" t="s">
        <v>21</v>
      </c>
      <c r="C3071" s="27">
        <v>1185732</v>
      </c>
      <c r="D3071" s="28">
        <v>44379</v>
      </c>
      <c r="E3071" s="27" t="s">
        <v>40</v>
      </c>
      <c r="F3071" s="27" t="s">
        <v>115</v>
      </c>
      <c r="G3071" s="27" t="s">
        <v>116</v>
      </c>
      <c r="H3071" s="27" t="s">
        <v>29</v>
      </c>
      <c r="I3071" s="29">
        <v>0.55000000000000004</v>
      </c>
      <c r="J3071" s="30">
        <v>3750</v>
      </c>
      <c r="K3071" s="31">
        <f t="shared" si="24"/>
        <v>2062.5</v>
      </c>
      <c r="L3071" s="31">
        <f t="shared" si="25"/>
        <v>825</v>
      </c>
      <c r="M3071" s="32">
        <v>0.4</v>
      </c>
      <c r="O3071" s="37"/>
      <c r="P3071" s="35"/>
      <c r="Q3071" s="33"/>
      <c r="R3071" s="34"/>
    </row>
    <row r="3072" spans="1:18" ht="15.75" customHeight="1">
      <c r="A3072" s="22"/>
      <c r="B3072" s="27" t="s">
        <v>21</v>
      </c>
      <c r="C3072" s="27">
        <v>1185732</v>
      </c>
      <c r="D3072" s="28">
        <v>44411</v>
      </c>
      <c r="E3072" s="27" t="s">
        <v>40</v>
      </c>
      <c r="F3072" s="27" t="s">
        <v>115</v>
      </c>
      <c r="G3072" s="27" t="s">
        <v>116</v>
      </c>
      <c r="H3072" s="27" t="s">
        <v>24</v>
      </c>
      <c r="I3072" s="29">
        <v>0.5</v>
      </c>
      <c r="J3072" s="30">
        <v>5250</v>
      </c>
      <c r="K3072" s="31">
        <f t="shared" si="24"/>
        <v>2625</v>
      </c>
      <c r="L3072" s="31">
        <f t="shared" si="25"/>
        <v>787.5</v>
      </c>
      <c r="M3072" s="32">
        <v>0.3</v>
      </c>
      <c r="O3072" s="37"/>
      <c r="P3072" s="35"/>
      <c r="Q3072" s="33"/>
      <c r="R3072" s="34"/>
    </row>
    <row r="3073" spans="1:18" ht="15.75" customHeight="1">
      <c r="A3073" s="22"/>
      <c r="B3073" s="27" t="s">
        <v>21</v>
      </c>
      <c r="C3073" s="27">
        <v>1185732</v>
      </c>
      <c r="D3073" s="28">
        <v>44411</v>
      </c>
      <c r="E3073" s="27" t="s">
        <v>40</v>
      </c>
      <c r="F3073" s="27" t="s">
        <v>115</v>
      </c>
      <c r="G3073" s="27" t="s">
        <v>116</v>
      </c>
      <c r="H3073" s="27" t="s">
        <v>25</v>
      </c>
      <c r="I3073" s="29">
        <v>0.45000000000000007</v>
      </c>
      <c r="J3073" s="30">
        <v>3000</v>
      </c>
      <c r="K3073" s="31">
        <f t="shared" si="24"/>
        <v>1350.0000000000002</v>
      </c>
      <c r="L3073" s="31">
        <f t="shared" si="25"/>
        <v>472.50000000000006</v>
      </c>
      <c r="M3073" s="32">
        <v>0.35</v>
      </c>
      <c r="O3073" s="37"/>
      <c r="P3073" s="35"/>
      <c r="Q3073" s="33"/>
      <c r="R3073" s="34"/>
    </row>
    <row r="3074" spans="1:18" ht="15.75" customHeight="1">
      <c r="A3074" s="22"/>
      <c r="B3074" s="27" t="s">
        <v>21</v>
      </c>
      <c r="C3074" s="27">
        <v>1185732</v>
      </c>
      <c r="D3074" s="28">
        <v>44411</v>
      </c>
      <c r="E3074" s="27" t="s">
        <v>40</v>
      </c>
      <c r="F3074" s="27" t="s">
        <v>115</v>
      </c>
      <c r="G3074" s="27" t="s">
        <v>116</v>
      </c>
      <c r="H3074" s="27" t="s">
        <v>26</v>
      </c>
      <c r="I3074" s="29">
        <v>0.4</v>
      </c>
      <c r="J3074" s="30">
        <v>2250</v>
      </c>
      <c r="K3074" s="31">
        <f t="shared" si="24"/>
        <v>900</v>
      </c>
      <c r="L3074" s="31">
        <f t="shared" si="25"/>
        <v>270</v>
      </c>
      <c r="M3074" s="32">
        <v>0.3</v>
      </c>
      <c r="O3074" s="37"/>
      <c r="P3074" s="35"/>
      <c r="Q3074" s="33"/>
      <c r="R3074" s="34"/>
    </row>
    <row r="3075" spans="1:18" ht="15.75" customHeight="1">
      <c r="A3075" s="22"/>
      <c r="B3075" s="27" t="s">
        <v>21</v>
      </c>
      <c r="C3075" s="27">
        <v>1185732</v>
      </c>
      <c r="D3075" s="28">
        <v>44411</v>
      </c>
      <c r="E3075" s="27" t="s">
        <v>40</v>
      </c>
      <c r="F3075" s="27" t="s">
        <v>115</v>
      </c>
      <c r="G3075" s="27" t="s">
        <v>116</v>
      </c>
      <c r="H3075" s="27" t="s">
        <v>27</v>
      </c>
      <c r="I3075" s="29">
        <v>0.4</v>
      </c>
      <c r="J3075" s="30">
        <v>2000</v>
      </c>
      <c r="K3075" s="31">
        <f t="shared" si="24"/>
        <v>800</v>
      </c>
      <c r="L3075" s="31">
        <f t="shared" si="25"/>
        <v>240</v>
      </c>
      <c r="M3075" s="32">
        <v>0.3</v>
      </c>
      <c r="O3075" s="37"/>
      <c r="P3075" s="35"/>
      <c r="Q3075" s="33"/>
      <c r="R3075" s="34"/>
    </row>
    <row r="3076" spans="1:18" ht="15.75" customHeight="1">
      <c r="A3076" s="22"/>
      <c r="B3076" s="27" t="s">
        <v>21</v>
      </c>
      <c r="C3076" s="27">
        <v>1185732</v>
      </c>
      <c r="D3076" s="28">
        <v>44411</v>
      </c>
      <c r="E3076" s="27" t="s">
        <v>40</v>
      </c>
      <c r="F3076" s="27" t="s">
        <v>115</v>
      </c>
      <c r="G3076" s="27" t="s">
        <v>116</v>
      </c>
      <c r="H3076" s="27" t="s">
        <v>28</v>
      </c>
      <c r="I3076" s="29">
        <v>0.5</v>
      </c>
      <c r="J3076" s="30">
        <v>1750</v>
      </c>
      <c r="K3076" s="31">
        <f t="shared" si="24"/>
        <v>875</v>
      </c>
      <c r="L3076" s="31">
        <f t="shared" si="25"/>
        <v>437.5</v>
      </c>
      <c r="M3076" s="32">
        <v>0.5</v>
      </c>
      <c r="O3076" s="37"/>
      <c r="P3076" s="35"/>
      <c r="Q3076" s="33"/>
      <c r="R3076" s="34"/>
    </row>
    <row r="3077" spans="1:18" ht="15.75" customHeight="1">
      <c r="A3077" s="22"/>
      <c r="B3077" s="27" t="s">
        <v>21</v>
      </c>
      <c r="C3077" s="27">
        <v>1185732</v>
      </c>
      <c r="D3077" s="28">
        <v>44411</v>
      </c>
      <c r="E3077" s="27" t="s">
        <v>40</v>
      </c>
      <c r="F3077" s="27" t="s">
        <v>115</v>
      </c>
      <c r="G3077" s="27" t="s">
        <v>116</v>
      </c>
      <c r="H3077" s="27" t="s">
        <v>29</v>
      </c>
      <c r="I3077" s="29">
        <v>0.55000000000000004</v>
      </c>
      <c r="J3077" s="30">
        <v>3500</v>
      </c>
      <c r="K3077" s="31">
        <f t="shared" si="24"/>
        <v>1925.0000000000002</v>
      </c>
      <c r="L3077" s="31">
        <f t="shared" si="25"/>
        <v>770.00000000000011</v>
      </c>
      <c r="M3077" s="32">
        <v>0.4</v>
      </c>
      <c r="O3077" s="37"/>
      <c r="P3077" s="35"/>
      <c r="Q3077" s="33"/>
      <c r="R3077" s="34"/>
    </row>
    <row r="3078" spans="1:18" ht="15.75" customHeight="1">
      <c r="A3078" s="22"/>
      <c r="B3078" s="27" t="s">
        <v>21</v>
      </c>
      <c r="C3078" s="27">
        <v>1185732</v>
      </c>
      <c r="D3078" s="28">
        <v>44443</v>
      </c>
      <c r="E3078" s="27" t="s">
        <v>40</v>
      </c>
      <c r="F3078" s="27" t="s">
        <v>115</v>
      </c>
      <c r="G3078" s="27" t="s">
        <v>116</v>
      </c>
      <c r="H3078" s="27" t="s">
        <v>24</v>
      </c>
      <c r="I3078" s="29">
        <v>0.35000000000000003</v>
      </c>
      <c r="J3078" s="30">
        <v>4750</v>
      </c>
      <c r="K3078" s="31">
        <f t="shared" si="24"/>
        <v>1662.5000000000002</v>
      </c>
      <c r="L3078" s="31">
        <f t="shared" si="25"/>
        <v>498.75000000000006</v>
      </c>
      <c r="M3078" s="32">
        <v>0.3</v>
      </c>
      <c r="O3078" s="37"/>
      <c r="P3078" s="35"/>
      <c r="Q3078" s="33"/>
      <c r="R3078" s="34"/>
    </row>
    <row r="3079" spans="1:18" ht="15.75" customHeight="1">
      <c r="A3079" s="22"/>
      <c r="B3079" s="27" t="s">
        <v>21</v>
      </c>
      <c r="C3079" s="27">
        <v>1185732</v>
      </c>
      <c r="D3079" s="28">
        <v>44443</v>
      </c>
      <c r="E3079" s="27" t="s">
        <v>40</v>
      </c>
      <c r="F3079" s="27" t="s">
        <v>115</v>
      </c>
      <c r="G3079" s="27" t="s">
        <v>116</v>
      </c>
      <c r="H3079" s="27" t="s">
        <v>25</v>
      </c>
      <c r="I3079" s="29">
        <v>0.3000000000000001</v>
      </c>
      <c r="J3079" s="30">
        <v>2500</v>
      </c>
      <c r="K3079" s="31">
        <f t="shared" si="24"/>
        <v>750.00000000000023</v>
      </c>
      <c r="L3079" s="31">
        <f t="shared" si="25"/>
        <v>262.50000000000006</v>
      </c>
      <c r="M3079" s="32">
        <v>0.35</v>
      </c>
      <c r="O3079" s="37"/>
      <c r="P3079" s="35"/>
      <c r="Q3079" s="33"/>
      <c r="R3079" s="34"/>
    </row>
    <row r="3080" spans="1:18" ht="15.75" customHeight="1">
      <c r="A3080" s="22"/>
      <c r="B3080" s="27" t="s">
        <v>21</v>
      </c>
      <c r="C3080" s="27">
        <v>1185732</v>
      </c>
      <c r="D3080" s="28">
        <v>44443</v>
      </c>
      <c r="E3080" s="27" t="s">
        <v>40</v>
      </c>
      <c r="F3080" s="27" t="s">
        <v>115</v>
      </c>
      <c r="G3080" s="27" t="s">
        <v>116</v>
      </c>
      <c r="H3080" s="27" t="s">
        <v>26</v>
      </c>
      <c r="I3080" s="29">
        <v>0.25000000000000006</v>
      </c>
      <c r="J3080" s="30">
        <v>1500</v>
      </c>
      <c r="K3080" s="31">
        <f t="shared" si="24"/>
        <v>375.00000000000006</v>
      </c>
      <c r="L3080" s="31">
        <f t="shared" si="25"/>
        <v>112.50000000000001</v>
      </c>
      <c r="M3080" s="32">
        <v>0.3</v>
      </c>
      <c r="O3080" s="37"/>
      <c r="P3080" s="35"/>
      <c r="Q3080" s="33"/>
      <c r="R3080" s="34"/>
    </row>
    <row r="3081" spans="1:18" ht="15.75" customHeight="1">
      <c r="A3081" s="22"/>
      <c r="B3081" s="27" t="s">
        <v>21</v>
      </c>
      <c r="C3081" s="27">
        <v>1185732</v>
      </c>
      <c r="D3081" s="28">
        <v>44443</v>
      </c>
      <c r="E3081" s="27" t="s">
        <v>40</v>
      </c>
      <c r="F3081" s="27" t="s">
        <v>115</v>
      </c>
      <c r="G3081" s="27" t="s">
        <v>116</v>
      </c>
      <c r="H3081" s="27" t="s">
        <v>27</v>
      </c>
      <c r="I3081" s="29">
        <v>0.25000000000000006</v>
      </c>
      <c r="J3081" s="30">
        <v>1250</v>
      </c>
      <c r="K3081" s="31">
        <f t="shared" si="24"/>
        <v>312.50000000000006</v>
      </c>
      <c r="L3081" s="31">
        <f t="shared" si="25"/>
        <v>93.750000000000014</v>
      </c>
      <c r="M3081" s="32">
        <v>0.3</v>
      </c>
      <c r="O3081" s="37"/>
      <c r="P3081" s="35"/>
      <c r="Q3081" s="33"/>
      <c r="R3081" s="34"/>
    </row>
    <row r="3082" spans="1:18" ht="15.75" customHeight="1">
      <c r="A3082" s="22"/>
      <c r="B3082" s="27" t="s">
        <v>21</v>
      </c>
      <c r="C3082" s="27">
        <v>1185732</v>
      </c>
      <c r="D3082" s="28">
        <v>44443</v>
      </c>
      <c r="E3082" s="27" t="s">
        <v>40</v>
      </c>
      <c r="F3082" s="27" t="s">
        <v>115</v>
      </c>
      <c r="G3082" s="27" t="s">
        <v>116</v>
      </c>
      <c r="H3082" s="27" t="s">
        <v>28</v>
      </c>
      <c r="I3082" s="29">
        <v>0.35000000000000003</v>
      </c>
      <c r="J3082" s="30">
        <v>1250</v>
      </c>
      <c r="K3082" s="31">
        <f t="shared" si="24"/>
        <v>437.50000000000006</v>
      </c>
      <c r="L3082" s="31">
        <f t="shared" si="25"/>
        <v>218.75000000000003</v>
      </c>
      <c r="M3082" s="32">
        <v>0.5</v>
      </c>
      <c r="O3082" s="37"/>
      <c r="P3082" s="35"/>
      <c r="Q3082" s="33"/>
      <c r="R3082" s="34"/>
    </row>
    <row r="3083" spans="1:18" ht="15.75" customHeight="1">
      <c r="A3083" s="22"/>
      <c r="B3083" s="27" t="s">
        <v>21</v>
      </c>
      <c r="C3083" s="27">
        <v>1185732</v>
      </c>
      <c r="D3083" s="28">
        <v>44443</v>
      </c>
      <c r="E3083" s="27" t="s">
        <v>40</v>
      </c>
      <c r="F3083" s="27" t="s">
        <v>115</v>
      </c>
      <c r="G3083" s="27" t="s">
        <v>116</v>
      </c>
      <c r="H3083" s="27" t="s">
        <v>29</v>
      </c>
      <c r="I3083" s="29">
        <v>0.4</v>
      </c>
      <c r="J3083" s="30">
        <v>2000</v>
      </c>
      <c r="K3083" s="31">
        <f t="shared" si="24"/>
        <v>800</v>
      </c>
      <c r="L3083" s="31">
        <f t="shared" si="25"/>
        <v>320</v>
      </c>
      <c r="M3083" s="32">
        <v>0.4</v>
      </c>
      <c r="O3083" s="37"/>
      <c r="P3083" s="35"/>
      <c r="Q3083" s="33"/>
      <c r="R3083" s="34"/>
    </row>
    <row r="3084" spans="1:18" ht="15.75" customHeight="1">
      <c r="A3084" s="22"/>
      <c r="B3084" s="27" t="s">
        <v>21</v>
      </c>
      <c r="C3084" s="27">
        <v>1185732</v>
      </c>
      <c r="D3084" s="28">
        <v>44472</v>
      </c>
      <c r="E3084" s="27" t="s">
        <v>40</v>
      </c>
      <c r="F3084" s="27" t="s">
        <v>115</v>
      </c>
      <c r="G3084" s="27" t="s">
        <v>116</v>
      </c>
      <c r="H3084" s="27" t="s">
        <v>24</v>
      </c>
      <c r="I3084" s="29">
        <v>0.44999999999999996</v>
      </c>
      <c r="J3084" s="30">
        <v>3750</v>
      </c>
      <c r="K3084" s="31">
        <f t="shared" si="24"/>
        <v>1687.4999999999998</v>
      </c>
      <c r="L3084" s="31">
        <f t="shared" si="25"/>
        <v>506.24999999999989</v>
      </c>
      <c r="M3084" s="32">
        <v>0.3</v>
      </c>
      <c r="O3084" s="37"/>
      <c r="P3084" s="35"/>
      <c r="Q3084" s="33"/>
      <c r="R3084" s="34"/>
    </row>
    <row r="3085" spans="1:18" ht="15.75" customHeight="1">
      <c r="A3085" s="22"/>
      <c r="B3085" s="27" t="s">
        <v>21</v>
      </c>
      <c r="C3085" s="27">
        <v>1185732</v>
      </c>
      <c r="D3085" s="28">
        <v>44472</v>
      </c>
      <c r="E3085" s="27" t="s">
        <v>40</v>
      </c>
      <c r="F3085" s="27" t="s">
        <v>115</v>
      </c>
      <c r="G3085" s="27" t="s">
        <v>116</v>
      </c>
      <c r="H3085" s="27" t="s">
        <v>25</v>
      </c>
      <c r="I3085" s="29">
        <v>0.35000000000000003</v>
      </c>
      <c r="J3085" s="30">
        <v>2250</v>
      </c>
      <c r="K3085" s="31">
        <f t="shared" si="24"/>
        <v>787.50000000000011</v>
      </c>
      <c r="L3085" s="31">
        <f t="shared" si="25"/>
        <v>275.625</v>
      </c>
      <c r="M3085" s="32">
        <v>0.35</v>
      </c>
      <c r="O3085" s="37"/>
      <c r="P3085" s="35"/>
      <c r="Q3085" s="33"/>
      <c r="R3085" s="34"/>
    </row>
    <row r="3086" spans="1:18" ht="15.75" customHeight="1">
      <c r="A3086" s="22"/>
      <c r="B3086" s="27" t="s">
        <v>21</v>
      </c>
      <c r="C3086" s="27">
        <v>1185732</v>
      </c>
      <c r="D3086" s="28">
        <v>44472</v>
      </c>
      <c r="E3086" s="27" t="s">
        <v>40</v>
      </c>
      <c r="F3086" s="27" t="s">
        <v>115</v>
      </c>
      <c r="G3086" s="27" t="s">
        <v>116</v>
      </c>
      <c r="H3086" s="27" t="s">
        <v>26</v>
      </c>
      <c r="I3086" s="29">
        <v>0.35000000000000003</v>
      </c>
      <c r="J3086" s="30">
        <v>1250</v>
      </c>
      <c r="K3086" s="31">
        <f t="shared" si="24"/>
        <v>437.50000000000006</v>
      </c>
      <c r="L3086" s="31">
        <f t="shared" si="25"/>
        <v>131.25</v>
      </c>
      <c r="M3086" s="32">
        <v>0.3</v>
      </c>
      <c r="O3086" s="37"/>
      <c r="P3086" s="35"/>
      <c r="Q3086" s="33"/>
      <c r="R3086" s="34"/>
    </row>
    <row r="3087" spans="1:18" ht="15.75" customHeight="1">
      <c r="A3087" s="22"/>
      <c r="B3087" s="27" t="s">
        <v>21</v>
      </c>
      <c r="C3087" s="27">
        <v>1185732</v>
      </c>
      <c r="D3087" s="28">
        <v>44472</v>
      </c>
      <c r="E3087" s="27" t="s">
        <v>40</v>
      </c>
      <c r="F3087" s="27" t="s">
        <v>115</v>
      </c>
      <c r="G3087" s="27" t="s">
        <v>116</v>
      </c>
      <c r="H3087" s="27" t="s">
        <v>27</v>
      </c>
      <c r="I3087" s="29">
        <v>0.35000000000000003</v>
      </c>
      <c r="J3087" s="30">
        <v>1250</v>
      </c>
      <c r="K3087" s="31">
        <f t="shared" si="24"/>
        <v>437.50000000000006</v>
      </c>
      <c r="L3087" s="31">
        <f t="shared" si="25"/>
        <v>131.25</v>
      </c>
      <c r="M3087" s="32">
        <v>0.3</v>
      </c>
      <c r="O3087" s="37"/>
      <c r="P3087" s="35"/>
      <c r="Q3087" s="33"/>
      <c r="R3087" s="34"/>
    </row>
    <row r="3088" spans="1:18" ht="15.75" customHeight="1">
      <c r="A3088" s="22"/>
      <c r="B3088" s="27" t="s">
        <v>21</v>
      </c>
      <c r="C3088" s="27">
        <v>1185732</v>
      </c>
      <c r="D3088" s="28">
        <v>44472</v>
      </c>
      <c r="E3088" s="27" t="s">
        <v>40</v>
      </c>
      <c r="F3088" s="27" t="s">
        <v>115</v>
      </c>
      <c r="G3088" s="27" t="s">
        <v>116</v>
      </c>
      <c r="H3088" s="27" t="s">
        <v>28</v>
      </c>
      <c r="I3088" s="29">
        <v>0.44999999999999996</v>
      </c>
      <c r="J3088" s="30">
        <v>1250</v>
      </c>
      <c r="K3088" s="31">
        <f t="shared" si="24"/>
        <v>562.5</v>
      </c>
      <c r="L3088" s="31">
        <f t="shared" si="25"/>
        <v>281.25</v>
      </c>
      <c r="M3088" s="32">
        <v>0.5</v>
      </c>
      <c r="O3088" s="37"/>
      <c r="P3088" s="35"/>
      <c r="Q3088" s="33"/>
      <c r="R3088" s="34"/>
    </row>
    <row r="3089" spans="1:18" ht="15.75" customHeight="1">
      <c r="A3089" s="22"/>
      <c r="B3089" s="27" t="s">
        <v>21</v>
      </c>
      <c r="C3089" s="27">
        <v>1185732</v>
      </c>
      <c r="D3089" s="28">
        <v>44472</v>
      </c>
      <c r="E3089" s="27" t="s">
        <v>40</v>
      </c>
      <c r="F3089" s="27" t="s">
        <v>115</v>
      </c>
      <c r="G3089" s="27" t="s">
        <v>116</v>
      </c>
      <c r="H3089" s="27" t="s">
        <v>29</v>
      </c>
      <c r="I3089" s="29">
        <v>0.49999999999999983</v>
      </c>
      <c r="J3089" s="30">
        <v>2500</v>
      </c>
      <c r="K3089" s="31">
        <f t="shared" si="24"/>
        <v>1249.9999999999995</v>
      </c>
      <c r="L3089" s="31">
        <f t="shared" si="25"/>
        <v>499.99999999999983</v>
      </c>
      <c r="M3089" s="32">
        <v>0.4</v>
      </c>
      <c r="O3089" s="37"/>
      <c r="P3089" s="35"/>
      <c r="Q3089" s="33"/>
      <c r="R3089" s="34"/>
    </row>
    <row r="3090" spans="1:18" ht="15.75" customHeight="1">
      <c r="A3090" s="22"/>
      <c r="B3090" s="27" t="s">
        <v>21</v>
      </c>
      <c r="C3090" s="27">
        <v>1185732</v>
      </c>
      <c r="D3090" s="28">
        <v>44503</v>
      </c>
      <c r="E3090" s="27" t="s">
        <v>40</v>
      </c>
      <c r="F3090" s="27" t="s">
        <v>115</v>
      </c>
      <c r="G3090" s="27" t="s">
        <v>116</v>
      </c>
      <c r="H3090" s="27" t="s">
        <v>24</v>
      </c>
      <c r="I3090" s="29">
        <v>0.44999999999999996</v>
      </c>
      <c r="J3090" s="30">
        <v>4000</v>
      </c>
      <c r="K3090" s="31">
        <f t="shared" si="24"/>
        <v>1799.9999999999998</v>
      </c>
      <c r="L3090" s="31">
        <f t="shared" si="25"/>
        <v>539.99999999999989</v>
      </c>
      <c r="M3090" s="32">
        <v>0.3</v>
      </c>
      <c r="O3090" s="37"/>
      <c r="P3090" s="35"/>
      <c r="Q3090" s="33"/>
      <c r="R3090" s="34"/>
    </row>
    <row r="3091" spans="1:18" ht="15.75" customHeight="1">
      <c r="A3091" s="22"/>
      <c r="B3091" s="27" t="s">
        <v>21</v>
      </c>
      <c r="C3091" s="27">
        <v>1185732</v>
      </c>
      <c r="D3091" s="28">
        <v>44503</v>
      </c>
      <c r="E3091" s="27" t="s">
        <v>40</v>
      </c>
      <c r="F3091" s="27" t="s">
        <v>115</v>
      </c>
      <c r="G3091" s="27" t="s">
        <v>116</v>
      </c>
      <c r="H3091" s="27" t="s">
        <v>25</v>
      </c>
      <c r="I3091" s="29">
        <v>0.35000000000000003</v>
      </c>
      <c r="J3091" s="30">
        <v>3000</v>
      </c>
      <c r="K3091" s="31">
        <f t="shared" si="24"/>
        <v>1050</v>
      </c>
      <c r="L3091" s="31">
        <f t="shared" si="25"/>
        <v>367.5</v>
      </c>
      <c r="M3091" s="32">
        <v>0.35</v>
      </c>
      <c r="O3091" s="37"/>
      <c r="P3091" s="35"/>
      <c r="Q3091" s="33"/>
      <c r="R3091" s="34"/>
    </row>
    <row r="3092" spans="1:18" ht="15.75" customHeight="1">
      <c r="A3092" s="22"/>
      <c r="B3092" s="27" t="s">
        <v>21</v>
      </c>
      <c r="C3092" s="27">
        <v>1185732</v>
      </c>
      <c r="D3092" s="28">
        <v>44503</v>
      </c>
      <c r="E3092" s="27" t="s">
        <v>40</v>
      </c>
      <c r="F3092" s="27" t="s">
        <v>115</v>
      </c>
      <c r="G3092" s="27" t="s">
        <v>116</v>
      </c>
      <c r="H3092" s="27" t="s">
        <v>26</v>
      </c>
      <c r="I3092" s="29">
        <v>0.35000000000000003</v>
      </c>
      <c r="J3092" s="30">
        <v>2450</v>
      </c>
      <c r="K3092" s="31">
        <f t="shared" si="24"/>
        <v>857.50000000000011</v>
      </c>
      <c r="L3092" s="31">
        <f t="shared" si="25"/>
        <v>257.25</v>
      </c>
      <c r="M3092" s="32">
        <v>0.3</v>
      </c>
      <c r="O3092" s="37"/>
      <c r="P3092" s="35"/>
      <c r="Q3092" s="33"/>
      <c r="R3092" s="34"/>
    </row>
    <row r="3093" spans="1:18" ht="15.75" customHeight="1">
      <c r="A3093" s="22"/>
      <c r="B3093" s="27" t="s">
        <v>21</v>
      </c>
      <c r="C3093" s="27">
        <v>1185732</v>
      </c>
      <c r="D3093" s="28">
        <v>44503</v>
      </c>
      <c r="E3093" s="27" t="s">
        <v>40</v>
      </c>
      <c r="F3093" s="27" t="s">
        <v>115</v>
      </c>
      <c r="G3093" s="27" t="s">
        <v>116</v>
      </c>
      <c r="H3093" s="27" t="s">
        <v>27</v>
      </c>
      <c r="I3093" s="29">
        <v>0.35000000000000003</v>
      </c>
      <c r="J3093" s="30">
        <v>2250</v>
      </c>
      <c r="K3093" s="31">
        <f t="shared" si="24"/>
        <v>787.50000000000011</v>
      </c>
      <c r="L3093" s="31">
        <f t="shared" si="25"/>
        <v>236.25000000000003</v>
      </c>
      <c r="M3093" s="32">
        <v>0.3</v>
      </c>
      <c r="O3093" s="37"/>
      <c r="P3093" s="35"/>
      <c r="Q3093" s="33"/>
      <c r="R3093" s="34"/>
    </row>
    <row r="3094" spans="1:18" ht="15.75" customHeight="1">
      <c r="A3094" s="22"/>
      <c r="B3094" s="27" t="s">
        <v>21</v>
      </c>
      <c r="C3094" s="27">
        <v>1185732</v>
      </c>
      <c r="D3094" s="28">
        <v>44503</v>
      </c>
      <c r="E3094" s="27" t="s">
        <v>40</v>
      </c>
      <c r="F3094" s="27" t="s">
        <v>115</v>
      </c>
      <c r="G3094" s="27" t="s">
        <v>116</v>
      </c>
      <c r="H3094" s="27" t="s">
        <v>28</v>
      </c>
      <c r="I3094" s="29">
        <v>0.6</v>
      </c>
      <c r="J3094" s="30">
        <v>2000</v>
      </c>
      <c r="K3094" s="31">
        <f t="shared" si="24"/>
        <v>1200</v>
      </c>
      <c r="L3094" s="31">
        <f t="shared" si="25"/>
        <v>600</v>
      </c>
      <c r="M3094" s="32">
        <v>0.5</v>
      </c>
      <c r="O3094" s="37"/>
      <c r="P3094" s="35"/>
      <c r="Q3094" s="33"/>
      <c r="R3094" s="34"/>
    </row>
    <row r="3095" spans="1:18" ht="15.75" customHeight="1">
      <c r="A3095" s="22"/>
      <c r="B3095" s="27" t="s">
        <v>21</v>
      </c>
      <c r="C3095" s="27">
        <v>1185732</v>
      </c>
      <c r="D3095" s="28">
        <v>44503</v>
      </c>
      <c r="E3095" s="27" t="s">
        <v>40</v>
      </c>
      <c r="F3095" s="27" t="s">
        <v>115</v>
      </c>
      <c r="G3095" s="27" t="s">
        <v>116</v>
      </c>
      <c r="H3095" s="27" t="s">
        <v>29</v>
      </c>
      <c r="I3095" s="29">
        <v>0.64999999999999991</v>
      </c>
      <c r="J3095" s="30">
        <v>3000</v>
      </c>
      <c r="K3095" s="31">
        <f t="shared" si="24"/>
        <v>1949.9999999999998</v>
      </c>
      <c r="L3095" s="31">
        <f t="shared" si="25"/>
        <v>780</v>
      </c>
      <c r="M3095" s="32">
        <v>0.4</v>
      </c>
      <c r="O3095" s="37"/>
      <c r="P3095" s="35"/>
      <c r="Q3095" s="33"/>
      <c r="R3095" s="34"/>
    </row>
    <row r="3096" spans="1:18" ht="15.75" customHeight="1">
      <c r="A3096" s="22"/>
      <c r="B3096" s="27" t="s">
        <v>21</v>
      </c>
      <c r="C3096" s="27">
        <v>1185732</v>
      </c>
      <c r="D3096" s="28">
        <v>44532</v>
      </c>
      <c r="E3096" s="27" t="s">
        <v>40</v>
      </c>
      <c r="F3096" s="27" t="s">
        <v>115</v>
      </c>
      <c r="G3096" s="27" t="s">
        <v>116</v>
      </c>
      <c r="H3096" s="27" t="s">
        <v>24</v>
      </c>
      <c r="I3096" s="29">
        <v>0.6</v>
      </c>
      <c r="J3096" s="30">
        <v>5500</v>
      </c>
      <c r="K3096" s="31">
        <f t="shared" si="24"/>
        <v>3300</v>
      </c>
      <c r="L3096" s="31">
        <f t="shared" si="25"/>
        <v>990</v>
      </c>
      <c r="M3096" s="32">
        <v>0.3</v>
      </c>
      <c r="O3096" s="37"/>
      <c r="P3096" s="35"/>
      <c r="Q3096" s="33"/>
      <c r="R3096" s="34"/>
    </row>
    <row r="3097" spans="1:18" ht="15.75" customHeight="1">
      <c r="A3097" s="22"/>
      <c r="B3097" s="27" t="s">
        <v>21</v>
      </c>
      <c r="C3097" s="27">
        <v>1185732</v>
      </c>
      <c r="D3097" s="28">
        <v>44532</v>
      </c>
      <c r="E3097" s="27" t="s">
        <v>40</v>
      </c>
      <c r="F3097" s="27" t="s">
        <v>115</v>
      </c>
      <c r="G3097" s="27" t="s">
        <v>116</v>
      </c>
      <c r="H3097" s="27" t="s">
        <v>25</v>
      </c>
      <c r="I3097" s="29">
        <v>0.5</v>
      </c>
      <c r="J3097" s="30">
        <v>3500</v>
      </c>
      <c r="K3097" s="31">
        <f t="shared" si="24"/>
        <v>1750</v>
      </c>
      <c r="L3097" s="31">
        <f t="shared" si="25"/>
        <v>612.5</v>
      </c>
      <c r="M3097" s="32">
        <v>0.35</v>
      </c>
      <c r="O3097" s="37"/>
      <c r="P3097" s="35"/>
      <c r="Q3097" s="33"/>
      <c r="R3097" s="34"/>
    </row>
    <row r="3098" spans="1:18" ht="15.75" customHeight="1">
      <c r="A3098" s="22"/>
      <c r="B3098" s="27" t="s">
        <v>21</v>
      </c>
      <c r="C3098" s="27">
        <v>1185732</v>
      </c>
      <c r="D3098" s="28">
        <v>44532</v>
      </c>
      <c r="E3098" s="27" t="s">
        <v>40</v>
      </c>
      <c r="F3098" s="27" t="s">
        <v>115</v>
      </c>
      <c r="G3098" s="27" t="s">
        <v>116</v>
      </c>
      <c r="H3098" s="27" t="s">
        <v>26</v>
      </c>
      <c r="I3098" s="29">
        <v>0.5</v>
      </c>
      <c r="J3098" s="30">
        <v>3000</v>
      </c>
      <c r="K3098" s="31">
        <f t="shared" si="24"/>
        <v>1500</v>
      </c>
      <c r="L3098" s="31">
        <f t="shared" si="25"/>
        <v>450</v>
      </c>
      <c r="M3098" s="32">
        <v>0.3</v>
      </c>
      <c r="O3098" s="37"/>
      <c r="P3098" s="35"/>
      <c r="Q3098" s="33"/>
      <c r="R3098" s="34"/>
    </row>
    <row r="3099" spans="1:18" ht="15.75" customHeight="1">
      <c r="A3099" s="22"/>
      <c r="B3099" s="27" t="s">
        <v>21</v>
      </c>
      <c r="C3099" s="27">
        <v>1185732</v>
      </c>
      <c r="D3099" s="28">
        <v>44532</v>
      </c>
      <c r="E3099" s="27" t="s">
        <v>40</v>
      </c>
      <c r="F3099" s="27" t="s">
        <v>115</v>
      </c>
      <c r="G3099" s="27" t="s">
        <v>116</v>
      </c>
      <c r="H3099" s="27" t="s">
        <v>27</v>
      </c>
      <c r="I3099" s="29">
        <v>0.5</v>
      </c>
      <c r="J3099" s="30">
        <v>2500</v>
      </c>
      <c r="K3099" s="31">
        <f t="shared" si="24"/>
        <v>1250</v>
      </c>
      <c r="L3099" s="31">
        <f t="shared" si="25"/>
        <v>375</v>
      </c>
      <c r="M3099" s="32">
        <v>0.3</v>
      </c>
      <c r="O3099" s="37"/>
      <c r="P3099" s="35"/>
      <c r="Q3099" s="33"/>
      <c r="R3099" s="34"/>
    </row>
    <row r="3100" spans="1:18" ht="15.75" customHeight="1">
      <c r="A3100" s="22"/>
      <c r="B3100" s="27" t="s">
        <v>21</v>
      </c>
      <c r="C3100" s="27">
        <v>1185732</v>
      </c>
      <c r="D3100" s="28">
        <v>44532</v>
      </c>
      <c r="E3100" s="27" t="s">
        <v>40</v>
      </c>
      <c r="F3100" s="27" t="s">
        <v>115</v>
      </c>
      <c r="G3100" s="27" t="s">
        <v>116</v>
      </c>
      <c r="H3100" s="27" t="s">
        <v>28</v>
      </c>
      <c r="I3100" s="29">
        <v>0.6</v>
      </c>
      <c r="J3100" s="30">
        <v>2500</v>
      </c>
      <c r="K3100" s="31">
        <f t="shared" si="24"/>
        <v>1500</v>
      </c>
      <c r="L3100" s="31">
        <f t="shared" si="25"/>
        <v>750</v>
      </c>
      <c r="M3100" s="32">
        <v>0.5</v>
      </c>
      <c r="O3100" s="37"/>
      <c r="P3100" s="35"/>
      <c r="Q3100" s="33"/>
      <c r="R3100" s="34"/>
    </row>
    <row r="3101" spans="1:18" ht="15.75" customHeight="1">
      <c r="A3101" s="22"/>
      <c r="B3101" s="27" t="s">
        <v>21</v>
      </c>
      <c r="C3101" s="27">
        <v>1185732</v>
      </c>
      <c r="D3101" s="28">
        <v>44532</v>
      </c>
      <c r="E3101" s="27" t="s">
        <v>40</v>
      </c>
      <c r="F3101" s="27" t="s">
        <v>115</v>
      </c>
      <c r="G3101" s="27" t="s">
        <v>116</v>
      </c>
      <c r="H3101" s="27" t="s">
        <v>29</v>
      </c>
      <c r="I3101" s="29">
        <v>0.64999999999999991</v>
      </c>
      <c r="J3101" s="30">
        <v>3500</v>
      </c>
      <c r="K3101" s="31">
        <f t="shared" si="24"/>
        <v>2274.9999999999995</v>
      </c>
      <c r="L3101" s="31">
        <f t="shared" si="25"/>
        <v>909.99999999999989</v>
      </c>
      <c r="M3101" s="32">
        <v>0.4</v>
      </c>
      <c r="O3101" s="37"/>
      <c r="P3101" s="35"/>
      <c r="Q3101" s="33"/>
      <c r="R3101" s="34"/>
    </row>
    <row r="3102" spans="1:18" ht="15.75" customHeight="1">
      <c r="A3102" s="22" t="s">
        <v>46</v>
      </c>
      <c r="B3102" s="27" t="s">
        <v>21</v>
      </c>
      <c r="C3102" s="27">
        <v>1185732</v>
      </c>
      <c r="D3102" s="28">
        <v>44206</v>
      </c>
      <c r="E3102" s="27" t="s">
        <v>40</v>
      </c>
      <c r="F3102" s="27" t="s">
        <v>117</v>
      </c>
      <c r="G3102" s="27" t="s">
        <v>118</v>
      </c>
      <c r="H3102" s="27" t="s">
        <v>24</v>
      </c>
      <c r="I3102" s="29">
        <v>0.35000000000000003</v>
      </c>
      <c r="J3102" s="30">
        <v>5000</v>
      </c>
      <c r="K3102" s="31">
        <f t="shared" si="24"/>
        <v>1750.0000000000002</v>
      </c>
      <c r="L3102" s="31">
        <f t="shared" si="25"/>
        <v>700.00000000000011</v>
      </c>
      <c r="M3102" s="32">
        <v>0.4</v>
      </c>
      <c r="O3102" s="37"/>
      <c r="P3102" s="35"/>
      <c r="Q3102" s="33"/>
      <c r="R3102" s="34"/>
    </row>
    <row r="3103" spans="1:18" ht="15.75" customHeight="1">
      <c r="A3103" s="22"/>
      <c r="B3103" s="27" t="s">
        <v>21</v>
      </c>
      <c r="C3103" s="27">
        <v>1185732</v>
      </c>
      <c r="D3103" s="28">
        <v>44206</v>
      </c>
      <c r="E3103" s="27" t="s">
        <v>40</v>
      </c>
      <c r="F3103" s="27" t="s">
        <v>117</v>
      </c>
      <c r="G3103" s="27" t="s">
        <v>118</v>
      </c>
      <c r="H3103" s="27" t="s">
        <v>25</v>
      </c>
      <c r="I3103" s="29">
        <v>0.35000000000000003</v>
      </c>
      <c r="J3103" s="30">
        <v>3000</v>
      </c>
      <c r="K3103" s="31">
        <f t="shared" si="24"/>
        <v>1050</v>
      </c>
      <c r="L3103" s="31">
        <f t="shared" si="25"/>
        <v>420</v>
      </c>
      <c r="M3103" s="32">
        <v>0.4</v>
      </c>
      <c r="O3103" s="37"/>
      <c r="P3103" s="35"/>
      <c r="Q3103" s="33"/>
      <c r="R3103" s="34"/>
    </row>
    <row r="3104" spans="1:18" ht="15.75" customHeight="1">
      <c r="A3104" s="22"/>
      <c r="B3104" s="27" t="s">
        <v>21</v>
      </c>
      <c r="C3104" s="27">
        <v>1185732</v>
      </c>
      <c r="D3104" s="28">
        <v>44206</v>
      </c>
      <c r="E3104" s="27" t="s">
        <v>40</v>
      </c>
      <c r="F3104" s="27" t="s">
        <v>117</v>
      </c>
      <c r="G3104" s="27" t="s">
        <v>118</v>
      </c>
      <c r="H3104" s="27" t="s">
        <v>26</v>
      </c>
      <c r="I3104" s="29">
        <v>0.25000000000000006</v>
      </c>
      <c r="J3104" s="30">
        <v>3000</v>
      </c>
      <c r="K3104" s="31">
        <f t="shared" si="24"/>
        <v>750.00000000000011</v>
      </c>
      <c r="L3104" s="31">
        <f t="shared" si="25"/>
        <v>262.5</v>
      </c>
      <c r="M3104" s="32">
        <v>0.35</v>
      </c>
      <c r="O3104" s="37"/>
      <c r="P3104" s="35"/>
      <c r="Q3104" s="33"/>
      <c r="R3104" s="34"/>
    </row>
    <row r="3105" spans="1:18" ht="15.75" customHeight="1">
      <c r="A3105" s="22"/>
      <c r="B3105" s="27" t="s">
        <v>21</v>
      </c>
      <c r="C3105" s="27">
        <v>1185732</v>
      </c>
      <c r="D3105" s="28">
        <v>44206</v>
      </c>
      <c r="E3105" s="27" t="s">
        <v>40</v>
      </c>
      <c r="F3105" s="27" t="s">
        <v>117</v>
      </c>
      <c r="G3105" s="27" t="s">
        <v>118</v>
      </c>
      <c r="H3105" s="27" t="s">
        <v>27</v>
      </c>
      <c r="I3105" s="29">
        <v>0.30000000000000004</v>
      </c>
      <c r="J3105" s="30">
        <v>1500</v>
      </c>
      <c r="K3105" s="31">
        <f t="shared" si="24"/>
        <v>450.00000000000006</v>
      </c>
      <c r="L3105" s="31">
        <f t="shared" si="25"/>
        <v>157.5</v>
      </c>
      <c r="M3105" s="32">
        <v>0.35</v>
      </c>
      <c r="O3105" s="37"/>
      <c r="P3105" s="35"/>
      <c r="Q3105" s="33"/>
      <c r="R3105" s="34"/>
    </row>
    <row r="3106" spans="1:18" ht="15.75" customHeight="1">
      <c r="A3106" s="22"/>
      <c r="B3106" s="27" t="s">
        <v>21</v>
      </c>
      <c r="C3106" s="27">
        <v>1185732</v>
      </c>
      <c r="D3106" s="28">
        <v>44206</v>
      </c>
      <c r="E3106" s="27" t="s">
        <v>40</v>
      </c>
      <c r="F3106" s="27" t="s">
        <v>117</v>
      </c>
      <c r="G3106" s="27" t="s">
        <v>118</v>
      </c>
      <c r="H3106" s="27" t="s">
        <v>28</v>
      </c>
      <c r="I3106" s="29">
        <v>0.44999999999999996</v>
      </c>
      <c r="J3106" s="30">
        <v>2000</v>
      </c>
      <c r="K3106" s="31">
        <f t="shared" si="24"/>
        <v>899.99999999999989</v>
      </c>
      <c r="L3106" s="31">
        <f t="shared" si="25"/>
        <v>269.99999999999994</v>
      </c>
      <c r="M3106" s="32">
        <v>0.3</v>
      </c>
      <c r="O3106" s="37"/>
      <c r="P3106" s="35"/>
      <c r="Q3106" s="33"/>
      <c r="R3106" s="34"/>
    </row>
    <row r="3107" spans="1:18" ht="15.75" customHeight="1">
      <c r="A3107" s="22"/>
      <c r="B3107" s="27" t="s">
        <v>21</v>
      </c>
      <c r="C3107" s="27">
        <v>1185732</v>
      </c>
      <c r="D3107" s="28">
        <v>44206</v>
      </c>
      <c r="E3107" s="27" t="s">
        <v>40</v>
      </c>
      <c r="F3107" s="27" t="s">
        <v>117</v>
      </c>
      <c r="G3107" s="27" t="s">
        <v>118</v>
      </c>
      <c r="H3107" s="27" t="s">
        <v>29</v>
      </c>
      <c r="I3107" s="29">
        <v>0.35000000000000003</v>
      </c>
      <c r="J3107" s="30">
        <v>3000</v>
      </c>
      <c r="K3107" s="31">
        <f t="shared" si="24"/>
        <v>1050</v>
      </c>
      <c r="L3107" s="31">
        <f t="shared" si="25"/>
        <v>420</v>
      </c>
      <c r="M3107" s="32">
        <v>0.4</v>
      </c>
      <c r="O3107" s="37"/>
      <c r="P3107" s="35"/>
      <c r="Q3107" s="33"/>
      <c r="R3107" s="34"/>
    </row>
    <row r="3108" spans="1:18" ht="15.75" customHeight="1">
      <c r="A3108" s="22"/>
      <c r="B3108" s="27" t="s">
        <v>21</v>
      </c>
      <c r="C3108" s="27">
        <v>1185732</v>
      </c>
      <c r="D3108" s="28">
        <v>44237</v>
      </c>
      <c r="E3108" s="27" t="s">
        <v>40</v>
      </c>
      <c r="F3108" s="27" t="s">
        <v>117</v>
      </c>
      <c r="G3108" s="27" t="s">
        <v>118</v>
      </c>
      <c r="H3108" s="27" t="s">
        <v>24</v>
      </c>
      <c r="I3108" s="29">
        <v>0.35000000000000003</v>
      </c>
      <c r="J3108" s="30">
        <v>5500</v>
      </c>
      <c r="K3108" s="31">
        <f t="shared" si="24"/>
        <v>1925.0000000000002</v>
      </c>
      <c r="L3108" s="31">
        <f t="shared" si="25"/>
        <v>770.00000000000011</v>
      </c>
      <c r="M3108" s="32">
        <v>0.4</v>
      </c>
      <c r="O3108" s="37"/>
      <c r="P3108" s="35"/>
      <c r="Q3108" s="33"/>
      <c r="R3108" s="34"/>
    </row>
    <row r="3109" spans="1:18" ht="15.75" customHeight="1">
      <c r="A3109" s="22"/>
      <c r="B3109" s="27" t="s">
        <v>21</v>
      </c>
      <c r="C3109" s="27">
        <v>1185732</v>
      </c>
      <c r="D3109" s="28">
        <v>44237</v>
      </c>
      <c r="E3109" s="27" t="s">
        <v>40</v>
      </c>
      <c r="F3109" s="27" t="s">
        <v>117</v>
      </c>
      <c r="G3109" s="27" t="s">
        <v>118</v>
      </c>
      <c r="H3109" s="27" t="s">
        <v>25</v>
      </c>
      <c r="I3109" s="29">
        <v>0.35000000000000003</v>
      </c>
      <c r="J3109" s="30">
        <v>2000</v>
      </c>
      <c r="K3109" s="31">
        <f t="shared" si="24"/>
        <v>700.00000000000011</v>
      </c>
      <c r="L3109" s="31">
        <f t="shared" si="25"/>
        <v>280.00000000000006</v>
      </c>
      <c r="M3109" s="32">
        <v>0.4</v>
      </c>
      <c r="O3109" s="37"/>
      <c r="P3109" s="35"/>
      <c r="Q3109" s="33"/>
      <c r="R3109" s="34"/>
    </row>
    <row r="3110" spans="1:18" ht="15.75" customHeight="1">
      <c r="A3110" s="22"/>
      <c r="B3110" s="27" t="s">
        <v>21</v>
      </c>
      <c r="C3110" s="27">
        <v>1185732</v>
      </c>
      <c r="D3110" s="28">
        <v>44237</v>
      </c>
      <c r="E3110" s="27" t="s">
        <v>40</v>
      </c>
      <c r="F3110" s="27" t="s">
        <v>117</v>
      </c>
      <c r="G3110" s="27" t="s">
        <v>118</v>
      </c>
      <c r="H3110" s="27" t="s">
        <v>26</v>
      </c>
      <c r="I3110" s="29">
        <v>0.25000000000000006</v>
      </c>
      <c r="J3110" s="30">
        <v>2500</v>
      </c>
      <c r="K3110" s="31">
        <f t="shared" si="24"/>
        <v>625.00000000000011</v>
      </c>
      <c r="L3110" s="31">
        <f t="shared" si="25"/>
        <v>218.75000000000003</v>
      </c>
      <c r="M3110" s="32">
        <v>0.35</v>
      </c>
      <c r="O3110" s="37"/>
      <c r="P3110" s="35"/>
      <c r="Q3110" s="33"/>
      <c r="R3110" s="34"/>
    </row>
    <row r="3111" spans="1:18" ht="15.75" customHeight="1">
      <c r="A3111" s="22"/>
      <c r="B3111" s="27" t="s">
        <v>21</v>
      </c>
      <c r="C3111" s="27">
        <v>1185732</v>
      </c>
      <c r="D3111" s="28">
        <v>44237</v>
      </c>
      <c r="E3111" s="27" t="s">
        <v>40</v>
      </c>
      <c r="F3111" s="27" t="s">
        <v>117</v>
      </c>
      <c r="G3111" s="27" t="s">
        <v>118</v>
      </c>
      <c r="H3111" s="27" t="s">
        <v>27</v>
      </c>
      <c r="I3111" s="29">
        <v>0.30000000000000004</v>
      </c>
      <c r="J3111" s="30">
        <v>1250</v>
      </c>
      <c r="K3111" s="31">
        <f t="shared" si="24"/>
        <v>375.00000000000006</v>
      </c>
      <c r="L3111" s="31">
        <f t="shared" si="25"/>
        <v>131.25</v>
      </c>
      <c r="M3111" s="32">
        <v>0.35</v>
      </c>
      <c r="O3111" s="37"/>
      <c r="P3111" s="35"/>
      <c r="Q3111" s="33"/>
      <c r="R3111" s="34"/>
    </row>
    <row r="3112" spans="1:18" ht="15.75" customHeight="1">
      <c r="A3112" s="22"/>
      <c r="B3112" s="27" t="s">
        <v>21</v>
      </c>
      <c r="C3112" s="27">
        <v>1185732</v>
      </c>
      <c r="D3112" s="28">
        <v>44237</v>
      </c>
      <c r="E3112" s="27" t="s">
        <v>40</v>
      </c>
      <c r="F3112" s="27" t="s">
        <v>117</v>
      </c>
      <c r="G3112" s="27" t="s">
        <v>118</v>
      </c>
      <c r="H3112" s="27" t="s">
        <v>28</v>
      </c>
      <c r="I3112" s="29">
        <v>0.44999999999999996</v>
      </c>
      <c r="J3112" s="30">
        <v>2000</v>
      </c>
      <c r="K3112" s="31">
        <f t="shared" si="24"/>
        <v>899.99999999999989</v>
      </c>
      <c r="L3112" s="31">
        <f t="shared" si="25"/>
        <v>269.99999999999994</v>
      </c>
      <c r="M3112" s="32">
        <v>0.3</v>
      </c>
      <c r="O3112" s="37"/>
      <c r="P3112" s="35"/>
      <c r="Q3112" s="33"/>
      <c r="R3112" s="34"/>
    </row>
    <row r="3113" spans="1:18" ht="15.75" customHeight="1">
      <c r="A3113" s="22"/>
      <c r="B3113" s="27" t="s">
        <v>21</v>
      </c>
      <c r="C3113" s="27">
        <v>1185732</v>
      </c>
      <c r="D3113" s="28">
        <v>44237</v>
      </c>
      <c r="E3113" s="27" t="s">
        <v>40</v>
      </c>
      <c r="F3113" s="27" t="s">
        <v>117</v>
      </c>
      <c r="G3113" s="27" t="s">
        <v>118</v>
      </c>
      <c r="H3113" s="27" t="s">
        <v>29</v>
      </c>
      <c r="I3113" s="29">
        <v>0.19999999999999996</v>
      </c>
      <c r="J3113" s="30">
        <v>3000</v>
      </c>
      <c r="K3113" s="31">
        <f t="shared" si="24"/>
        <v>599.99999999999989</v>
      </c>
      <c r="L3113" s="31">
        <f t="shared" si="25"/>
        <v>239.99999999999997</v>
      </c>
      <c r="M3113" s="32">
        <v>0.4</v>
      </c>
      <c r="O3113" s="37"/>
      <c r="P3113" s="35"/>
      <c r="Q3113" s="33"/>
      <c r="R3113" s="34"/>
    </row>
    <row r="3114" spans="1:18" ht="15.75" customHeight="1">
      <c r="A3114" s="22"/>
      <c r="B3114" s="27" t="s">
        <v>21</v>
      </c>
      <c r="C3114" s="27">
        <v>1185732</v>
      </c>
      <c r="D3114" s="28">
        <v>44264</v>
      </c>
      <c r="E3114" s="27" t="s">
        <v>40</v>
      </c>
      <c r="F3114" s="27" t="s">
        <v>117</v>
      </c>
      <c r="G3114" s="27" t="s">
        <v>118</v>
      </c>
      <c r="H3114" s="27" t="s">
        <v>24</v>
      </c>
      <c r="I3114" s="29">
        <v>0.25000000000000006</v>
      </c>
      <c r="J3114" s="30">
        <v>5200</v>
      </c>
      <c r="K3114" s="31">
        <f t="shared" si="24"/>
        <v>1300.0000000000002</v>
      </c>
      <c r="L3114" s="31">
        <f t="shared" si="25"/>
        <v>520.00000000000011</v>
      </c>
      <c r="M3114" s="32">
        <v>0.4</v>
      </c>
      <c r="O3114" s="37"/>
      <c r="P3114" s="35"/>
      <c r="Q3114" s="33"/>
      <c r="R3114" s="34"/>
    </row>
    <row r="3115" spans="1:18" ht="15.75" customHeight="1">
      <c r="A3115" s="22"/>
      <c r="B3115" s="27" t="s">
        <v>21</v>
      </c>
      <c r="C3115" s="27">
        <v>1185732</v>
      </c>
      <c r="D3115" s="28">
        <v>44264</v>
      </c>
      <c r="E3115" s="27" t="s">
        <v>40</v>
      </c>
      <c r="F3115" s="27" t="s">
        <v>117</v>
      </c>
      <c r="G3115" s="27" t="s">
        <v>118</v>
      </c>
      <c r="H3115" s="27" t="s">
        <v>25</v>
      </c>
      <c r="I3115" s="29">
        <v>0.25000000000000006</v>
      </c>
      <c r="J3115" s="30">
        <v>2250</v>
      </c>
      <c r="K3115" s="31">
        <f t="shared" si="24"/>
        <v>562.50000000000011</v>
      </c>
      <c r="L3115" s="31">
        <f t="shared" si="25"/>
        <v>225.00000000000006</v>
      </c>
      <c r="M3115" s="32">
        <v>0.4</v>
      </c>
      <c r="O3115" s="37"/>
      <c r="P3115" s="35"/>
      <c r="Q3115" s="33"/>
      <c r="R3115" s="34"/>
    </row>
    <row r="3116" spans="1:18" ht="15.75" customHeight="1">
      <c r="A3116" s="22"/>
      <c r="B3116" s="27" t="s">
        <v>21</v>
      </c>
      <c r="C3116" s="27">
        <v>1185732</v>
      </c>
      <c r="D3116" s="28">
        <v>44264</v>
      </c>
      <c r="E3116" s="27" t="s">
        <v>40</v>
      </c>
      <c r="F3116" s="27" t="s">
        <v>117</v>
      </c>
      <c r="G3116" s="27" t="s">
        <v>118</v>
      </c>
      <c r="H3116" s="27" t="s">
        <v>26</v>
      </c>
      <c r="I3116" s="29">
        <v>0.15000000000000002</v>
      </c>
      <c r="J3116" s="30">
        <v>2750</v>
      </c>
      <c r="K3116" s="31">
        <f t="shared" si="24"/>
        <v>412.50000000000006</v>
      </c>
      <c r="L3116" s="31">
        <f t="shared" si="25"/>
        <v>144.375</v>
      </c>
      <c r="M3116" s="32">
        <v>0.35</v>
      </c>
      <c r="O3116" s="37"/>
      <c r="P3116" s="35"/>
      <c r="Q3116" s="33"/>
      <c r="R3116" s="34"/>
    </row>
    <row r="3117" spans="1:18" ht="15.75" customHeight="1">
      <c r="A3117" s="22"/>
      <c r="B3117" s="27" t="s">
        <v>21</v>
      </c>
      <c r="C3117" s="27">
        <v>1185732</v>
      </c>
      <c r="D3117" s="28">
        <v>44264</v>
      </c>
      <c r="E3117" s="27" t="s">
        <v>40</v>
      </c>
      <c r="F3117" s="27" t="s">
        <v>117</v>
      </c>
      <c r="G3117" s="27" t="s">
        <v>118</v>
      </c>
      <c r="H3117" s="27" t="s">
        <v>27</v>
      </c>
      <c r="I3117" s="29">
        <v>0.19999999999999996</v>
      </c>
      <c r="J3117" s="30">
        <v>1250</v>
      </c>
      <c r="K3117" s="31">
        <f t="shared" si="24"/>
        <v>249.99999999999994</v>
      </c>
      <c r="L3117" s="31">
        <f t="shared" si="25"/>
        <v>87.499999999999972</v>
      </c>
      <c r="M3117" s="32">
        <v>0.35</v>
      </c>
      <c r="O3117" s="37"/>
      <c r="P3117" s="35"/>
      <c r="Q3117" s="33"/>
      <c r="R3117" s="34"/>
    </row>
    <row r="3118" spans="1:18" ht="15.75" customHeight="1">
      <c r="A3118" s="22"/>
      <c r="B3118" s="27" t="s">
        <v>21</v>
      </c>
      <c r="C3118" s="27">
        <v>1185732</v>
      </c>
      <c r="D3118" s="28">
        <v>44264</v>
      </c>
      <c r="E3118" s="27" t="s">
        <v>40</v>
      </c>
      <c r="F3118" s="27" t="s">
        <v>117</v>
      </c>
      <c r="G3118" s="27" t="s">
        <v>118</v>
      </c>
      <c r="H3118" s="27" t="s">
        <v>28</v>
      </c>
      <c r="I3118" s="29">
        <v>0.35000000000000003</v>
      </c>
      <c r="J3118" s="30">
        <v>1750</v>
      </c>
      <c r="K3118" s="31">
        <f t="shared" si="24"/>
        <v>612.50000000000011</v>
      </c>
      <c r="L3118" s="31">
        <f t="shared" si="25"/>
        <v>183.75000000000003</v>
      </c>
      <c r="M3118" s="32">
        <v>0.3</v>
      </c>
      <c r="O3118" s="37"/>
      <c r="P3118" s="35"/>
      <c r="Q3118" s="33"/>
      <c r="R3118" s="34"/>
    </row>
    <row r="3119" spans="1:18" ht="15.75" customHeight="1">
      <c r="A3119" s="22"/>
      <c r="B3119" s="27" t="s">
        <v>21</v>
      </c>
      <c r="C3119" s="27">
        <v>1185732</v>
      </c>
      <c r="D3119" s="28">
        <v>44264</v>
      </c>
      <c r="E3119" s="27" t="s">
        <v>40</v>
      </c>
      <c r="F3119" s="27" t="s">
        <v>117</v>
      </c>
      <c r="G3119" s="27" t="s">
        <v>118</v>
      </c>
      <c r="H3119" s="27" t="s">
        <v>29</v>
      </c>
      <c r="I3119" s="29">
        <v>0.25000000000000006</v>
      </c>
      <c r="J3119" s="30">
        <v>2750</v>
      </c>
      <c r="K3119" s="31">
        <f t="shared" si="24"/>
        <v>687.50000000000011</v>
      </c>
      <c r="L3119" s="31">
        <f t="shared" si="25"/>
        <v>275.00000000000006</v>
      </c>
      <c r="M3119" s="32">
        <v>0.4</v>
      </c>
      <c r="O3119" s="37"/>
      <c r="P3119" s="35"/>
      <c r="Q3119" s="33"/>
      <c r="R3119" s="34"/>
    </row>
    <row r="3120" spans="1:18" ht="15.75" customHeight="1">
      <c r="A3120" s="22"/>
      <c r="B3120" s="27" t="s">
        <v>21</v>
      </c>
      <c r="C3120" s="27">
        <v>1185732</v>
      </c>
      <c r="D3120" s="28">
        <v>44296</v>
      </c>
      <c r="E3120" s="27" t="s">
        <v>40</v>
      </c>
      <c r="F3120" s="27" t="s">
        <v>117</v>
      </c>
      <c r="G3120" s="27" t="s">
        <v>118</v>
      </c>
      <c r="H3120" s="27" t="s">
        <v>24</v>
      </c>
      <c r="I3120" s="29">
        <v>0.25000000000000006</v>
      </c>
      <c r="J3120" s="30">
        <v>5000</v>
      </c>
      <c r="K3120" s="31">
        <f t="shared" si="24"/>
        <v>1250.0000000000002</v>
      </c>
      <c r="L3120" s="31">
        <f t="shared" si="25"/>
        <v>500.00000000000011</v>
      </c>
      <c r="M3120" s="32">
        <v>0.4</v>
      </c>
      <c r="O3120" s="37"/>
      <c r="P3120" s="35"/>
      <c r="Q3120" s="33"/>
      <c r="R3120" s="34"/>
    </row>
    <row r="3121" spans="1:18" ht="15.75" customHeight="1">
      <c r="A3121" s="22"/>
      <c r="B3121" s="27" t="s">
        <v>21</v>
      </c>
      <c r="C3121" s="27">
        <v>1185732</v>
      </c>
      <c r="D3121" s="28">
        <v>44296</v>
      </c>
      <c r="E3121" s="27" t="s">
        <v>40</v>
      </c>
      <c r="F3121" s="27" t="s">
        <v>117</v>
      </c>
      <c r="G3121" s="27" t="s">
        <v>118</v>
      </c>
      <c r="H3121" s="27" t="s">
        <v>25</v>
      </c>
      <c r="I3121" s="29">
        <v>0.25000000000000006</v>
      </c>
      <c r="J3121" s="30">
        <v>2000</v>
      </c>
      <c r="K3121" s="31">
        <f t="shared" si="24"/>
        <v>500.00000000000011</v>
      </c>
      <c r="L3121" s="31">
        <f t="shared" si="25"/>
        <v>200.00000000000006</v>
      </c>
      <c r="M3121" s="32">
        <v>0.4</v>
      </c>
      <c r="O3121" s="37"/>
      <c r="P3121" s="35"/>
      <c r="Q3121" s="33"/>
      <c r="R3121" s="34"/>
    </row>
    <row r="3122" spans="1:18" ht="15.75" customHeight="1">
      <c r="A3122" s="22"/>
      <c r="B3122" s="27" t="s">
        <v>21</v>
      </c>
      <c r="C3122" s="27">
        <v>1185732</v>
      </c>
      <c r="D3122" s="28">
        <v>44296</v>
      </c>
      <c r="E3122" s="27" t="s">
        <v>40</v>
      </c>
      <c r="F3122" s="27" t="s">
        <v>117</v>
      </c>
      <c r="G3122" s="27" t="s">
        <v>118</v>
      </c>
      <c r="H3122" s="27" t="s">
        <v>26</v>
      </c>
      <c r="I3122" s="29">
        <v>0.15000000000000002</v>
      </c>
      <c r="J3122" s="30">
        <v>2000</v>
      </c>
      <c r="K3122" s="31">
        <f t="shared" si="24"/>
        <v>300.00000000000006</v>
      </c>
      <c r="L3122" s="31">
        <f t="shared" si="25"/>
        <v>105.00000000000001</v>
      </c>
      <c r="M3122" s="32">
        <v>0.35</v>
      </c>
      <c r="O3122" s="37"/>
      <c r="P3122" s="35"/>
      <c r="Q3122" s="33"/>
      <c r="R3122" s="34"/>
    </row>
    <row r="3123" spans="1:18" ht="15.75" customHeight="1">
      <c r="A3123" s="22"/>
      <c r="B3123" s="27" t="s">
        <v>21</v>
      </c>
      <c r="C3123" s="27">
        <v>1185732</v>
      </c>
      <c r="D3123" s="28">
        <v>44296</v>
      </c>
      <c r="E3123" s="27" t="s">
        <v>40</v>
      </c>
      <c r="F3123" s="27" t="s">
        <v>117</v>
      </c>
      <c r="G3123" s="27" t="s">
        <v>118</v>
      </c>
      <c r="H3123" s="27" t="s">
        <v>27</v>
      </c>
      <c r="I3123" s="29">
        <v>0.19999999999999996</v>
      </c>
      <c r="J3123" s="30">
        <v>1250</v>
      </c>
      <c r="K3123" s="31">
        <f t="shared" si="24"/>
        <v>249.99999999999994</v>
      </c>
      <c r="L3123" s="31">
        <f t="shared" si="25"/>
        <v>87.499999999999972</v>
      </c>
      <c r="M3123" s="32">
        <v>0.35</v>
      </c>
      <c r="O3123" s="37"/>
      <c r="P3123" s="35"/>
      <c r="Q3123" s="33"/>
      <c r="R3123" s="34"/>
    </row>
    <row r="3124" spans="1:18" ht="15.75" customHeight="1">
      <c r="A3124" s="22"/>
      <c r="B3124" s="27" t="s">
        <v>21</v>
      </c>
      <c r="C3124" s="27">
        <v>1185732</v>
      </c>
      <c r="D3124" s="28">
        <v>44296</v>
      </c>
      <c r="E3124" s="27" t="s">
        <v>40</v>
      </c>
      <c r="F3124" s="27" t="s">
        <v>117</v>
      </c>
      <c r="G3124" s="27" t="s">
        <v>118</v>
      </c>
      <c r="H3124" s="27" t="s">
        <v>28</v>
      </c>
      <c r="I3124" s="29">
        <v>0.65</v>
      </c>
      <c r="J3124" s="30">
        <v>1500</v>
      </c>
      <c r="K3124" s="31">
        <f t="shared" si="24"/>
        <v>975</v>
      </c>
      <c r="L3124" s="31">
        <f t="shared" si="25"/>
        <v>292.5</v>
      </c>
      <c r="M3124" s="32">
        <v>0.3</v>
      </c>
      <c r="O3124" s="37"/>
      <c r="P3124" s="35"/>
      <c r="Q3124" s="33"/>
      <c r="R3124" s="34"/>
    </row>
    <row r="3125" spans="1:18" ht="15.75" customHeight="1">
      <c r="A3125" s="22"/>
      <c r="B3125" s="27" t="s">
        <v>21</v>
      </c>
      <c r="C3125" s="27">
        <v>1185732</v>
      </c>
      <c r="D3125" s="28">
        <v>44296</v>
      </c>
      <c r="E3125" s="27" t="s">
        <v>40</v>
      </c>
      <c r="F3125" s="27" t="s">
        <v>117</v>
      </c>
      <c r="G3125" s="27" t="s">
        <v>118</v>
      </c>
      <c r="H3125" s="27" t="s">
        <v>29</v>
      </c>
      <c r="I3125" s="29">
        <v>0.5</v>
      </c>
      <c r="J3125" s="30">
        <v>2750</v>
      </c>
      <c r="K3125" s="31">
        <f t="shared" si="24"/>
        <v>1375</v>
      </c>
      <c r="L3125" s="31">
        <f t="shared" si="25"/>
        <v>550</v>
      </c>
      <c r="M3125" s="32">
        <v>0.4</v>
      </c>
      <c r="O3125" s="37"/>
      <c r="P3125" s="35"/>
      <c r="Q3125" s="33"/>
      <c r="R3125" s="34"/>
    </row>
    <row r="3126" spans="1:18" ht="15.75" customHeight="1">
      <c r="A3126" s="22"/>
      <c r="B3126" s="27" t="s">
        <v>21</v>
      </c>
      <c r="C3126" s="27">
        <v>1185732</v>
      </c>
      <c r="D3126" s="28">
        <v>44327</v>
      </c>
      <c r="E3126" s="27" t="s">
        <v>40</v>
      </c>
      <c r="F3126" s="27" t="s">
        <v>117</v>
      </c>
      <c r="G3126" s="27" t="s">
        <v>118</v>
      </c>
      <c r="H3126" s="27" t="s">
        <v>24</v>
      </c>
      <c r="I3126" s="29">
        <v>0.6</v>
      </c>
      <c r="J3126" s="30">
        <v>5450</v>
      </c>
      <c r="K3126" s="31">
        <f t="shared" si="24"/>
        <v>3270</v>
      </c>
      <c r="L3126" s="31">
        <f t="shared" si="25"/>
        <v>1308</v>
      </c>
      <c r="M3126" s="32">
        <v>0.4</v>
      </c>
      <c r="O3126" s="37"/>
      <c r="P3126" s="35"/>
      <c r="Q3126" s="33"/>
      <c r="R3126" s="34"/>
    </row>
    <row r="3127" spans="1:18" ht="15.75" customHeight="1">
      <c r="A3127" s="22"/>
      <c r="B3127" s="27" t="s">
        <v>21</v>
      </c>
      <c r="C3127" s="27">
        <v>1185732</v>
      </c>
      <c r="D3127" s="28">
        <v>44327</v>
      </c>
      <c r="E3127" s="27" t="s">
        <v>40</v>
      </c>
      <c r="F3127" s="27" t="s">
        <v>117</v>
      </c>
      <c r="G3127" s="27" t="s">
        <v>118</v>
      </c>
      <c r="H3127" s="27" t="s">
        <v>25</v>
      </c>
      <c r="I3127" s="29">
        <v>0.4</v>
      </c>
      <c r="J3127" s="30">
        <v>2500</v>
      </c>
      <c r="K3127" s="31">
        <f t="shared" si="24"/>
        <v>1000</v>
      </c>
      <c r="L3127" s="31">
        <f t="shared" si="25"/>
        <v>400</v>
      </c>
      <c r="M3127" s="32">
        <v>0.4</v>
      </c>
      <c r="O3127" s="37"/>
      <c r="P3127" s="35"/>
      <c r="Q3127" s="33"/>
      <c r="R3127" s="34"/>
    </row>
    <row r="3128" spans="1:18" ht="15.75" customHeight="1">
      <c r="A3128" s="22"/>
      <c r="B3128" s="27" t="s">
        <v>21</v>
      </c>
      <c r="C3128" s="27">
        <v>1185732</v>
      </c>
      <c r="D3128" s="28">
        <v>44327</v>
      </c>
      <c r="E3128" s="27" t="s">
        <v>40</v>
      </c>
      <c r="F3128" s="27" t="s">
        <v>117</v>
      </c>
      <c r="G3128" s="27" t="s">
        <v>118</v>
      </c>
      <c r="H3128" s="27" t="s">
        <v>26</v>
      </c>
      <c r="I3128" s="29">
        <v>0.35000000000000003</v>
      </c>
      <c r="J3128" s="30">
        <v>2250</v>
      </c>
      <c r="K3128" s="31">
        <f t="shared" si="24"/>
        <v>787.50000000000011</v>
      </c>
      <c r="L3128" s="31">
        <f t="shared" si="25"/>
        <v>275.625</v>
      </c>
      <c r="M3128" s="32">
        <v>0.35</v>
      </c>
      <c r="O3128" s="37"/>
      <c r="P3128" s="35"/>
      <c r="Q3128" s="33"/>
      <c r="R3128" s="34"/>
    </row>
    <row r="3129" spans="1:18" ht="15.75" customHeight="1">
      <c r="A3129" s="22"/>
      <c r="B3129" s="27" t="s">
        <v>21</v>
      </c>
      <c r="C3129" s="27">
        <v>1185732</v>
      </c>
      <c r="D3129" s="28">
        <v>44327</v>
      </c>
      <c r="E3129" s="27" t="s">
        <v>40</v>
      </c>
      <c r="F3129" s="27" t="s">
        <v>117</v>
      </c>
      <c r="G3129" s="27" t="s">
        <v>118</v>
      </c>
      <c r="H3129" s="27" t="s">
        <v>27</v>
      </c>
      <c r="I3129" s="29">
        <v>0.35000000000000003</v>
      </c>
      <c r="J3129" s="30">
        <v>1750</v>
      </c>
      <c r="K3129" s="31">
        <f t="shared" si="24"/>
        <v>612.50000000000011</v>
      </c>
      <c r="L3129" s="31">
        <f t="shared" si="25"/>
        <v>214.37500000000003</v>
      </c>
      <c r="M3129" s="32">
        <v>0.35</v>
      </c>
      <c r="O3129" s="37"/>
      <c r="P3129" s="35"/>
      <c r="Q3129" s="33"/>
      <c r="R3129" s="34"/>
    </row>
    <row r="3130" spans="1:18" ht="15.75" customHeight="1">
      <c r="A3130" s="22"/>
      <c r="B3130" s="27" t="s">
        <v>21</v>
      </c>
      <c r="C3130" s="27">
        <v>1185732</v>
      </c>
      <c r="D3130" s="28">
        <v>44327</v>
      </c>
      <c r="E3130" s="27" t="s">
        <v>40</v>
      </c>
      <c r="F3130" s="27" t="s">
        <v>117</v>
      </c>
      <c r="G3130" s="27" t="s">
        <v>118</v>
      </c>
      <c r="H3130" s="27" t="s">
        <v>28</v>
      </c>
      <c r="I3130" s="29">
        <v>0.44999999999999996</v>
      </c>
      <c r="J3130" s="30">
        <v>2000</v>
      </c>
      <c r="K3130" s="31">
        <f t="shared" si="24"/>
        <v>899.99999999999989</v>
      </c>
      <c r="L3130" s="31">
        <f t="shared" si="25"/>
        <v>269.99999999999994</v>
      </c>
      <c r="M3130" s="32">
        <v>0.3</v>
      </c>
      <c r="O3130" s="37"/>
      <c r="P3130" s="35"/>
      <c r="Q3130" s="33"/>
      <c r="R3130" s="34"/>
    </row>
    <row r="3131" spans="1:18" ht="15.75" customHeight="1">
      <c r="A3131" s="22"/>
      <c r="B3131" s="27" t="s">
        <v>21</v>
      </c>
      <c r="C3131" s="27">
        <v>1185732</v>
      </c>
      <c r="D3131" s="28">
        <v>44327</v>
      </c>
      <c r="E3131" s="27" t="s">
        <v>40</v>
      </c>
      <c r="F3131" s="27" t="s">
        <v>117</v>
      </c>
      <c r="G3131" s="27" t="s">
        <v>118</v>
      </c>
      <c r="H3131" s="27" t="s">
        <v>29</v>
      </c>
      <c r="I3131" s="29">
        <v>0.54999999999999993</v>
      </c>
      <c r="J3131" s="30">
        <v>3250</v>
      </c>
      <c r="K3131" s="31">
        <f t="shared" si="24"/>
        <v>1787.4999999999998</v>
      </c>
      <c r="L3131" s="31">
        <f t="shared" si="25"/>
        <v>715</v>
      </c>
      <c r="M3131" s="32">
        <v>0.4</v>
      </c>
      <c r="O3131" s="37"/>
      <c r="P3131" s="35"/>
      <c r="Q3131" s="33"/>
      <c r="R3131" s="34"/>
    </row>
    <row r="3132" spans="1:18" ht="15.75" customHeight="1">
      <c r="A3132" s="22"/>
      <c r="B3132" s="27" t="s">
        <v>21</v>
      </c>
      <c r="C3132" s="27">
        <v>1185732</v>
      </c>
      <c r="D3132" s="28">
        <v>44357</v>
      </c>
      <c r="E3132" s="27" t="s">
        <v>40</v>
      </c>
      <c r="F3132" s="27" t="s">
        <v>117</v>
      </c>
      <c r="G3132" s="27" t="s">
        <v>118</v>
      </c>
      <c r="H3132" s="27" t="s">
        <v>24</v>
      </c>
      <c r="I3132" s="29">
        <v>0.4</v>
      </c>
      <c r="J3132" s="30">
        <v>5750</v>
      </c>
      <c r="K3132" s="31">
        <f t="shared" si="24"/>
        <v>2300</v>
      </c>
      <c r="L3132" s="31">
        <f t="shared" si="25"/>
        <v>920</v>
      </c>
      <c r="M3132" s="32">
        <v>0.4</v>
      </c>
      <c r="O3132" s="37"/>
      <c r="P3132" s="35"/>
      <c r="Q3132" s="33"/>
      <c r="R3132" s="34"/>
    </row>
    <row r="3133" spans="1:18" ht="15.75" customHeight="1">
      <c r="A3133" s="22"/>
      <c r="B3133" s="27" t="s">
        <v>21</v>
      </c>
      <c r="C3133" s="27">
        <v>1185732</v>
      </c>
      <c r="D3133" s="28">
        <v>44357</v>
      </c>
      <c r="E3133" s="27" t="s">
        <v>40</v>
      </c>
      <c r="F3133" s="27" t="s">
        <v>117</v>
      </c>
      <c r="G3133" s="27" t="s">
        <v>118</v>
      </c>
      <c r="H3133" s="27" t="s">
        <v>25</v>
      </c>
      <c r="I3133" s="29">
        <v>0.35000000000000009</v>
      </c>
      <c r="J3133" s="30">
        <v>3250</v>
      </c>
      <c r="K3133" s="31">
        <f t="shared" si="24"/>
        <v>1137.5000000000002</v>
      </c>
      <c r="L3133" s="31">
        <f t="shared" si="25"/>
        <v>455.00000000000011</v>
      </c>
      <c r="M3133" s="32">
        <v>0.4</v>
      </c>
      <c r="O3133" s="37"/>
      <c r="P3133" s="35"/>
      <c r="Q3133" s="33"/>
      <c r="R3133" s="34"/>
    </row>
    <row r="3134" spans="1:18" ht="15.75" customHeight="1">
      <c r="A3134" s="22"/>
      <c r="B3134" s="27" t="s">
        <v>21</v>
      </c>
      <c r="C3134" s="27">
        <v>1185732</v>
      </c>
      <c r="D3134" s="28">
        <v>44357</v>
      </c>
      <c r="E3134" s="27" t="s">
        <v>40</v>
      </c>
      <c r="F3134" s="27" t="s">
        <v>117</v>
      </c>
      <c r="G3134" s="27" t="s">
        <v>118</v>
      </c>
      <c r="H3134" s="27" t="s">
        <v>26</v>
      </c>
      <c r="I3134" s="29">
        <v>0.30000000000000004</v>
      </c>
      <c r="J3134" s="30">
        <v>2000</v>
      </c>
      <c r="K3134" s="31">
        <f t="shared" si="24"/>
        <v>600.00000000000011</v>
      </c>
      <c r="L3134" s="31">
        <f t="shared" si="25"/>
        <v>210.00000000000003</v>
      </c>
      <c r="M3134" s="32">
        <v>0.35</v>
      </c>
      <c r="O3134" s="37"/>
      <c r="P3134" s="35"/>
      <c r="Q3134" s="33"/>
      <c r="R3134" s="34"/>
    </row>
    <row r="3135" spans="1:18" ht="15.75" customHeight="1">
      <c r="A3135" s="22"/>
      <c r="B3135" s="27" t="s">
        <v>21</v>
      </c>
      <c r="C3135" s="27">
        <v>1185732</v>
      </c>
      <c r="D3135" s="28">
        <v>44357</v>
      </c>
      <c r="E3135" s="27" t="s">
        <v>40</v>
      </c>
      <c r="F3135" s="27" t="s">
        <v>117</v>
      </c>
      <c r="G3135" s="27" t="s">
        <v>118</v>
      </c>
      <c r="H3135" s="27" t="s">
        <v>27</v>
      </c>
      <c r="I3135" s="29">
        <v>0.30000000000000004</v>
      </c>
      <c r="J3135" s="30">
        <v>1750</v>
      </c>
      <c r="K3135" s="31">
        <f t="shared" si="24"/>
        <v>525.00000000000011</v>
      </c>
      <c r="L3135" s="31">
        <f t="shared" si="25"/>
        <v>183.75000000000003</v>
      </c>
      <c r="M3135" s="32">
        <v>0.35</v>
      </c>
      <c r="O3135" s="37"/>
      <c r="P3135" s="35"/>
      <c r="Q3135" s="33"/>
      <c r="R3135" s="34"/>
    </row>
    <row r="3136" spans="1:18" ht="15.75" customHeight="1">
      <c r="A3136" s="22"/>
      <c r="B3136" s="27" t="s">
        <v>21</v>
      </c>
      <c r="C3136" s="27">
        <v>1185732</v>
      </c>
      <c r="D3136" s="28">
        <v>44357</v>
      </c>
      <c r="E3136" s="27" t="s">
        <v>40</v>
      </c>
      <c r="F3136" s="27" t="s">
        <v>117</v>
      </c>
      <c r="G3136" s="27" t="s">
        <v>118</v>
      </c>
      <c r="H3136" s="27" t="s">
        <v>28</v>
      </c>
      <c r="I3136" s="29">
        <v>0.4</v>
      </c>
      <c r="J3136" s="30">
        <v>1750</v>
      </c>
      <c r="K3136" s="31">
        <f t="shared" si="24"/>
        <v>700</v>
      </c>
      <c r="L3136" s="31">
        <f t="shared" si="25"/>
        <v>210</v>
      </c>
      <c r="M3136" s="32">
        <v>0.3</v>
      </c>
      <c r="O3136" s="37"/>
      <c r="P3136" s="35"/>
      <c r="Q3136" s="33"/>
      <c r="R3136" s="34"/>
    </row>
    <row r="3137" spans="1:18" ht="15.75" customHeight="1">
      <c r="A3137" s="22"/>
      <c r="B3137" s="27" t="s">
        <v>21</v>
      </c>
      <c r="C3137" s="27">
        <v>1185732</v>
      </c>
      <c r="D3137" s="28">
        <v>44357</v>
      </c>
      <c r="E3137" s="27" t="s">
        <v>40</v>
      </c>
      <c r="F3137" s="27" t="s">
        <v>117</v>
      </c>
      <c r="G3137" s="27" t="s">
        <v>118</v>
      </c>
      <c r="H3137" s="27" t="s">
        <v>29</v>
      </c>
      <c r="I3137" s="29">
        <v>0.60000000000000009</v>
      </c>
      <c r="J3137" s="30">
        <v>3250</v>
      </c>
      <c r="K3137" s="31">
        <f t="shared" si="24"/>
        <v>1950.0000000000002</v>
      </c>
      <c r="L3137" s="31">
        <f t="shared" si="25"/>
        <v>780.00000000000011</v>
      </c>
      <c r="M3137" s="32">
        <v>0.4</v>
      </c>
      <c r="O3137" s="37"/>
      <c r="P3137" s="35"/>
      <c r="Q3137" s="33"/>
      <c r="R3137" s="34"/>
    </row>
    <row r="3138" spans="1:18" ht="15.75" customHeight="1">
      <c r="A3138" s="22"/>
      <c r="B3138" s="27" t="s">
        <v>21</v>
      </c>
      <c r="C3138" s="27">
        <v>1185732</v>
      </c>
      <c r="D3138" s="28">
        <v>44386</v>
      </c>
      <c r="E3138" s="27" t="s">
        <v>40</v>
      </c>
      <c r="F3138" s="27" t="s">
        <v>117</v>
      </c>
      <c r="G3138" s="27" t="s">
        <v>118</v>
      </c>
      <c r="H3138" s="27" t="s">
        <v>24</v>
      </c>
      <c r="I3138" s="29">
        <v>0.55000000000000004</v>
      </c>
      <c r="J3138" s="30">
        <v>5500</v>
      </c>
      <c r="K3138" s="31">
        <f t="shared" si="24"/>
        <v>3025.0000000000005</v>
      </c>
      <c r="L3138" s="31">
        <f t="shared" si="25"/>
        <v>1210.0000000000002</v>
      </c>
      <c r="M3138" s="32">
        <v>0.4</v>
      </c>
      <c r="O3138" s="37"/>
      <c r="P3138" s="35"/>
      <c r="Q3138" s="33"/>
      <c r="R3138" s="34"/>
    </row>
    <row r="3139" spans="1:18" ht="15.75" customHeight="1">
      <c r="A3139" s="22"/>
      <c r="B3139" s="27" t="s">
        <v>21</v>
      </c>
      <c r="C3139" s="27">
        <v>1185732</v>
      </c>
      <c r="D3139" s="28">
        <v>44386</v>
      </c>
      <c r="E3139" s="27" t="s">
        <v>40</v>
      </c>
      <c r="F3139" s="27" t="s">
        <v>117</v>
      </c>
      <c r="G3139" s="27" t="s">
        <v>118</v>
      </c>
      <c r="H3139" s="27" t="s">
        <v>25</v>
      </c>
      <c r="I3139" s="29">
        <v>0.50000000000000011</v>
      </c>
      <c r="J3139" s="30">
        <v>3000</v>
      </c>
      <c r="K3139" s="31">
        <f t="shared" si="24"/>
        <v>1500.0000000000002</v>
      </c>
      <c r="L3139" s="31">
        <f t="shared" si="25"/>
        <v>600.00000000000011</v>
      </c>
      <c r="M3139" s="32">
        <v>0.4</v>
      </c>
      <c r="O3139" s="37"/>
      <c r="P3139" s="35"/>
      <c r="Q3139" s="33"/>
      <c r="R3139" s="34"/>
    </row>
    <row r="3140" spans="1:18" ht="15.75" customHeight="1">
      <c r="A3140" s="22"/>
      <c r="B3140" s="27" t="s">
        <v>21</v>
      </c>
      <c r="C3140" s="27">
        <v>1185732</v>
      </c>
      <c r="D3140" s="28">
        <v>44386</v>
      </c>
      <c r="E3140" s="27" t="s">
        <v>40</v>
      </c>
      <c r="F3140" s="27" t="s">
        <v>117</v>
      </c>
      <c r="G3140" s="27" t="s">
        <v>118</v>
      </c>
      <c r="H3140" s="27" t="s">
        <v>26</v>
      </c>
      <c r="I3140" s="29">
        <v>0.45</v>
      </c>
      <c r="J3140" s="30">
        <v>2250</v>
      </c>
      <c r="K3140" s="31">
        <f t="shared" si="24"/>
        <v>1012.5</v>
      </c>
      <c r="L3140" s="31">
        <f t="shared" si="25"/>
        <v>354.375</v>
      </c>
      <c r="M3140" s="32">
        <v>0.35</v>
      </c>
      <c r="O3140" s="37"/>
      <c r="P3140" s="35"/>
      <c r="Q3140" s="33"/>
      <c r="R3140" s="34"/>
    </row>
    <row r="3141" spans="1:18" ht="15.75" customHeight="1">
      <c r="A3141" s="22"/>
      <c r="B3141" s="27" t="s">
        <v>21</v>
      </c>
      <c r="C3141" s="27">
        <v>1185732</v>
      </c>
      <c r="D3141" s="28">
        <v>44386</v>
      </c>
      <c r="E3141" s="27" t="s">
        <v>40</v>
      </c>
      <c r="F3141" s="27" t="s">
        <v>117</v>
      </c>
      <c r="G3141" s="27" t="s">
        <v>118</v>
      </c>
      <c r="H3141" s="27" t="s">
        <v>27</v>
      </c>
      <c r="I3141" s="29">
        <v>0.45</v>
      </c>
      <c r="J3141" s="30">
        <v>1750</v>
      </c>
      <c r="K3141" s="31">
        <f t="shared" si="24"/>
        <v>787.5</v>
      </c>
      <c r="L3141" s="31">
        <f t="shared" si="25"/>
        <v>275.625</v>
      </c>
      <c r="M3141" s="32">
        <v>0.35</v>
      </c>
      <c r="O3141" s="37"/>
      <c r="P3141" s="35"/>
      <c r="Q3141" s="33"/>
      <c r="R3141" s="34"/>
    </row>
    <row r="3142" spans="1:18" ht="15.75" customHeight="1">
      <c r="A3142" s="22"/>
      <c r="B3142" s="27" t="s">
        <v>21</v>
      </c>
      <c r="C3142" s="27">
        <v>1185732</v>
      </c>
      <c r="D3142" s="28">
        <v>44386</v>
      </c>
      <c r="E3142" s="27" t="s">
        <v>40</v>
      </c>
      <c r="F3142" s="27" t="s">
        <v>117</v>
      </c>
      <c r="G3142" s="27" t="s">
        <v>118</v>
      </c>
      <c r="H3142" s="27" t="s">
        <v>28</v>
      </c>
      <c r="I3142" s="29">
        <v>0.55000000000000004</v>
      </c>
      <c r="J3142" s="30">
        <v>2000</v>
      </c>
      <c r="K3142" s="31">
        <f t="shared" si="24"/>
        <v>1100</v>
      </c>
      <c r="L3142" s="31">
        <f t="shared" si="25"/>
        <v>330</v>
      </c>
      <c r="M3142" s="32">
        <v>0.3</v>
      </c>
      <c r="O3142" s="37"/>
      <c r="P3142" s="35"/>
      <c r="Q3142" s="33"/>
      <c r="R3142" s="34"/>
    </row>
    <row r="3143" spans="1:18" ht="15.75" customHeight="1">
      <c r="A3143" s="22"/>
      <c r="B3143" s="27" t="s">
        <v>21</v>
      </c>
      <c r="C3143" s="27">
        <v>1185732</v>
      </c>
      <c r="D3143" s="28">
        <v>44386</v>
      </c>
      <c r="E3143" s="27" t="s">
        <v>40</v>
      </c>
      <c r="F3143" s="27" t="s">
        <v>117</v>
      </c>
      <c r="G3143" s="27" t="s">
        <v>118</v>
      </c>
      <c r="H3143" s="27" t="s">
        <v>29</v>
      </c>
      <c r="I3143" s="29">
        <v>0.60000000000000009</v>
      </c>
      <c r="J3143" s="30">
        <v>3750</v>
      </c>
      <c r="K3143" s="31">
        <f t="shared" si="24"/>
        <v>2250.0000000000005</v>
      </c>
      <c r="L3143" s="31">
        <f t="shared" si="25"/>
        <v>900.00000000000023</v>
      </c>
      <c r="M3143" s="32">
        <v>0.4</v>
      </c>
      <c r="O3143" s="37"/>
      <c r="P3143" s="35"/>
      <c r="Q3143" s="33"/>
      <c r="R3143" s="34"/>
    </row>
    <row r="3144" spans="1:18" ht="15.75" customHeight="1">
      <c r="A3144" s="22"/>
      <c r="B3144" s="27" t="s">
        <v>21</v>
      </c>
      <c r="C3144" s="27">
        <v>1185732</v>
      </c>
      <c r="D3144" s="28">
        <v>44418</v>
      </c>
      <c r="E3144" s="27" t="s">
        <v>40</v>
      </c>
      <c r="F3144" s="27" t="s">
        <v>117</v>
      </c>
      <c r="G3144" s="27" t="s">
        <v>118</v>
      </c>
      <c r="H3144" s="27" t="s">
        <v>24</v>
      </c>
      <c r="I3144" s="29">
        <v>0.5</v>
      </c>
      <c r="J3144" s="30">
        <v>5250</v>
      </c>
      <c r="K3144" s="31">
        <f t="shared" si="24"/>
        <v>2625</v>
      </c>
      <c r="L3144" s="31">
        <f t="shared" si="25"/>
        <v>1050</v>
      </c>
      <c r="M3144" s="32">
        <v>0.4</v>
      </c>
      <c r="O3144" s="37"/>
      <c r="P3144" s="35"/>
      <c r="Q3144" s="33"/>
      <c r="R3144" s="34"/>
    </row>
    <row r="3145" spans="1:18" ht="15.75" customHeight="1">
      <c r="A3145" s="22"/>
      <c r="B3145" s="27" t="s">
        <v>21</v>
      </c>
      <c r="C3145" s="27">
        <v>1185732</v>
      </c>
      <c r="D3145" s="28">
        <v>44418</v>
      </c>
      <c r="E3145" s="27" t="s">
        <v>40</v>
      </c>
      <c r="F3145" s="27" t="s">
        <v>117</v>
      </c>
      <c r="G3145" s="27" t="s">
        <v>118</v>
      </c>
      <c r="H3145" s="27" t="s">
        <v>25</v>
      </c>
      <c r="I3145" s="29">
        <v>0.45000000000000007</v>
      </c>
      <c r="J3145" s="30">
        <v>3000</v>
      </c>
      <c r="K3145" s="31">
        <f t="shared" si="24"/>
        <v>1350.0000000000002</v>
      </c>
      <c r="L3145" s="31">
        <f t="shared" si="25"/>
        <v>540.00000000000011</v>
      </c>
      <c r="M3145" s="32">
        <v>0.4</v>
      </c>
      <c r="O3145" s="37"/>
      <c r="P3145" s="35"/>
      <c r="Q3145" s="33"/>
      <c r="R3145" s="34"/>
    </row>
    <row r="3146" spans="1:18" ht="15.75" customHeight="1">
      <c r="A3146" s="22"/>
      <c r="B3146" s="27" t="s">
        <v>21</v>
      </c>
      <c r="C3146" s="27">
        <v>1185732</v>
      </c>
      <c r="D3146" s="28">
        <v>44418</v>
      </c>
      <c r="E3146" s="27" t="s">
        <v>40</v>
      </c>
      <c r="F3146" s="27" t="s">
        <v>117</v>
      </c>
      <c r="G3146" s="27" t="s">
        <v>118</v>
      </c>
      <c r="H3146" s="27" t="s">
        <v>26</v>
      </c>
      <c r="I3146" s="29">
        <v>0.4</v>
      </c>
      <c r="J3146" s="30">
        <v>2250</v>
      </c>
      <c r="K3146" s="31">
        <f t="shared" si="24"/>
        <v>900</v>
      </c>
      <c r="L3146" s="31">
        <f t="shared" si="25"/>
        <v>315</v>
      </c>
      <c r="M3146" s="32">
        <v>0.35</v>
      </c>
      <c r="O3146" s="37"/>
      <c r="P3146" s="35"/>
      <c r="Q3146" s="33"/>
      <c r="R3146" s="34"/>
    </row>
    <row r="3147" spans="1:18" ht="15.75" customHeight="1">
      <c r="A3147" s="22"/>
      <c r="B3147" s="27" t="s">
        <v>21</v>
      </c>
      <c r="C3147" s="27">
        <v>1185732</v>
      </c>
      <c r="D3147" s="28">
        <v>44418</v>
      </c>
      <c r="E3147" s="27" t="s">
        <v>40</v>
      </c>
      <c r="F3147" s="27" t="s">
        <v>117</v>
      </c>
      <c r="G3147" s="27" t="s">
        <v>118</v>
      </c>
      <c r="H3147" s="27" t="s">
        <v>27</v>
      </c>
      <c r="I3147" s="29">
        <v>0.4</v>
      </c>
      <c r="J3147" s="30">
        <v>2000</v>
      </c>
      <c r="K3147" s="31">
        <f t="shared" si="24"/>
        <v>800</v>
      </c>
      <c r="L3147" s="31">
        <f t="shared" si="25"/>
        <v>280</v>
      </c>
      <c r="M3147" s="32">
        <v>0.35</v>
      </c>
      <c r="O3147" s="37"/>
      <c r="P3147" s="35"/>
      <c r="Q3147" s="33"/>
      <c r="R3147" s="34"/>
    </row>
    <row r="3148" spans="1:18" ht="15.75" customHeight="1">
      <c r="A3148" s="22"/>
      <c r="B3148" s="27" t="s">
        <v>21</v>
      </c>
      <c r="C3148" s="27">
        <v>1185732</v>
      </c>
      <c r="D3148" s="28">
        <v>44418</v>
      </c>
      <c r="E3148" s="27" t="s">
        <v>40</v>
      </c>
      <c r="F3148" s="27" t="s">
        <v>117</v>
      </c>
      <c r="G3148" s="27" t="s">
        <v>118</v>
      </c>
      <c r="H3148" s="27" t="s">
        <v>28</v>
      </c>
      <c r="I3148" s="29">
        <v>0.5</v>
      </c>
      <c r="J3148" s="30">
        <v>1750</v>
      </c>
      <c r="K3148" s="31">
        <f t="shared" si="24"/>
        <v>875</v>
      </c>
      <c r="L3148" s="31">
        <f t="shared" si="25"/>
        <v>262.5</v>
      </c>
      <c r="M3148" s="32">
        <v>0.3</v>
      </c>
      <c r="O3148" s="37"/>
      <c r="P3148" s="35"/>
      <c r="Q3148" s="33"/>
      <c r="R3148" s="34"/>
    </row>
    <row r="3149" spans="1:18" ht="15.75" customHeight="1">
      <c r="A3149" s="22"/>
      <c r="B3149" s="27" t="s">
        <v>21</v>
      </c>
      <c r="C3149" s="27">
        <v>1185732</v>
      </c>
      <c r="D3149" s="28">
        <v>44418</v>
      </c>
      <c r="E3149" s="27" t="s">
        <v>40</v>
      </c>
      <c r="F3149" s="27" t="s">
        <v>117</v>
      </c>
      <c r="G3149" s="27" t="s">
        <v>118</v>
      </c>
      <c r="H3149" s="27" t="s">
        <v>29</v>
      </c>
      <c r="I3149" s="29">
        <v>0.55000000000000004</v>
      </c>
      <c r="J3149" s="30">
        <v>3500</v>
      </c>
      <c r="K3149" s="31">
        <f t="shared" si="24"/>
        <v>1925.0000000000002</v>
      </c>
      <c r="L3149" s="31">
        <f t="shared" si="25"/>
        <v>770.00000000000011</v>
      </c>
      <c r="M3149" s="32">
        <v>0.4</v>
      </c>
      <c r="O3149" s="37"/>
      <c r="P3149" s="35"/>
      <c r="Q3149" s="33"/>
      <c r="R3149" s="34"/>
    </row>
    <row r="3150" spans="1:18" ht="15.75" customHeight="1">
      <c r="A3150" s="22"/>
      <c r="B3150" s="27" t="s">
        <v>21</v>
      </c>
      <c r="C3150" s="27">
        <v>1185732</v>
      </c>
      <c r="D3150" s="28">
        <v>44450</v>
      </c>
      <c r="E3150" s="27" t="s">
        <v>40</v>
      </c>
      <c r="F3150" s="27" t="s">
        <v>117</v>
      </c>
      <c r="G3150" s="27" t="s">
        <v>118</v>
      </c>
      <c r="H3150" s="27" t="s">
        <v>24</v>
      </c>
      <c r="I3150" s="29">
        <v>0.35000000000000003</v>
      </c>
      <c r="J3150" s="30">
        <v>4750</v>
      </c>
      <c r="K3150" s="31">
        <f t="shared" si="24"/>
        <v>1662.5000000000002</v>
      </c>
      <c r="L3150" s="31">
        <f t="shared" si="25"/>
        <v>665.00000000000011</v>
      </c>
      <c r="M3150" s="32">
        <v>0.4</v>
      </c>
      <c r="O3150" s="37"/>
      <c r="P3150" s="35"/>
      <c r="Q3150" s="33"/>
      <c r="R3150" s="34"/>
    </row>
    <row r="3151" spans="1:18" ht="15.75" customHeight="1">
      <c r="A3151" s="22"/>
      <c r="B3151" s="27" t="s">
        <v>21</v>
      </c>
      <c r="C3151" s="27">
        <v>1185732</v>
      </c>
      <c r="D3151" s="28">
        <v>44450</v>
      </c>
      <c r="E3151" s="27" t="s">
        <v>40</v>
      </c>
      <c r="F3151" s="27" t="s">
        <v>117</v>
      </c>
      <c r="G3151" s="27" t="s">
        <v>118</v>
      </c>
      <c r="H3151" s="27" t="s">
        <v>25</v>
      </c>
      <c r="I3151" s="29">
        <v>0.3000000000000001</v>
      </c>
      <c r="J3151" s="30">
        <v>2750</v>
      </c>
      <c r="K3151" s="31">
        <f t="shared" si="24"/>
        <v>825.00000000000023</v>
      </c>
      <c r="L3151" s="31">
        <f t="shared" si="25"/>
        <v>330.00000000000011</v>
      </c>
      <c r="M3151" s="32">
        <v>0.4</v>
      </c>
      <c r="O3151" s="37"/>
      <c r="P3151" s="35"/>
      <c r="Q3151" s="33"/>
      <c r="R3151" s="34"/>
    </row>
    <row r="3152" spans="1:18" ht="15.75" customHeight="1">
      <c r="A3152" s="22"/>
      <c r="B3152" s="27" t="s">
        <v>21</v>
      </c>
      <c r="C3152" s="27">
        <v>1185732</v>
      </c>
      <c r="D3152" s="28">
        <v>44450</v>
      </c>
      <c r="E3152" s="27" t="s">
        <v>40</v>
      </c>
      <c r="F3152" s="27" t="s">
        <v>117</v>
      </c>
      <c r="G3152" s="27" t="s">
        <v>118</v>
      </c>
      <c r="H3152" s="27" t="s">
        <v>26</v>
      </c>
      <c r="I3152" s="29">
        <v>0.25000000000000006</v>
      </c>
      <c r="J3152" s="30">
        <v>1750</v>
      </c>
      <c r="K3152" s="31">
        <f t="shared" si="24"/>
        <v>437.50000000000011</v>
      </c>
      <c r="L3152" s="31">
        <f t="shared" si="25"/>
        <v>153.12500000000003</v>
      </c>
      <c r="M3152" s="32">
        <v>0.35</v>
      </c>
      <c r="O3152" s="37"/>
      <c r="P3152" s="35"/>
      <c r="Q3152" s="33"/>
      <c r="R3152" s="34"/>
    </row>
    <row r="3153" spans="1:18" ht="15.75" customHeight="1">
      <c r="A3153" s="22"/>
      <c r="B3153" s="27" t="s">
        <v>21</v>
      </c>
      <c r="C3153" s="27">
        <v>1185732</v>
      </c>
      <c r="D3153" s="28">
        <v>44450</v>
      </c>
      <c r="E3153" s="27" t="s">
        <v>40</v>
      </c>
      <c r="F3153" s="27" t="s">
        <v>117</v>
      </c>
      <c r="G3153" s="27" t="s">
        <v>118</v>
      </c>
      <c r="H3153" s="27" t="s">
        <v>27</v>
      </c>
      <c r="I3153" s="29">
        <v>0.25000000000000006</v>
      </c>
      <c r="J3153" s="30">
        <v>1500</v>
      </c>
      <c r="K3153" s="31">
        <f t="shared" si="24"/>
        <v>375.00000000000006</v>
      </c>
      <c r="L3153" s="31">
        <f t="shared" si="25"/>
        <v>131.25</v>
      </c>
      <c r="M3153" s="32">
        <v>0.35</v>
      </c>
      <c r="O3153" s="37"/>
      <c r="P3153" s="35"/>
      <c r="Q3153" s="33"/>
      <c r="R3153" s="34"/>
    </row>
    <row r="3154" spans="1:18" ht="15.75" customHeight="1">
      <c r="A3154" s="22"/>
      <c r="B3154" s="27" t="s">
        <v>21</v>
      </c>
      <c r="C3154" s="27">
        <v>1185732</v>
      </c>
      <c r="D3154" s="28">
        <v>44450</v>
      </c>
      <c r="E3154" s="27" t="s">
        <v>40</v>
      </c>
      <c r="F3154" s="27" t="s">
        <v>117</v>
      </c>
      <c r="G3154" s="27" t="s">
        <v>118</v>
      </c>
      <c r="H3154" s="27" t="s">
        <v>28</v>
      </c>
      <c r="I3154" s="29">
        <v>0.35000000000000003</v>
      </c>
      <c r="J3154" s="30">
        <v>1500</v>
      </c>
      <c r="K3154" s="31">
        <f t="shared" si="24"/>
        <v>525</v>
      </c>
      <c r="L3154" s="31">
        <f t="shared" si="25"/>
        <v>157.5</v>
      </c>
      <c r="M3154" s="32">
        <v>0.3</v>
      </c>
      <c r="O3154" s="37"/>
      <c r="P3154" s="35"/>
      <c r="Q3154" s="33"/>
      <c r="R3154" s="34"/>
    </row>
    <row r="3155" spans="1:18" ht="15.75" customHeight="1">
      <c r="A3155" s="22"/>
      <c r="B3155" s="27" t="s">
        <v>21</v>
      </c>
      <c r="C3155" s="27">
        <v>1185732</v>
      </c>
      <c r="D3155" s="28">
        <v>44450</v>
      </c>
      <c r="E3155" s="27" t="s">
        <v>40</v>
      </c>
      <c r="F3155" s="27" t="s">
        <v>117</v>
      </c>
      <c r="G3155" s="27" t="s">
        <v>118</v>
      </c>
      <c r="H3155" s="27" t="s">
        <v>29</v>
      </c>
      <c r="I3155" s="29">
        <v>0.4</v>
      </c>
      <c r="J3155" s="30">
        <v>2250</v>
      </c>
      <c r="K3155" s="31">
        <f t="shared" si="24"/>
        <v>900</v>
      </c>
      <c r="L3155" s="31">
        <f t="shared" si="25"/>
        <v>360</v>
      </c>
      <c r="M3155" s="32">
        <v>0.4</v>
      </c>
      <c r="O3155" s="37"/>
      <c r="P3155" s="35"/>
      <c r="Q3155" s="33"/>
      <c r="R3155" s="34"/>
    </row>
    <row r="3156" spans="1:18" ht="15.75" customHeight="1">
      <c r="A3156" s="22"/>
      <c r="B3156" s="27" t="s">
        <v>21</v>
      </c>
      <c r="C3156" s="27">
        <v>1185732</v>
      </c>
      <c r="D3156" s="28">
        <v>44479</v>
      </c>
      <c r="E3156" s="27" t="s">
        <v>40</v>
      </c>
      <c r="F3156" s="27" t="s">
        <v>117</v>
      </c>
      <c r="G3156" s="27" t="s">
        <v>118</v>
      </c>
      <c r="H3156" s="27" t="s">
        <v>24</v>
      </c>
      <c r="I3156" s="29">
        <v>0.44999999999999996</v>
      </c>
      <c r="J3156" s="30">
        <v>4000</v>
      </c>
      <c r="K3156" s="31">
        <f t="shared" si="24"/>
        <v>1799.9999999999998</v>
      </c>
      <c r="L3156" s="31">
        <f t="shared" si="25"/>
        <v>720</v>
      </c>
      <c r="M3156" s="32">
        <v>0.4</v>
      </c>
      <c r="O3156" s="37"/>
      <c r="P3156" s="35"/>
      <c r="Q3156" s="33"/>
      <c r="R3156" s="34"/>
    </row>
    <row r="3157" spans="1:18" ht="15.75" customHeight="1">
      <c r="A3157" s="22"/>
      <c r="B3157" s="27" t="s">
        <v>21</v>
      </c>
      <c r="C3157" s="27">
        <v>1185732</v>
      </c>
      <c r="D3157" s="28">
        <v>44479</v>
      </c>
      <c r="E3157" s="27" t="s">
        <v>40</v>
      </c>
      <c r="F3157" s="27" t="s">
        <v>117</v>
      </c>
      <c r="G3157" s="27" t="s">
        <v>118</v>
      </c>
      <c r="H3157" s="27" t="s">
        <v>25</v>
      </c>
      <c r="I3157" s="29">
        <v>0.35000000000000003</v>
      </c>
      <c r="J3157" s="30">
        <v>2500</v>
      </c>
      <c r="K3157" s="31">
        <f t="shared" si="24"/>
        <v>875.00000000000011</v>
      </c>
      <c r="L3157" s="31">
        <f t="shared" si="25"/>
        <v>350.00000000000006</v>
      </c>
      <c r="M3157" s="32">
        <v>0.4</v>
      </c>
      <c r="O3157" s="37"/>
      <c r="P3157" s="35"/>
      <c r="Q3157" s="33"/>
      <c r="R3157" s="34"/>
    </row>
    <row r="3158" spans="1:18" ht="15.75" customHeight="1">
      <c r="A3158" s="22"/>
      <c r="B3158" s="27" t="s">
        <v>21</v>
      </c>
      <c r="C3158" s="27">
        <v>1185732</v>
      </c>
      <c r="D3158" s="28">
        <v>44479</v>
      </c>
      <c r="E3158" s="27" t="s">
        <v>40</v>
      </c>
      <c r="F3158" s="27" t="s">
        <v>117</v>
      </c>
      <c r="G3158" s="27" t="s">
        <v>118</v>
      </c>
      <c r="H3158" s="27" t="s">
        <v>26</v>
      </c>
      <c r="I3158" s="29">
        <v>0.35000000000000003</v>
      </c>
      <c r="J3158" s="30">
        <v>1500</v>
      </c>
      <c r="K3158" s="31">
        <f t="shared" si="24"/>
        <v>525</v>
      </c>
      <c r="L3158" s="31">
        <f t="shared" si="25"/>
        <v>183.75</v>
      </c>
      <c r="M3158" s="32">
        <v>0.35</v>
      </c>
      <c r="O3158" s="37"/>
      <c r="P3158" s="35"/>
      <c r="Q3158" s="33"/>
      <c r="R3158" s="34"/>
    </row>
    <row r="3159" spans="1:18" ht="15.75" customHeight="1">
      <c r="A3159" s="22"/>
      <c r="B3159" s="27" t="s">
        <v>21</v>
      </c>
      <c r="C3159" s="27">
        <v>1185732</v>
      </c>
      <c r="D3159" s="28">
        <v>44479</v>
      </c>
      <c r="E3159" s="27" t="s">
        <v>40</v>
      </c>
      <c r="F3159" s="27" t="s">
        <v>117</v>
      </c>
      <c r="G3159" s="27" t="s">
        <v>118</v>
      </c>
      <c r="H3159" s="27" t="s">
        <v>27</v>
      </c>
      <c r="I3159" s="29">
        <v>0.35000000000000003</v>
      </c>
      <c r="J3159" s="30">
        <v>1500</v>
      </c>
      <c r="K3159" s="31">
        <f t="shared" si="24"/>
        <v>525</v>
      </c>
      <c r="L3159" s="31">
        <f t="shared" si="25"/>
        <v>183.75</v>
      </c>
      <c r="M3159" s="32">
        <v>0.35</v>
      </c>
      <c r="O3159" s="37"/>
      <c r="P3159" s="35"/>
      <c r="Q3159" s="33"/>
      <c r="R3159" s="34"/>
    </row>
    <row r="3160" spans="1:18" ht="15.75" customHeight="1">
      <c r="A3160" s="22"/>
      <c r="B3160" s="27" t="s">
        <v>21</v>
      </c>
      <c r="C3160" s="27">
        <v>1185732</v>
      </c>
      <c r="D3160" s="28">
        <v>44479</v>
      </c>
      <c r="E3160" s="27" t="s">
        <v>40</v>
      </c>
      <c r="F3160" s="27" t="s">
        <v>117</v>
      </c>
      <c r="G3160" s="27" t="s">
        <v>118</v>
      </c>
      <c r="H3160" s="27" t="s">
        <v>28</v>
      </c>
      <c r="I3160" s="29">
        <v>0.44999999999999996</v>
      </c>
      <c r="J3160" s="30">
        <v>1500</v>
      </c>
      <c r="K3160" s="31">
        <f t="shared" si="24"/>
        <v>674.99999999999989</v>
      </c>
      <c r="L3160" s="31">
        <f t="shared" si="25"/>
        <v>202.49999999999997</v>
      </c>
      <c r="M3160" s="32">
        <v>0.3</v>
      </c>
      <c r="O3160" s="37"/>
      <c r="P3160" s="35"/>
      <c r="Q3160" s="33"/>
      <c r="R3160" s="34"/>
    </row>
    <row r="3161" spans="1:18" ht="15.75" customHeight="1">
      <c r="A3161" s="22"/>
      <c r="B3161" s="27" t="s">
        <v>21</v>
      </c>
      <c r="C3161" s="27">
        <v>1185732</v>
      </c>
      <c r="D3161" s="28">
        <v>44479</v>
      </c>
      <c r="E3161" s="27" t="s">
        <v>40</v>
      </c>
      <c r="F3161" s="27" t="s">
        <v>117</v>
      </c>
      <c r="G3161" s="27" t="s">
        <v>118</v>
      </c>
      <c r="H3161" s="27" t="s">
        <v>29</v>
      </c>
      <c r="I3161" s="29">
        <v>0.49999999999999983</v>
      </c>
      <c r="J3161" s="30">
        <v>2750</v>
      </c>
      <c r="K3161" s="31">
        <f t="shared" si="24"/>
        <v>1374.9999999999995</v>
      </c>
      <c r="L3161" s="31">
        <f t="shared" si="25"/>
        <v>549.99999999999989</v>
      </c>
      <c r="M3161" s="32">
        <v>0.4</v>
      </c>
      <c r="O3161" s="37"/>
      <c r="P3161" s="35"/>
      <c r="Q3161" s="33"/>
      <c r="R3161" s="34"/>
    </row>
    <row r="3162" spans="1:18" ht="15.75" customHeight="1">
      <c r="A3162" s="22"/>
      <c r="B3162" s="27" t="s">
        <v>21</v>
      </c>
      <c r="C3162" s="27">
        <v>1185732</v>
      </c>
      <c r="D3162" s="28">
        <v>44510</v>
      </c>
      <c r="E3162" s="27" t="s">
        <v>40</v>
      </c>
      <c r="F3162" s="27" t="s">
        <v>117</v>
      </c>
      <c r="G3162" s="27" t="s">
        <v>118</v>
      </c>
      <c r="H3162" s="27" t="s">
        <v>24</v>
      </c>
      <c r="I3162" s="29">
        <v>0.44999999999999996</v>
      </c>
      <c r="J3162" s="30">
        <v>4250</v>
      </c>
      <c r="K3162" s="31">
        <f t="shared" si="24"/>
        <v>1912.4999999999998</v>
      </c>
      <c r="L3162" s="31">
        <f t="shared" si="25"/>
        <v>765</v>
      </c>
      <c r="M3162" s="32">
        <v>0.4</v>
      </c>
      <c r="O3162" s="37"/>
      <c r="P3162" s="35"/>
      <c r="Q3162" s="33"/>
      <c r="R3162" s="34"/>
    </row>
    <row r="3163" spans="1:18" ht="15.75" customHeight="1">
      <c r="A3163" s="22"/>
      <c r="B3163" s="27" t="s">
        <v>21</v>
      </c>
      <c r="C3163" s="27">
        <v>1185732</v>
      </c>
      <c r="D3163" s="28">
        <v>44510</v>
      </c>
      <c r="E3163" s="27" t="s">
        <v>40</v>
      </c>
      <c r="F3163" s="27" t="s">
        <v>117</v>
      </c>
      <c r="G3163" s="27" t="s">
        <v>118</v>
      </c>
      <c r="H3163" s="27" t="s">
        <v>25</v>
      </c>
      <c r="I3163" s="29">
        <v>0.35000000000000003</v>
      </c>
      <c r="J3163" s="30">
        <v>3250</v>
      </c>
      <c r="K3163" s="31">
        <f t="shared" si="24"/>
        <v>1137.5</v>
      </c>
      <c r="L3163" s="31">
        <f t="shared" si="25"/>
        <v>455</v>
      </c>
      <c r="M3163" s="32">
        <v>0.4</v>
      </c>
      <c r="O3163" s="37"/>
      <c r="P3163" s="35"/>
      <c r="Q3163" s="33"/>
      <c r="R3163" s="34"/>
    </row>
    <row r="3164" spans="1:18" ht="15.75" customHeight="1">
      <c r="A3164" s="22"/>
      <c r="B3164" s="27" t="s">
        <v>21</v>
      </c>
      <c r="C3164" s="27">
        <v>1185732</v>
      </c>
      <c r="D3164" s="28">
        <v>44510</v>
      </c>
      <c r="E3164" s="27" t="s">
        <v>40</v>
      </c>
      <c r="F3164" s="27" t="s">
        <v>117</v>
      </c>
      <c r="G3164" s="27" t="s">
        <v>118</v>
      </c>
      <c r="H3164" s="27" t="s">
        <v>26</v>
      </c>
      <c r="I3164" s="29">
        <v>0.35000000000000003</v>
      </c>
      <c r="J3164" s="30">
        <v>2700</v>
      </c>
      <c r="K3164" s="31">
        <f t="shared" si="24"/>
        <v>945.00000000000011</v>
      </c>
      <c r="L3164" s="31">
        <f t="shared" si="25"/>
        <v>330.75</v>
      </c>
      <c r="M3164" s="32">
        <v>0.35</v>
      </c>
      <c r="O3164" s="37"/>
      <c r="P3164" s="35"/>
      <c r="Q3164" s="33"/>
      <c r="R3164" s="34"/>
    </row>
    <row r="3165" spans="1:18" ht="15.75" customHeight="1">
      <c r="A3165" s="22"/>
      <c r="B3165" s="27" t="s">
        <v>21</v>
      </c>
      <c r="C3165" s="27">
        <v>1185732</v>
      </c>
      <c r="D3165" s="28">
        <v>44510</v>
      </c>
      <c r="E3165" s="27" t="s">
        <v>40</v>
      </c>
      <c r="F3165" s="27" t="s">
        <v>117</v>
      </c>
      <c r="G3165" s="27" t="s">
        <v>118</v>
      </c>
      <c r="H3165" s="27" t="s">
        <v>27</v>
      </c>
      <c r="I3165" s="29">
        <v>0.35000000000000003</v>
      </c>
      <c r="J3165" s="30">
        <v>2750</v>
      </c>
      <c r="K3165" s="31">
        <f t="shared" si="24"/>
        <v>962.50000000000011</v>
      </c>
      <c r="L3165" s="31">
        <f t="shared" si="25"/>
        <v>336.875</v>
      </c>
      <c r="M3165" s="32">
        <v>0.35</v>
      </c>
      <c r="O3165" s="37"/>
      <c r="P3165" s="35"/>
      <c r="Q3165" s="33"/>
      <c r="R3165" s="34"/>
    </row>
    <row r="3166" spans="1:18" ht="15.75" customHeight="1">
      <c r="A3166" s="22"/>
      <c r="B3166" s="27" t="s">
        <v>21</v>
      </c>
      <c r="C3166" s="27">
        <v>1185732</v>
      </c>
      <c r="D3166" s="28">
        <v>44510</v>
      </c>
      <c r="E3166" s="27" t="s">
        <v>40</v>
      </c>
      <c r="F3166" s="27" t="s">
        <v>117</v>
      </c>
      <c r="G3166" s="27" t="s">
        <v>118</v>
      </c>
      <c r="H3166" s="27" t="s">
        <v>28</v>
      </c>
      <c r="I3166" s="29">
        <v>0.6</v>
      </c>
      <c r="J3166" s="30">
        <v>2500</v>
      </c>
      <c r="K3166" s="31">
        <f t="shared" si="24"/>
        <v>1500</v>
      </c>
      <c r="L3166" s="31">
        <f t="shared" si="25"/>
        <v>450</v>
      </c>
      <c r="M3166" s="32">
        <v>0.3</v>
      </c>
      <c r="O3166" s="37"/>
      <c r="P3166" s="35"/>
      <c r="Q3166" s="33"/>
      <c r="R3166" s="34"/>
    </row>
    <row r="3167" spans="1:18" ht="15.75" customHeight="1">
      <c r="A3167" s="22"/>
      <c r="B3167" s="27" t="s">
        <v>21</v>
      </c>
      <c r="C3167" s="27">
        <v>1185732</v>
      </c>
      <c r="D3167" s="28">
        <v>44510</v>
      </c>
      <c r="E3167" s="27" t="s">
        <v>40</v>
      </c>
      <c r="F3167" s="27" t="s">
        <v>117</v>
      </c>
      <c r="G3167" s="27" t="s">
        <v>118</v>
      </c>
      <c r="H3167" s="27" t="s">
        <v>29</v>
      </c>
      <c r="I3167" s="29">
        <v>0.64999999999999991</v>
      </c>
      <c r="J3167" s="30">
        <v>3500</v>
      </c>
      <c r="K3167" s="31">
        <f t="shared" si="24"/>
        <v>2274.9999999999995</v>
      </c>
      <c r="L3167" s="31">
        <f t="shared" si="25"/>
        <v>909.99999999999989</v>
      </c>
      <c r="M3167" s="32">
        <v>0.4</v>
      </c>
      <c r="O3167" s="37"/>
      <c r="P3167" s="35"/>
      <c r="Q3167" s="33"/>
      <c r="R3167" s="34"/>
    </row>
    <row r="3168" spans="1:18" ht="15.75" customHeight="1">
      <c r="A3168" s="22"/>
      <c r="B3168" s="27" t="s">
        <v>21</v>
      </c>
      <c r="C3168" s="27">
        <v>1185732</v>
      </c>
      <c r="D3168" s="28">
        <v>44539</v>
      </c>
      <c r="E3168" s="27" t="s">
        <v>40</v>
      </c>
      <c r="F3168" s="27" t="s">
        <v>117</v>
      </c>
      <c r="G3168" s="27" t="s">
        <v>118</v>
      </c>
      <c r="H3168" s="27" t="s">
        <v>24</v>
      </c>
      <c r="I3168" s="29">
        <v>0.6</v>
      </c>
      <c r="J3168" s="30">
        <v>6000</v>
      </c>
      <c r="K3168" s="31">
        <f t="shared" si="24"/>
        <v>3600</v>
      </c>
      <c r="L3168" s="31">
        <f t="shared" si="25"/>
        <v>1440</v>
      </c>
      <c r="M3168" s="32">
        <v>0.4</v>
      </c>
      <c r="O3168" s="37"/>
      <c r="P3168" s="35"/>
      <c r="Q3168" s="33"/>
      <c r="R3168" s="34"/>
    </row>
    <row r="3169" spans="1:18" ht="15.75" customHeight="1">
      <c r="A3169" s="22"/>
      <c r="B3169" s="27" t="s">
        <v>21</v>
      </c>
      <c r="C3169" s="27">
        <v>1185732</v>
      </c>
      <c r="D3169" s="28">
        <v>44539</v>
      </c>
      <c r="E3169" s="27" t="s">
        <v>40</v>
      </c>
      <c r="F3169" s="27" t="s">
        <v>117</v>
      </c>
      <c r="G3169" s="27" t="s">
        <v>118</v>
      </c>
      <c r="H3169" s="27" t="s">
        <v>25</v>
      </c>
      <c r="I3169" s="29">
        <v>0.5</v>
      </c>
      <c r="J3169" s="30">
        <v>4000</v>
      </c>
      <c r="K3169" s="31">
        <f t="shared" si="24"/>
        <v>2000</v>
      </c>
      <c r="L3169" s="31">
        <f t="shared" si="25"/>
        <v>800</v>
      </c>
      <c r="M3169" s="32">
        <v>0.4</v>
      </c>
      <c r="O3169" s="37"/>
      <c r="P3169" s="35"/>
      <c r="Q3169" s="33"/>
      <c r="R3169" s="34"/>
    </row>
    <row r="3170" spans="1:18" ht="15.75" customHeight="1">
      <c r="A3170" s="22"/>
      <c r="B3170" s="27" t="s">
        <v>21</v>
      </c>
      <c r="C3170" s="27">
        <v>1185732</v>
      </c>
      <c r="D3170" s="28">
        <v>44539</v>
      </c>
      <c r="E3170" s="27" t="s">
        <v>40</v>
      </c>
      <c r="F3170" s="27" t="s">
        <v>117</v>
      </c>
      <c r="G3170" s="27" t="s">
        <v>118</v>
      </c>
      <c r="H3170" s="27" t="s">
        <v>26</v>
      </c>
      <c r="I3170" s="29">
        <v>0.5</v>
      </c>
      <c r="J3170" s="30">
        <v>3500</v>
      </c>
      <c r="K3170" s="31">
        <f t="shared" si="24"/>
        <v>1750</v>
      </c>
      <c r="L3170" s="31">
        <f t="shared" si="25"/>
        <v>612.5</v>
      </c>
      <c r="M3170" s="32">
        <v>0.35</v>
      </c>
      <c r="O3170" s="37"/>
      <c r="P3170" s="35"/>
      <c r="Q3170" s="33"/>
      <c r="R3170" s="34"/>
    </row>
    <row r="3171" spans="1:18" ht="15.75" customHeight="1">
      <c r="A3171" s="22"/>
      <c r="B3171" s="27" t="s">
        <v>21</v>
      </c>
      <c r="C3171" s="27">
        <v>1185732</v>
      </c>
      <c r="D3171" s="28">
        <v>44539</v>
      </c>
      <c r="E3171" s="27" t="s">
        <v>40</v>
      </c>
      <c r="F3171" s="27" t="s">
        <v>117</v>
      </c>
      <c r="G3171" s="27" t="s">
        <v>118</v>
      </c>
      <c r="H3171" s="27" t="s">
        <v>27</v>
      </c>
      <c r="I3171" s="29">
        <v>0.5</v>
      </c>
      <c r="J3171" s="30">
        <v>3000</v>
      </c>
      <c r="K3171" s="31">
        <f t="shared" si="24"/>
        <v>1500</v>
      </c>
      <c r="L3171" s="31">
        <f t="shared" si="25"/>
        <v>525</v>
      </c>
      <c r="M3171" s="32">
        <v>0.35</v>
      </c>
      <c r="O3171" s="37"/>
      <c r="P3171" s="35"/>
      <c r="Q3171" s="33"/>
      <c r="R3171" s="34"/>
    </row>
    <row r="3172" spans="1:18" ht="15.75" customHeight="1">
      <c r="A3172" s="22"/>
      <c r="B3172" s="27" t="s">
        <v>21</v>
      </c>
      <c r="C3172" s="27">
        <v>1185732</v>
      </c>
      <c r="D3172" s="28">
        <v>44539</v>
      </c>
      <c r="E3172" s="27" t="s">
        <v>40</v>
      </c>
      <c r="F3172" s="27" t="s">
        <v>117</v>
      </c>
      <c r="G3172" s="27" t="s">
        <v>118</v>
      </c>
      <c r="H3172" s="27" t="s">
        <v>28</v>
      </c>
      <c r="I3172" s="29">
        <v>0.6</v>
      </c>
      <c r="J3172" s="30">
        <v>3000</v>
      </c>
      <c r="K3172" s="31">
        <f t="shared" si="24"/>
        <v>1800</v>
      </c>
      <c r="L3172" s="31">
        <f t="shared" si="25"/>
        <v>540</v>
      </c>
      <c r="M3172" s="32">
        <v>0.3</v>
      </c>
      <c r="O3172" s="37"/>
      <c r="P3172" s="35"/>
      <c r="Q3172" s="33"/>
      <c r="R3172" s="34"/>
    </row>
    <row r="3173" spans="1:18" ht="15.75" customHeight="1">
      <c r="A3173" s="22"/>
      <c r="B3173" s="27" t="s">
        <v>21</v>
      </c>
      <c r="C3173" s="27">
        <v>1185732</v>
      </c>
      <c r="D3173" s="28">
        <v>44539</v>
      </c>
      <c r="E3173" s="27" t="s">
        <v>40</v>
      </c>
      <c r="F3173" s="27" t="s">
        <v>117</v>
      </c>
      <c r="G3173" s="27" t="s">
        <v>118</v>
      </c>
      <c r="H3173" s="27" t="s">
        <v>29</v>
      </c>
      <c r="I3173" s="29">
        <v>0.64999999999999991</v>
      </c>
      <c r="J3173" s="30">
        <v>4000</v>
      </c>
      <c r="K3173" s="31">
        <f t="shared" si="24"/>
        <v>2599.9999999999995</v>
      </c>
      <c r="L3173" s="31">
        <f t="shared" si="25"/>
        <v>1039.9999999999998</v>
      </c>
      <c r="M3173" s="32">
        <v>0.4</v>
      </c>
      <c r="O3173" s="37"/>
      <c r="P3173" s="35"/>
      <c r="Q3173" s="33"/>
      <c r="R3173" s="34"/>
    </row>
    <row r="3174" spans="1:18" ht="15.75" customHeight="1">
      <c r="A3174" s="22" t="s">
        <v>46</v>
      </c>
      <c r="B3174" s="27" t="s">
        <v>21</v>
      </c>
      <c r="C3174" s="27">
        <v>1185732</v>
      </c>
      <c r="D3174" s="28">
        <v>44213</v>
      </c>
      <c r="E3174" s="27" t="s">
        <v>40</v>
      </c>
      <c r="F3174" s="27" t="s">
        <v>119</v>
      </c>
      <c r="G3174" s="27" t="s">
        <v>120</v>
      </c>
      <c r="H3174" s="27" t="s">
        <v>24</v>
      </c>
      <c r="I3174" s="29">
        <v>0.35000000000000003</v>
      </c>
      <c r="J3174" s="30">
        <v>5000</v>
      </c>
      <c r="K3174" s="31">
        <f t="shared" si="24"/>
        <v>1750.0000000000002</v>
      </c>
      <c r="L3174" s="31">
        <f t="shared" si="25"/>
        <v>700.00000000000011</v>
      </c>
      <c r="M3174" s="32">
        <v>0.4</v>
      </c>
      <c r="O3174" s="37"/>
      <c r="P3174" s="35"/>
      <c r="Q3174" s="33"/>
      <c r="R3174" s="34"/>
    </row>
    <row r="3175" spans="1:18" ht="15.75" customHeight="1">
      <c r="A3175" s="22"/>
      <c r="B3175" s="27" t="s">
        <v>21</v>
      </c>
      <c r="C3175" s="27">
        <v>1185732</v>
      </c>
      <c r="D3175" s="28">
        <v>44213</v>
      </c>
      <c r="E3175" s="27" t="s">
        <v>40</v>
      </c>
      <c r="F3175" s="27" t="s">
        <v>119</v>
      </c>
      <c r="G3175" s="27" t="s">
        <v>120</v>
      </c>
      <c r="H3175" s="27" t="s">
        <v>25</v>
      </c>
      <c r="I3175" s="29">
        <v>0.35000000000000003</v>
      </c>
      <c r="J3175" s="30">
        <v>3000</v>
      </c>
      <c r="K3175" s="31">
        <f t="shared" si="24"/>
        <v>1050</v>
      </c>
      <c r="L3175" s="31">
        <f t="shared" si="25"/>
        <v>420</v>
      </c>
      <c r="M3175" s="32">
        <v>0.4</v>
      </c>
      <c r="O3175" s="37"/>
      <c r="P3175" s="35"/>
      <c r="Q3175" s="33"/>
      <c r="R3175" s="34"/>
    </row>
    <row r="3176" spans="1:18" ht="15.75" customHeight="1">
      <c r="A3176" s="22"/>
      <c r="B3176" s="27" t="s">
        <v>21</v>
      </c>
      <c r="C3176" s="27">
        <v>1185732</v>
      </c>
      <c r="D3176" s="28">
        <v>44213</v>
      </c>
      <c r="E3176" s="27" t="s">
        <v>40</v>
      </c>
      <c r="F3176" s="27" t="s">
        <v>119</v>
      </c>
      <c r="G3176" s="27" t="s">
        <v>120</v>
      </c>
      <c r="H3176" s="27" t="s">
        <v>26</v>
      </c>
      <c r="I3176" s="29">
        <v>0.25000000000000006</v>
      </c>
      <c r="J3176" s="30">
        <v>3000</v>
      </c>
      <c r="K3176" s="31">
        <f t="shared" si="24"/>
        <v>750.00000000000011</v>
      </c>
      <c r="L3176" s="31">
        <f t="shared" si="25"/>
        <v>300.00000000000006</v>
      </c>
      <c r="M3176" s="32">
        <v>0.4</v>
      </c>
      <c r="O3176" s="37"/>
      <c r="P3176" s="35"/>
      <c r="Q3176" s="33"/>
      <c r="R3176" s="34"/>
    </row>
    <row r="3177" spans="1:18" ht="15.75" customHeight="1">
      <c r="A3177" s="22"/>
      <c r="B3177" s="27" t="s">
        <v>21</v>
      </c>
      <c r="C3177" s="27">
        <v>1185732</v>
      </c>
      <c r="D3177" s="28">
        <v>44213</v>
      </c>
      <c r="E3177" s="27" t="s">
        <v>40</v>
      </c>
      <c r="F3177" s="27" t="s">
        <v>119</v>
      </c>
      <c r="G3177" s="27" t="s">
        <v>120</v>
      </c>
      <c r="H3177" s="27" t="s">
        <v>27</v>
      </c>
      <c r="I3177" s="29">
        <v>0.30000000000000004</v>
      </c>
      <c r="J3177" s="30">
        <v>1500</v>
      </c>
      <c r="K3177" s="31">
        <f t="shared" si="24"/>
        <v>450.00000000000006</v>
      </c>
      <c r="L3177" s="31">
        <f t="shared" si="25"/>
        <v>180.00000000000003</v>
      </c>
      <c r="M3177" s="32">
        <v>0.4</v>
      </c>
      <c r="O3177" s="37"/>
      <c r="P3177" s="35"/>
      <c r="Q3177" s="33"/>
      <c r="R3177" s="34"/>
    </row>
    <row r="3178" spans="1:18" ht="15.75" customHeight="1">
      <c r="A3178" s="22"/>
      <c r="B3178" s="27" t="s">
        <v>21</v>
      </c>
      <c r="C3178" s="27">
        <v>1185732</v>
      </c>
      <c r="D3178" s="28">
        <v>44213</v>
      </c>
      <c r="E3178" s="27" t="s">
        <v>40</v>
      </c>
      <c r="F3178" s="27" t="s">
        <v>119</v>
      </c>
      <c r="G3178" s="27" t="s">
        <v>120</v>
      </c>
      <c r="H3178" s="27" t="s">
        <v>28</v>
      </c>
      <c r="I3178" s="29">
        <v>0.44999999999999996</v>
      </c>
      <c r="J3178" s="30">
        <v>2000</v>
      </c>
      <c r="K3178" s="31">
        <f t="shared" si="24"/>
        <v>899.99999999999989</v>
      </c>
      <c r="L3178" s="31">
        <f t="shared" si="25"/>
        <v>360</v>
      </c>
      <c r="M3178" s="32">
        <v>0.4</v>
      </c>
      <c r="O3178" s="37"/>
      <c r="P3178" s="35"/>
      <c r="Q3178" s="33"/>
      <c r="R3178" s="34"/>
    </row>
    <row r="3179" spans="1:18" ht="15.75" customHeight="1">
      <c r="A3179" s="22"/>
      <c r="B3179" s="27" t="s">
        <v>21</v>
      </c>
      <c r="C3179" s="27">
        <v>1185732</v>
      </c>
      <c r="D3179" s="28">
        <v>44213</v>
      </c>
      <c r="E3179" s="27" t="s">
        <v>40</v>
      </c>
      <c r="F3179" s="27" t="s">
        <v>119</v>
      </c>
      <c r="G3179" s="27" t="s">
        <v>120</v>
      </c>
      <c r="H3179" s="27" t="s">
        <v>29</v>
      </c>
      <c r="I3179" s="29">
        <v>0.35000000000000003</v>
      </c>
      <c r="J3179" s="30">
        <v>3000</v>
      </c>
      <c r="K3179" s="31">
        <f t="shared" si="24"/>
        <v>1050</v>
      </c>
      <c r="L3179" s="31">
        <f t="shared" si="25"/>
        <v>420</v>
      </c>
      <c r="M3179" s="32">
        <v>0.4</v>
      </c>
      <c r="O3179" s="37"/>
      <c r="P3179" s="35"/>
      <c r="Q3179" s="33"/>
      <c r="R3179" s="34"/>
    </row>
    <row r="3180" spans="1:18" ht="15.75" customHeight="1">
      <c r="A3180" s="22"/>
      <c r="B3180" s="27" t="s">
        <v>21</v>
      </c>
      <c r="C3180" s="27">
        <v>1185732</v>
      </c>
      <c r="D3180" s="28">
        <v>44244</v>
      </c>
      <c r="E3180" s="27" t="s">
        <v>40</v>
      </c>
      <c r="F3180" s="27" t="s">
        <v>119</v>
      </c>
      <c r="G3180" s="27" t="s">
        <v>120</v>
      </c>
      <c r="H3180" s="27" t="s">
        <v>24</v>
      </c>
      <c r="I3180" s="29">
        <v>0.35000000000000003</v>
      </c>
      <c r="J3180" s="30">
        <v>5500</v>
      </c>
      <c r="K3180" s="31">
        <f t="shared" si="24"/>
        <v>1925.0000000000002</v>
      </c>
      <c r="L3180" s="31">
        <f t="shared" si="25"/>
        <v>770.00000000000011</v>
      </c>
      <c r="M3180" s="32">
        <v>0.4</v>
      </c>
      <c r="O3180" s="37"/>
      <c r="P3180" s="35"/>
      <c r="Q3180" s="33"/>
      <c r="R3180" s="34"/>
    </row>
    <row r="3181" spans="1:18" ht="15.75" customHeight="1">
      <c r="A3181" s="22"/>
      <c r="B3181" s="27" t="s">
        <v>21</v>
      </c>
      <c r="C3181" s="27">
        <v>1185732</v>
      </c>
      <c r="D3181" s="28">
        <v>44244</v>
      </c>
      <c r="E3181" s="27" t="s">
        <v>40</v>
      </c>
      <c r="F3181" s="27" t="s">
        <v>119</v>
      </c>
      <c r="G3181" s="27" t="s">
        <v>120</v>
      </c>
      <c r="H3181" s="27" t="s">
        <v>25</v>
      </c>
      <c r="I3181" s="29">
        <v>0.4</v>
      </c>
      <c r="J3181" s="30">
        <v>2000</v>
      </c>
      <c r="K3181" s="31">
        <f t="shared" si="24"/>
        <v>800</v>
      </c>
      <c r="L3181" s="31">
        <f t="shared" si="25"/>
        <v>320</v>
      </c>
      <c r="M3181" s="32">
        <v>0.4</v>
      </c>
      <c r="O3181" s="37"/>
      <c r="P3181" s="35"/>
      <c r="Q3181" s="33"/>
      <c r="R3181" s="34"/>
    </row>
    <row r="3182" spans="1:18" ht="15.75" customHeight="1">
      <c r="A3182" s="22"/>
      <c r="B3182" s="27" t="s">
        <v>21</v>
      </c>
      <c r="C3182" s="27">
        <v>1185732</v>
      </c>
      <c r="D3182" s="28">
        <v>44244</v>
      </c>
      <c r="E3182" s="27" t="s">
        <v>40</v>
      </c>
      <c r="F3182" s="27" t="s">
        <v>119</v>
      </c>
      <c r="G3182" s="27" t="s">
        <v>120</v>
      </c>
      <c r="H3182" s="27" t="s">
        <v>26</v>
      </c>
      <c r="I3182" s="29">
        <v>0.30000000000000004</v>
      </c>
      <c r="J3182" s="30">
        <v>3000</v>
      </c>
      <c r="K3182" s="31">
        <f t="shared" si="24"/>
        <v>900.00000000000011</v>
      </c>
      <c r="L3182" s="31">
        <f t="shared" si="25"/>
        <v>360.00000000000006</v>
      </c>
      <c r="M3182" s="32">
        <v>0.4</v>
      </c>
      <c r="O3182" s="37"/>
      <c r="P3182" s="35"/>
      <c r="Q3182" s="33"/>
      <c r="R3182" s="34"/>
    </row>
    <row r="3183" spans="1:18" ht="15.75" customHeight="1">
      <c r="A3183" s="22"/>
      <c r="B3183" s="27" t="s">
        <v>21</v>
      </c>
      <c r="C3183" s="27">
        <v>1185732</v>
      </c>
      <c r="D3183" s="28">
        <v>44244</v>
      </c>
      <c r="E3183" s="27" t="s">
        <v>40</v>
      </c>
      <c r="F3183" s="27" t="s">
        <v>119</v>
      </c>
      <c r="G3183" s="27" t="s">
        <v>120</v>
      </c>
      <c r="H3183" s="27" t="s">
        <v>27</v>
      </c>
      <c r="I3183" s="29">
        <v>0.35000000000000003</v>
      </c>
      <c r="J3183" s="30">
        <v>1750</v>
      </c>
      <c r="K3183" s="31">
        <f t="shared" si="24"/>
        <v>612.50000000000011</v>
      </c>
      <c r="L3183" s="31">
        <f t="shared" si="25"/>
        <v>245.00000000000006</v>
      </c>
      <c r="M3183" s="32">
        <v>0.4</v>
      </c>
      <c r="O3183" s="37"/>
      <c r="P3183" s="35"/>
      <c r="Q3183" s="33"/>
      <c r="R3183" s="34"/>
    </row>
    <row r="3184" spans="1:18" ht="15.75" customHeight="1">
      <c r="A3184" s="22"/>
      <c r="B3184" s="27" t="s">
        <v>21</v>
      </c>
      <c r="C3184" s="27">
        <v>1185732</v>
      </c>
      <c r="D3184" s="28">
        <v>44244</v>
      </c>
      <c r="E3184" s="27" t="s">
        <v>40</v>
      </c>
      <c r="F3184" s="27" t="s">
        <v>119</v>
      </c>
      <c r="G3184" s="27" t="s">
        <v>120</v>
      </c>
      <c r="H3184" s="27" t="s">
        <v>28</v>
      </c>
      <c r="I3184" s="29">
        <v>0.49999999999999994</v>
      </c>
      <c r="J3184" s="30">
        <v>2500</v>
      </c>
      <c r="K3184" s="31">
        <f t="shared" si="24"/>
        <v>1249.9999999999998</v>
      </c>
      <c r="L3184" s="31">
        <f t="shared" si="25"/>
        <v>499.99999999999994</v>
      </c>
      <c r="M3184" s="32">
        <v>0.4</v>
      </c>
      <c r="O3184" s="37"/>
      <c r="P3184" s="35"/>
      <c r="Q3184" s="33"/>
      <c r="R3184" s="34"/>
    </row>
    <row r="3185" spans="1:18" ht="15.75" customHeight="1">
      <c r="A3185" s="22"/>
      <c r="B3185" s="27" t="s">
        <v>21</v>
      </c>
      <c r="C3185" s="27">
        <v>1185732</v>
      </c>
      <c r="D3185" s="28">
        <v>44244</v>
      </c>
      <c r="E3185" s="27" t="s">
        <v>40</v>
      </c>
      <c r="F3185" s="27" t="s">
        <v>119</v>
      </c>
      <c r="G3185" s="27" t="s">
        <v>120</v>
      </c>
      <c r="H3185" s="27" t="s">
        <v>29</v>
      </c>
      <c r="I3185" s="29">
        <v>0.24999999999999994</v>
      </c>
      <c r="J3185" s="30">
        <v>3500</v>
      </c>
      <c r="K3185" s="31">
        <f t="shared" si="24"/>
        <v>874.99999999999977</v>
      </c>
      <c r="L3185" s="31">
        <f t="shared" si="25"/>
        <v>349.99999999999994</v>
      </c>
      <c r="M3185" s="32">
        <v>0.4</v>
      </c>
      <c r="O3185" s="37"/>
      <c r="P3185" s="35"/>
      <c r="Q3185" s="33"/>
      <c r="R3185" s="34"/>
    </row>
    <row r="3186" spans="1:18" ht="15.75" customHeight="1">
      <c r="A3186" s="22"/>
      <c r="B3186" s="27" t="s">
        <v>21</v>
      </c>
      <c r="C3186" s="27">
        <v>1185732</v>
      </c>
      <c r="D3186" s="28">
        <v>44271</v>
      </c>
      <c r="E3186" s="27" t="s">
        <v>40</v>
      </c>
      <c r="F3186" s="27" t="s">
        <v>119</v>
      </c>
      <c r="G3186" s="27" t="s">
        <v>120</v>
      </c>
      <c r="H3186" s="27" t="s">
        <v>24</v>
      </c>
      <c r="I3186" s="29">
        <v>0.30000000000000004</v>
      </c>
      <c r="J3186" s="30">
        <v>5700</v>
      </c>
      <c r="K3186" s="31">
        <f t="shared" si="24"/>
        <v>1710.0000000000002</v>
      </c>
      <c r="L3186" s="31">
        <f t="shared" si="25"/>
        <v>684.00000000000011</v>
      </c>
      <c r="M3186" s="32">
        <v>0.4</v>
      </c>
      <c r="O3186" s="37"/>
      <c r="P3186" s="35"/>
      <c r="Q3186" s="33"/>
      <c r="R3186" s="34"/>
    </row>
    <row r="3187" spans="1:18" ht="15.75" customHeight="1">
      <c r="A3187" s="22"/>
      <c r="B3187" s="27" t="s">
        <v>21</v>
      </c>
      <c r="C3187" s="27">
        <v>1185732</v>
      </c>
      <c r="D3187" s="28">
        <v>44271</v>
      </c>
      <c r="E3187" s="27" t="s">
        <v>40</v>
      </c>
      <c r="F3187" s="27" t="s">
        <v>119</v>
      </c>
      <c r="G3187" s="27" t="s">
        <v>120</v>
      </c>
      <c r="H3187" s="27" t="s">
        <v>25</v>
      </c>
      <c r="I3187" s="29">
        <v>0.30000000000000004</v>
      </c>
      <c r="J3187" s="30">
        <v>2750</v>
      </c>
      <c r="K3187" s="31">
        <f t="shared" si="24"/>
        <v>825.00000000000011</v>
      </c>
      <c r="L3187" s="31">
        <f t="shared" si="25"/>
        <v>330.00000000000006</v>
      </c>
      <c r="M3187" s="32">
        <v>0.4</v>
      </c>
      <c r="O3187" s="37"/>
      <c r="P3187" s="35"/>
      <c r="Q3187" s="33"/>
      <c r="R3187" s="34"/>
    </row>
    <row r="3188" spans="1:18" ht="15.75" customHeight="1">
      <c r="A3188" s="22"/>
      <c r="B3188" s="27" t="s">
        <v>21</v>
      </c>
      <c r="C3188" s="27">
        <v>1185732</v>
      </c>
      <c r="D3188" s="28">
        <v>44271</v>
      </c>
      <c r="E3188" s="27" t="s">
        <v>40</v>
      </c>
      <c r="F3188" s="27" t="s">
        <v>119</v>
      </c>
      <c r="G3188" s="27" t="s">
        <v>120</v>
      </c>
      <c r="H3188" s="27" t="s">
        <v>26</v>
      </c>
      <c r="I3188" s="29">
        <v>0.2</v>
      </c>
      <c r="J3188" s="30">
        <v>3250</v>
      </c>
      <c r="K3188" s="31">
        <f t="shared" si="24"/>
        <v>650</v>
      </c>
      <c r="L3188" s="31">
        <f t="shared" si="25"/>
        <v>260</v>
      </c>
      <c r="M3188" s="32">
        <v>0.4</v>
      </c>
      <c r="O3188" s="37"/>
      <c r="P3188" s="35"/>
      <c r="Q3188" s="33"/>
      <c r="R3188" s="34"/>
    </row>
    <row r="3189" spans="1:18" ht="15.75" customHeight="1">
      <c r="A3189" s="22"/>
      <c r="B3189" s="27" t="s">
        <v>21</v>
      </c>
      <c r="C3189" s="27">
        <v>1185732</v>
      </c>
      <c r="D3189" s="28">
        <v>44271</v>
      </c>
      <c r="E3189" s="27" t="s">
        <v>40</v>
      </c>
      <c r="F3189" s="27" t="s">
        <v>119</v>
      </c>
      <c r="G3189" s="27" t="s">
        <v>120</v>
      </c>
      <c r="H3189" s="27" t="s">
        <v>27</v>
      </c>
      <c r="I3189" s="29">
        <v>0.24999999999999994</v>
      </c>
      <c r="J3189" s="30">
        <v>1750</v>
      </c>
      <c r="K3189" s="31">
        <f t="shared" si="24"/>
        <v>437.49999999999989</v>
      </c>
      <c r="L3189" s="31">
        <f t="shared" si="25"/>
        <v>174.99999999999997</v>
      </c>
      <c r="M3189" s="32">
        <v>0.4</v>
      </c>
      <c r="O3189" s="37"/>
      <c r="P3189" s="35"/>
      <c r="Q3189" s="33"/>
      <c r="R3189" s="34"/>
    </row>
    <row r="3190" spans="1:18" ht="15.75" customHeight="1">
      <c r="A3190" s="22"/>
      <c r="B3190" s="27" t="s">
        <v>21</v>
      </c>
      <c r="C3190" s="27">
        <v>1185732</v>
      </c>
      <c r="D3190" s="28">
        <v>44271</v>
      </c>
      <c r="E3190" s="27" t="s">
        <v>40</v>
      </c>
      <c r="F3190" s="27" t="s">
        <v>119</v>
      </c>
      <c r="G3190" s="27" t="s">
        <v>120</v>
      </c>
      <c r="H3190" s="27" t="s">
        <v>28</v>
      </c>
      <c r="I3190" s="29">
        <v>0.4</v>
      </c>
      <c r="J3190" s="30">
        <v>2250</v>
      </c>
      <c r="K3190" s="31">
        <f t="shared" si="24"/>
        <v>900</v>
      </c>
      <c r="L3190" s="31">
        <f t="shared" si="25"/>
        <v>360</v>
      </c>
      <c r="M3190" s="32">
        <v>0.4</v>
      </c>
      <c r="O3190" s="37"/>
      <c r="P3190" s="35"/>
      <c r="Q3190" s="33"/>
      <c r="R3190" s="34"/>
    </row>
    <row r="3191" spans="1:18" ht="15.75" customHeight="1">
      <c r="A3191" s="22"/>
      <c r="B3191" s="27" t="s">
        <v>21</v>
      </c>
      <c r="C3191" s="27">
        <v>1185732</v>
      </c>
      <c r="D3191" s="28">
        <v>44271</v>
      </c>
      <c r="E3191" s="27" t="s">
        <v>40</v>
      </c>
      <c r="F3191" s="27" t="s">
        <v>119</v>
      </c>
      <c r="G3191" s="27" t="s">
        <v>120</v>
      </c>
      <c r="H3191" s="27" t="s">
        <v>29</v>
      </c>
      <c r="I3191" s="29">
        <v>0.30000000000000004</v>
      </c>
      <c r="J3191" s="30">
        <v>3250</v>
      </c>
      <c r="K3191" s="31">
        <f t="shared" si="24"/>
        <v>975.00000000000011</v>
      </c>
      <c r="L3191" s="31">
        <f t="shared" si="25"/>
        <v>390.00000000000006</v>
      </c>
      <c r="M3191" s="32">
        <v>0.4</v>
      </c>
      <c r="O3191" s="37"/>
      <c r="P3191" s="35"/>
      <c r="Q3191" s="33"/>
      <c r="R3191" s="34"/>
    </row>
    <row r="3192" spans="1:18" ht="15.75" customHeight="1">
      <c r="A3192" s="22"/>
      <c r="B3192" s="27" t="s">
        <v>21</v>
      </c>
      <c r="C3192" s="27">
        <v>1185732</v>
      </c>
      <c r="D3192" s="28">
        <v>44303</v>
      </c>
      <c r="E3192" s="27" t="s">
        <v>40</v>
      </c>
      <c r="F3192" s="27" t="s">
        <v>119</v>
      </c>
      <c r="G3192" s="27" t="s">
        <v>120</v>
      </c>
      <c r="H3192" s="27" t="s">
        <v>24</v>
      </c>
      <c r="I3192" s="29">
        <v>0.30000000000000004</v>
      </c>
      <c r="J3192" s="30">
        <v>5500</v>
      </c>
      <c r="K3192" s="31">
        <f t="shared" si="24"/>
        <v>1650.0000000000002</v>
      </c>
      <c r="L3192" s="31">
        <f t="shared" si="25"/>
        <v>660.00000000000011</v>
      </c>
      <c r="M3192" s="32">
        <v>0.4</v>
      </c>
      <c r="O3192" s="37"/>
      <c r="P3192" s="35"/>
      <c r="Q3192" s="33"/>
      <c r="R3192" s="34"/>
    </row>
    <row r="3193" spans="1:18" ht="15.75" customHeight="1">
      <c r="A3193" s="22"/>
      <c r="B3193" s="27" t="s">
        <v>21</v>
      </c>
      <c r="C3193" s="27">
        <v>1185732</v>
      </c>
      <c r="D3193" s="28">
        <v>44303</v>
      </c>
      <c r="E3193" s="27" t="s">
        <v>40</v>
      </c>
      <c r="F3193" s="27" t="s">
        <v>119</v>
      </c>
      <c r="G3193" s="27" t="s">
        <v>120</v>
      </c>
      <c r="H3193" s="27" t="s">
        <v>25</v>
      </c>
      <c r="I3193" s="29">
        <v>0.30000000000000004</v>
      </c>
      <c r="J3193" s="30">
        <v>2500</v>
      </c>
      <c r="K3193" s="31">
        <f t="shared" si="24"/>
        <v>750.00000000000011</v>
      </c>
      <c r="L3193" s="31">
        <f t="shared" si="25"/>
        <v>300.00000000000006</v>
      </c>
      <c r="M3193" s="32">
        <v>0.4</v>
      </c>
      <c r="O3193" s="37"/>
      <c r="P3193" s="35"/>
      <c r="Q3193" s="33"/>
      <c r="R3193" s="34"/>
    </row>
    <row r="3194" spans="1:18" ht="15.75" customHeight="1">
      <c r="A3194" s="22"/>
      <c r="B3194" s="27" t="s">
        <v>21</v>
      </c>
      <c r="C3194" s="27">
        <v>1185732</v>
      </c>
      <c r="D3194" s="28">
        <v>44303</v>
      </c>
      <c r="E3194" s="27" t="s">
        <v>40</v>
      </c>
      <c r="F3194" s="27" t="s">
        <v>119</v>
      </c>
      <c r="G3194" s="27" t="s">
        <v>120</v>
      </c>
      <c r="H3194" s="27" t="s">
        <v>26</v>
      </c>
      <c r="I3194" s="29">
        <v>0.2</v>
      </c>
      <c r="J3194" s="30">
        <v>2500</v>
      </c>
      <c r="K3194" s="31">
        <f t="shared" si="24"/>
        <v>500</v>
      </c>
      <c r="L3194" s="31">
        <f t="shared" si="25"/>
        <v>200</v>
      </c>
      <c r="M3194" s="32">
        <v>0.4</v>
      </c>
      <c r="O3194" s="37"/>
      <c r="P3194" s="35"/>
      <c r="Q3194" s="33"/>
      <c r="R3194" s="34"/>
    </row>
    <row r="3195" spans="1:18" ht="15.75" customHeight="1">
      <c r="A3195" s="22"/>
      <c r="B3195" s="27" t="s">
        <v>21</v>
      </c>
      <c r="C3195" s="27">
        <v>1185732</v>
      </c>
      <c r="D3195" s="28">
        <v>44303</v>
      </c>
      <c r="E3195" s="27" t="s">
        <v>40</v>
      </c>
      <c r="F3195" s="27" t="s">
        <v>119</v>
      </c>
      <c r="G3195" s="27" t="s">
        <v>120</v>
      </c>
      <c r="H3195" s="27" t="s">
        <v>27</v>
      </c>
      <c r="I3195" s="29">
        <v>0.24999999999999994</v>
      </c>
      <c r="J3195" s="30">
        <v>1750</v>
      </c>
      <c r="K3195" s="31">
        <f t="shared" si="24"/>
        <v>437.49999999999989</v>
      </c>
      <c r="L3195" s="31">
        <f t="shared" si="25"/>
        <v>174.99999999999997</v>
      </c>
      <c r="M3195" s="32">
        <v>0.4</v>
      </c>
      <c r="O3195" s="37"/>
      <c r="P3195" s="35"/>
      <c r="Q3195" s="33"/>
      <c r="R3195" s="34"/>
    </row>
    <row r="3196" spans="1:18" ht="15.75" customHeight="1">
      <c r="A3196" s="22"/>
      <c r="B3196" s="27" t="s">
        <v>21</v>
      </c>
      <c r="C3196" s="27">
        <v>1185732</v>
      </c>
      <c r="D3196" s="28">
        <v>44303</v>
      </c>
      <c r="E3196" s="27" t="s">
        <v>40</v>
      </c>
      <c r="F3196" s="27" t="s">
        <v>119</v>
      </c>
      <c r="G3196" s="27" t="s">
        <v>120</v>
      </c>
      <c r="H3196" s="27" t="s">
        <v>28</v>
      </c>
      <c r="I3196" s="29">
        <v>0.65</v>
      </c>
      <c r="J3196" s="30">
        <v>2000</v>
      </c>
      <c r="K3196" s="31">
        <f t="shared" si="24"/>
        <v>1300</v>
      </c>
      <c r="L3196" s="31">
        <f t="shared" si="25"/>
        <v>520</v>
      </c>
      <c r="M3196" s="32">
        <v>0.4</v>
      </c>
      <c r="O3196" s="37"/>
      <c r="P3196" s="35"/>
      <c r="Q3196" s="33"/>
      <c r="R3196" s="34"/>
    </row>
    <row r="3197" spans="1:18" ht="15.75" customHeight="1">
      <c r="A3197" s="22"/>
      <c r="B3197" s="27" t="s">
        <v>21</v>
      </c>
      <c r="C3197" s="27">
        <v>1185732</v>
      </c>
      <c r="D3197" s="28">
        <v>44303</v>
      </c>
      <c r="E3197" s="27" t="s">
        <v>40</v>
      </c>
      <c r="F3197" s="27" t="s">
        <v>119</v>
      </c>
      <c r="G3197" s="27" t="s">
        <v>120</v>
      </c>
      <c r="H3197" s="27" t="s">
        <v>29</v>
      </c>
      <c r="I3197" s="29">
        <v>0.5</v>
      </c>
      <c r="J3197" s="30">
        <v>3250</v>
      </c>
      <c r="K3197" s="31">
        <f t="shared" si="24"/>
        <v>1625</v>
      </c>
      <c r="L3197" s="31">
        <f t="shared" si="25"/>
        <v>650</v>
      </c>
      <c r="M3197" s="32">
        <v>0.4</v>
      </c>
      <c r="O3197" s="37"/>
      <c r="P3197" s="35"/>
      <c r="Q3197" s="33"/>
      <c r="R3197" s="34"/>
    </row>
    <row r="3198" spans="1:18" ht="15.75" customHeight="1">
      <c r="A3198" s="22"/>
      <c r="B3198" s="27" t="s">
        <v>21</v>
      </c>
      <c r="C3198" s="27">
        <v>1185732</v>
      </c>
      <c r="D3198" s="28">
        <v>44334</v>
      </c>
      <c r="E3198" s="27" t="s">
        <v>40</v>
      </c>
      <c r="F3198" s="27" t="s">
        <v>119</v>
      </c>
      <c r="G3198" s="27" t="s">
        <v>120</v>
      </c>
      <c r="H3198" s="27" t="s">
        <v>24</v>
      </c>
      <c r="I3198" s="29">
        <v>0.6</v>
      </c>
      <c r="J3198" s="30">
        <v>5950</v>
      </c>
      <c r="K3198" s="31">
        <f t="shared" si="24"/>
        <v>3570</v>
      </c>
      <c r="L3198" s="31">
        <f t="shared" si="25"/>
        <v>1428</v>
      </c>
      <c r="M3198" s="32">
        <v>0.4</v>
      </c>
      <c r="O3198" s="37"/>
      <c r="P3198" s="35"/>
      <c r="Q3198" s="33"/>
      <c r="R3198" s="34"/>
    </row>
    <row r="3199" spans="1:18" ht="15.75" customHeight="1">
      <c r="A3199" s="22"/>
      <c r="B3199" s="27" t="s">
        <v>21</v>
      </c>
      <c r="C3199" s="27">
        <v>1185732</v>
      </c>
      <c r="D3199" s="28">
        <v>44334</v>
      </c>
      <c r="E3199" s="27" t="s">
        <v>40</v>
      </c>
      <c r="F3199" s="27" t="s">
        <v>119</v>
      </c>
      <c r="G3199" s="27" t="s">
        <v>120</v>
      </c>
      <c r="H3199" s="27" t="s">
        <v>25</v>
      </c>
      <c r="I3199" s="29">
        <v>0.4</v>
      </c>
      <c r="J3199" s="30">
        <v>3000</v>
      </c>
      <c r="K3199" s="31">
        <f t="shared" si="24"/>
        <v>1200</v>
      </c>
      <c r="L3199" s="31">
        <f t="shared" si="25"/>
        <v>480</v>
      </c>
      <c r="M3199" s="32">
        <v>0.4</v>
      </c>
      <c r="O3199" s="37"/>
      <c r="P3199" s="35"/>
      <c r="Q3199" s="33"/>
      <c r="R3199" s="34"/>
    </row>
    <row r="3200" spans="1:18" ht="15.75" customHeight="1">
      <c r="A3200" s="22"/>
      <c r="B3200" s="27" t="s">
        <v>21</v>
      </c>
      <c r="C3200" s="27">
        <v>1185732</v>
      </c>
      <c r="D3200" s="28">
        <v>44334</v>
      </c>
      <c r="E3200" s="27" t="s">
        <v>40</v>
      </c>
      <c r="F3200" s="27" t="s">
        <v>119</v>
      </c>
      <c r="G3200" s="27" t="s">
        <v>120</v>
      </c>
      <c r="H3200" s="27" t="s">
        <v>26</v>
      </c>
      <c r="I3200" s="29">
        <v>0.35000000000000003</v>
      </c>
      <c r="J3200" s="30">
        <v>2750</v>
      </c>
      <c r="K3200" s="31">
        <f t="shared" si="24"/>
        <v>962.50000000000011</v>
      </c>
      <c r="L3200" s="31">
        <f t="shared" si="25"/>
        <v>385.00000000000006</v>
      </c>
      <c r="M3200" s="32">
        <v>0.4</v>
      </c>
      <c r="O3200" s="37"/>
      <c r="P3200" s="35"/>
      <c r="Q3200" s="33"/>
      <c r="R3200" s="34"/>
    </row>
    <row r="3201" spans="1:18" ht="15.75" customHeight="1">
      <c r="A3201" s="22"/>
      <c r="B3201" s="27" t="s">
        <v>21</v>
      </c>
      <c r="C3201" s="27">
        <v>1185732</v>
      </c>
      <c r="D3201" s="28">
        <v>44334</v>
      </c>
      <c r="E3201" s="27" t="s">
        <v>40</v>
      </c>
      <c r="F3201" s="27" t="s">
        <v>119</v>
      </c>
      <c r="G3201" s="27" t="s">
        <v>120</v>
      </c>
      <c r="H3201" s="27" t="s">
        <v>27</v>
      </c>
      <c r="I3201" s="29">
        <v>0.35000000000000003</v>
      </c>
      <c r="J3201" s="30">
        <v>2000</v>
      </c>
      <c r="K3201" s="31">
        <f t="shared" si="24"/>
        <v>700.00000000000011</v>
      </c>
      <c r="L3201" s="31">
        <f t="shared" si="25"/>
        <v>280.00000000000006</v>
      </c>
      <c r="M3201" s="32">
        <v>0.4</v>
      </c>
      <c r="O3201" s="37"/>
      <c r="P3201" s="35"/>
      <c r="Q3201" s="33"/>
      <c r="R3201" s="34"/>
    </row>
    <row r="3202" spans="1:18" ht="15.75" customHeight="1">
      <c r="A3202" s="22"/>
      <c r="B3202" s="27" t="s">
        <v>21</v>
      </c>
      <c r="C3202" s="27">
        <v>1185732</v>
      </c>
      <c r="D3202" s="28">
        <v>44334</v>
      </c>
      <c r="E3202" s="27" t="s">
        <v>40</v>
      </c>
      <c r="F3202" s="27" t="s">
        <v>119</v>
      </c>
      <c r="G3202" s="27" t="s">
        <v>120</v>
      </c>
      <c r="H3202" s="27" t="s">
        <v>28</v>
      </c>
      <c r="I3202" s="29">
        <v>0.44999999999999996</v>
      </c>
      <c r="J3202" s="30">
        <v>2250</v>
      </c>
      <c r="K3202" s="31">
        <f t="shared" si="24"/>
        <v>1012.4999999999999</v>
      </c>
      <c r="L3202" s="31">
        <f t="shared" si="25"/>
        <v>405</v>
      </c>
      <c r="M3202" s="32">
        <v>0.4</v>
      </c>
      <c r="O3202" s="37"/>
      <c r="P3202" s="35"/>
      <c r="Q3202" s="33"/>
      <c r="R3202" s="34"/>
    </row>
    <row r="3203" spans="1:18" ht="15.75" customHeight="1">
      <c r="A3203" s="22"/>
      <c r="B3203" s="27" t="s">
        <v>21</v>
      </c>
      <c r="C3203" s="27">
        <v>1185732</v>
      </c>
      <c r="D3203" s="28">
        <v>44334</v>
      </c>
      <c r="E3203" s="27" t="s">
        <v>40</v>
      </c>
      <c r="F3203" s="27" t="s">
        <v>119</v>
      </c>
      <c r="G3203" s="27" t="s">
        <v>120</v>
      </c>
      <c r="H3203" s="27" t="s">
        <v>29</v>
      </c>
      <c r="I3203" s="29">
        <v>0.54999999999999993</v>
      </c>
      <c r="J3203" s="30">
        <v>3500</v>
      </c>
      <c r="K3203" s="31">
        <f t="shared" si="24"/>
        <v>1924.9999999999998</v>
      </c>
      <c r="L3203" s="31">
        <f t="shared" si="25"/>
        <v>770</v>
      </c>
      <c r="M3203" s="32">
        <v>0.4</v>
      </c>
      <c r="O3203" s="37"/>
      <c r="P3203" s="35"/>
      <c r="Q3203" s="33"/>
      <c r="R3203" s="34"/>
    </row>
    <row r="3204" spans="1:18" ht="15.75" customHeight="1">
      <c r="A3204" s="22"/>
      <c r="B3204" s="27" t="s">
        <v>21</v>
      </c>
      <c r="C3204" s="27">
        <v>1185732</v>
      </c>
      <c r="D3204" s="28">
        <v>44364</v>
      </c>
      <c r="E3204" s="27" t="s">
        <v>40</v>
      </c>
      <c r="F3204" s="27" t="s">
        <v>119</v>
      </c>
      <c r="G3204" s="27" t="s">
        <v>120</v>
      </c>
      <c r="H3204" s="27" t="s">
        <v>24</v>
      </c>
      <c r="I3204" s="29">
        <v>0.45</v>
      </c>
      <c r="J3204" s="30">
        <v>6000</v>
      </c>
      <c r="K3204" s="31">
        <f t="shared" si="24"/>
        <v>2700</v>
      </c>
      <c r="L3204" s="31">
        <f t="shared" si="25"/>
        <v>1080</v>
      </c>
      <c r="M3204" s="32">
        <v>0.4</v>
      </c>
      <c r="O3204" s="37"/>
      <c r="P3204" s="35"/>
      <c r="Q3204" s="33"/>
      <c r="R3204" s="34"/>
    </row>
    <row r="3205" spans="1:18" ht="15.75" customHeight="1">
      <c r="A3205" s="22"/>
      <c r="B3205" s="27" t="s">
        <v>21</v>
      </c>
      <c r="C3205" s="27">
        <v>1185732</v>
      </c>
      <c r="D3205" s="28">
        <v>44364</v>
      </c>
      <c r="E3205" s="27" t="s">
        <v>40</v>
      </c>
      <c r="F3205" s="27" t="s">
        <v>119</v>
      </c>
      <c r="G3205" s="27" t="s">
        <v>120</v>
      </c>
      <c r="H3205" s="27" t="s">
        <v>25</v>
      </c>
      <c r="I3205" s="29">
        <v>0.40000000000000008</v>
      </c>
      <c r="J3205" s="30">
        <v>4250</v>
      </c>
      <c r="K3205" s="31">
        <f t="shared" si="24"/>
        <v>1700.0000000000002</v>
      </c>
      <c r="L3205" s="31">
        <f t="shared" si="25"/>
        <v>680.00000000000011</v>
      </c>
      <c r="M3205" s="32">
        <v>0.4</v>
      </c>
      <c r="O3205" s="37"/>
      <c r="P3205" s="35"/>
      <c r="Q3205" s="33"/>
      <c r="R3205" s="34"/>
    </row>
    <row r="3206" spans="1:18" ht="15.75" customHeight="1">
      <c r="A3206" s="22"/>
      <c r="B3206" s="27" t="s">
        <v>21</v>
      </c>
      <c r="C3206" s="27">
        <v>1185732</v>
      </c>
      <c r="D3206" s="28">
        <v>44364</v>
      </c>
      <c r="E3206" s="27" t="s">
        <v>40</v>
      </c>
      <c r="F3206" s="27" t="s">
        <v>119</v>
      </c>
      <c r="G3206" s="27" t="s">
        <v>120</v>
      </c>
      <c r="H3206" s="27" t="s">
        <v>26</v>
      </c>
      <c r="I3206" s="29">
        <v>0.35000000000000003</v>
      </c>
      <c r="J3206" s="30">
        <v>3000</v>
      </c>
      <c r="K3206" s="31">
        <f t="shared" si="24"/>
        <v>1050</v>
      </c>
      <c r="L3206" s="31">
        <f t="shared" si="25"/>
        <v>420</v>
      </c>
      <c r="M3206" s="32">
        <v>0.4</v>
      </c>
      <c r="O3206" s="37"/>
      <c r="P3206" s="35"/>
      <c r="Q3206" s="33"/>
      <c r="R3206" s="34"/>
    </row>
    <row r="3207" spans="1:18" ht="15.75" customHeight="1">
      <c r="A3207" s="22"/>
      <c r="B3207" s="27" t="s">
        <v>21</v>
      </c>
      <c r="C3207" s="27">
        <v>1185732</v>
      </c>
      <c r="D3207" s="28">
        <v>44364</v>
      </c>
      <c r="E3207" s="27" t="s">
        <v>40</v>
      </c>
      <c r="F3207" s="27" t="s">
        <v>119</v>
      </c>
      <c r="G3207" s="27" t="s">
        <v>120</v>
      </c>
      <c r="H3207" s="27" t="s">
        <v>27</v>
      </c>
      <c r="I3207" s="29">
        <v>0.35000000000000003</v>
      </c>
      <c r="J3207" s="30">
        <v>2750</v>
      </c>
      <c r="K3207" s="31">
        <f t="shared" si="24"/>
        <v>962.50000000000011</v>
      </c>
      <c r="L3207" s="31">
        <f t="shared" si="25"/>
        <v>385.00000000000006</v>
      </c>
      <c r="M3207" s="32">
        <v>0.4</v>
      </c>
      <c r="O3207" s="37"/>
      <c r="P3207" s="35"/>
      <c r="Q3207" s="33"/>
      <c r="R3207" s="34"/>
    </row>
    <row r="3208" spans="1:18" ht="15.75" customHeight="1">
      <c r="A3208" s="22"/>
      <c r="B3208" s="27" t="s">
        <v>21</v>
      </c>
      <c r="C3208" s="27">
        <v>1185732</v>
      </c>
      <c r="D3208" s="28">
        <v>44364</v>
      </c>
      <c r="E3208" s="27" t="s">
        <v>40</v>
      </c>
      <c r="F3208" s="27" t="s">
        <v>119</v>
      </c>
      <c r="G3208" s="27" t="s">
        <v>120</v>
      </c>
      <c r="H3208" s="27" t="s">
        <v>28</v>
      </c>
      <c r="I3208" s="29">
        <v>0.45</v>
      </c>
      <c r="J3208" s="30">
        <v>2750</v>
      </c>
      <c r="K3208" s="31">
        <f t="shared" si="24"/>
        <v>1237.5</v>
      </c>
      <c r="L3208" s="31">
        <f t="shared" si="25"/>
        <v>495</v>
      </c>
      <c r="M3208" s="32">
        <v>0.4</v>
      </c>
      <c r="O3208" s="37"/>
      <c r="P3208" s="35"/>
      <c r="Q3208" s="33"/>
      <c r="R3208" s="34"/>
    </row>
    <row r="3209" spans="1:18" ht="15.75" customHeight="1">
      <c r="A3209" s="22"/>
      <c r="B3209" s="27" t="s">
        <v>21</v>
      </c>
      <c r="C3209" s="27">
        <v>1185732</v>
      </c>
      <c r="D3209" s="28">
        <v>44364</v>
      </c>
      <c r="E3209" s="27" t="s">
        <v>40</v>
      </c>
      <c r="F3209" s="27" t="s">
        <v>119</v>
      </c>
      <c r="G3209" s="27" t="s">
        <v>120</v>
      </c>
      <c r="H3209" s="27" t="s">
        <v>29</v>
      </c>
      <c r="I3209" s="29">
        <v>0.65000000000000013</v>
      </c>
      <c r="J3209" s="30">
        <v>4250</v>
      </c>
      <c r="K3209" s="31">
        <f t="shared" si="24"/>
        <v>2762.5000000000005</v>
      </c>
      <c r="L3209" s="31">
        <f t="shared" si="25"/>
        <v>1105.0000000000002</v>
      </c>
      <c r="M3209" s="32">
        <v>0.4</v>
      </c>
      <c r="O3209" s="37"/>
      <c r="P3209" s="35"/>
      <c r="Q3209" s="33"/>
      <c r="R3209" s="34"/>
    </row>
    <row r="3210" spans="1:18" ht="15.75" customHeight="1">
      <c r="A3210" s="22"/>
      <c r="B3210" s="27" t="s">
        <v>21</v>
      </c>
      <c r="C3210" s="27">
        <v>1185732</v>
      </c>
      <c r="D3210" s="28">
        <v>44393</v>
      </c>
      <c r="E3210" s="27" t="s">
        <v>40</v>
      </c>
      <c r="F3210" s="27" t="s">
        <v>119</v>
      </c>
      <c r="G3210" s="27" t="s">
        <v>120</v>
      </c>
      <c r="H3210" s="27" t="s">
        <v>24</v>
      </c>
      <c r="I3210" s="29">
        <v>0.60000000000000009</v>
      </c>
      <c r="J3210" s="30">
        <v>6500</v>
      </c>
      <c r="K3210" s="31">
        <f t="shared" si="24"/>
        <v>3900.0000000000005</v>
      </c>
      <c r="L3210" s="31">
        <f t="shared" si="25"/>
        <v>1560.0000000000002</v>
      </c>
      <c r="M3210" s="32">
        <v>0.4</v>
      </c>
      <c r="O3210" s="37"/>
      <c r="P3210" s="35"/>
      <c r="Q3210" s="33"/>
      <c r="R3210" s="34"/>
    </row>
    <row r="3211" spans="1:18" ht="15.75" customHeight="1">
      <c r="A3211" s="22"/>
      <c r="B3211" s="27" t="s">
        <v>21</v>
      </c>
      <c r="C3211" s="27">
        <v>1185732</v>
      </c>
      <c r="D3211" s="28">
        <v>44393</v>
      </c>
      <c r="E3211" s="27" t="s">
        <v>40</v>
      </c>
      <c r="F3211" s="27" t="s">
        <v>119</v>
      </c>
      <c r="G3211" s="27" t="s">
        <v>120</v>
      </c>
      <c r="H3211" s="27" t="s">
        <v>25</v>
      </c>
      <c r="I3211" s="29">
        <v>0.55000000000000016</v>
      </c>
      <c r="J3211" s="30">
        <v>4000</v>
      </c>
      <c r="K3211" s="31">
        <f t="shared" si="24"/>
        <v>2200.0000000000005</v>
      </c>
      <c r="L3211" s="31">
        <f t="shared" si="25"/>
        <v>880.00000000000023</v>
      </c>
      <c r="M3211" s="32">
        <v>0.4</v>
      </c>
      <c r="O3211" s="37"/>
      <c r="P3211" s="35"/>
      <c r="Q3211" s="33"/>
      <c r="R3211" s="34"/>
    </row>
    <row r="3212" spans="1:18" ht="15.75" customHeight="1">
      <c r="A3212" s="22"/>
      <c r="B3212" s="27" t="s">
        <v>21</v>
      </c>
      <c r="C3212" s="27">
        <v>1185732</v>
      </c>
      <c r="D3212" s="28">
        <v>44393</v>
      </c>
      <c r="E3212" s="27" t="s">
        <v>40</v>
      </c>
      <c r="F3212" s="27" t="s">
        <v>119</v>
      </c>
      <c r="G3212" s="27" t="s">
        <v>120</v>
      </c>
      <c r="H3212" s="27" t="s">
        <v>26</v>
      </c>
      <c r="I3212" s="29">
        <v>0.5</v>
      </c>
      <c r="J3212" s="30">
        <v>3250</v>
      </c>
      <c r="K3212" s="31">
        <f t="shared" si="24"/>
        <v>1625</v>
      </c>
      <c r="L3212" s="31">
        <f t="shared" si="25"/>
        <v>650</v>
      </c>
      <c r="M3212" s="32">
        <v>0.4</v>
      </c>
      <c r="O3212" s="37"/>
      <c r="P3212" s="35"/>
      <c r="Q3212" s="33"/>
      <c r="R3212" s="34"/>
    </row>
    <row r="3213" spans="1:18" ht="15.75" customHeight="1">
      <c r="A3213" s="22"/>
      <c r="B3213" s="27" t="s">
        <v>21</v>
      </c>
      <c r="C3213" s="27">
        <v>1185732</v>
      </c>
      <c r="D3213" s="28">
        <v>44393</v>
      </c>
      <c r="E3213" s="27" t="s">
        <v>40</v>
      </c>
      <c r="F3213" s="27" t="s">
        <v>119</v>
      </c>
      <c r="G3213" s="27" t="s">
        <v>120</v>
      </c>
      <c r="H3213" s="27" t="s">
        <v>27</v>
      </c>
      <c r="I3213" s="29">
        <v>0.5</v>
      </c>
      <c r="J3213" s="30">
        <v>2750</v>
      </c>
      <c r="K3213" s="31">
        <f t="shared" si="24"/>
        <v>1375</v>
      </c>
      <c r="L3213" s="31">
        <f t="shared" si="25"/>
        <v>550</v>
      </c>
      <c r="M3213" s="32">
        <v>0.4</v>
      </c>
      <c r="O3213" s="37"/>
      <c r="P3213" s="35"/>
      <c r="Q3213" s="33"/>
      <c r="R3213" s="34"/>
    </row>
    <row r="3214" spans="1:18" ht="15.75" customHeight="1">
      <c r="A3214" s="22"/>
      <c r="B3214" s="27" t="s">
        <v>21</v>
      </c>
      <c r="C3214" s="27">
        <v>1185732</v>
      </c>
      <c r="D3214" s="28">
        <v>44393</v>
      </c>
      <c r="E3214" s="27" t="s">
        <v>40</v>
      </c>
      <c r="F3214" s="27" t="s">
        <v>119</v>
      </c>
      <c r="G3214" s="27" t="s">
        <v>120</v>
      </c>
      <c r="H3214" s="27" t="s">
        <v>28</v>
      </c>
      <c r="I3214" s="29">
        <v>0.60000000000000009</v>
      </c>
      <c r="J3214" s="30">
        <v>3000</v>
      </c>
      <c r="K3214" s="31">
        <f t="shared" si="24"/>
        <v>1800.0000000000002</v>
      </c>
      <c r="L3214" s="31">
        <f t="shared" si="25"/>
        <v>720.00000000000011</v>
      </c>
      <c r="M3214" s="32">
        <v>0.4</v>
      </c>
      <c r="O3214" s="37"/>
      <c r="P3214" s="35"/>
      <c r="Q3214" s="33"/>
      <c r="R3214" s="34"/>
    </row>
    <row r="3215" spans="1:18" ht="15.75" customHeight="1">
      <c r="A3215" s="22"/>
      <c r="B3215" s="27" t="s">
        <v>21</v>
      </c>
      <c r="C3215" s="27">
        <v>1185732</v>
      </c>
      <c r="D3215" s="28">
        <v>44393</v>
      </c>
      <c r="E3215" s="27" t="s">
        <v>40</v>
      </c>
      <c r="F3215" s="27" t="s">
        <v>119</v>
      </c>
      <c r="G3215" s="27" t="s">
        <v>120</v>
      </c>
      <c r="H3215" s="27" t="s">
        <v>29</v>
      </c>
      <c r="I3215" s="29">
        <v>0.65000000000000013</v>
      </c>
      <c r="J3215" s="30">
        <v>4750</v>
      </c>
      <c r="K3215" s="31">
        <f t="shared" si="24"/>
        <v>3087.5000000000005</v>
      </c>
      <c r="L3215" s="31">
        <f t="shared" si="25"/>
        <v>1235.0000000000002</v>
      </c>
      <c r="M3215" s="32">
        <v>0.4</v>
      </c>
      <c r="O3215" s="37"/>
      <c r="P3215" s="35"/>
      <c r="Q3215" s="33"/>
      <c r="R3215" s="34"/>
    </row>
    <row r="3216" spans="1:18" ht="15.75" customHeight="1">
      <c r="A3216" s="22"/>
      <c r="B3216" s="27" t="s">
        <v>21</v>
      </c>
      <c r="C3216" s="27">
        <v>1185732</v>
      </c>
      <c r="D3216" s="28">
        <v>44425</v>
      </c>
      <c r="E3216" s="27" t="s">
        <v>40</v>
      </c>
      <c r="F3216" s="27" t="s">
        <v>119</v>
      </c>
      <c r="G3216" s="27" t="s">
        <v>120</v>
      </c>
      <c r="H3216" s="27" t="s">
        <v>24</v>
      </c>
      <c r="I3216" s="29">
        <v>0.5</v>
      </c>
      <c r="J3216" s="30">
        <v>5250</v>
      </c>
      <c r="K3216" s="31">
        <f t="shared" si="24"/>
        <v>2625</v>
      </c>
      <c r="L3216" s="31">
        <f t="shared" si="25"/>
        <v>1050</v>
      </c>
      <c r="M3216" s="32">
        <v>0.4</v>
      </c>
      <c r="O3216" s="37"/>
      <c r="P3216" s="35"/>
      <c r="Q3216" s="33"/>
      <c r="R3216" s="34"/>
    </row>
    <row r="3217" spans="1:18" ht="15.75" customHeight="1">
      <c r="A3217" s="22"/>
      <c r="B3217" s="27" t="s">
        <v>21</v>
      </c>
      <c r="C3217" s="27">
        <v>1185732</v>
      </c>
      <c r="D3217" s="28">
        <v>44425</v>
      </c>
      <c r="E3217" s="27" t="s">
        <v>40</v>
      </c>
      <c r="F3217" s="27" t="s">
        <v>119</v>
      </c>
      <c r="G3217" s="27" t="s">
        <v>120</v>
      </c>
      <c r="H3217" s="27" t="s">
        <v>25</v>
      </c>
      <c r="I3217" s="29">
        <v>0.45000000000000007</v>
      </c>
      <c r="J3217" s="30">
        <v>3000</v>
      </c>
      <c r="K3217" s="31">
        <f t="shared" si="24"/>
        <v>1350.0000000000002</v>
      </c>
      <c r="L3217" s="31">
        <f t="shared" si="25"/>
        <v>540.00000000000011</v>
      </c>
      <c r="M3217" s="32">
        <v>0.4</v>
      </c>
      <c r="O3217" s="37"/>
      <c r="P3217" s="35"/>
      <c r="Q3217" s="33"/>
      <c r="R3217" s="34"/>
    </row>
    <row r="3218" spans="1:18" ht="15.75" customHeight="1">
      <c r="A3218" s="22"/>
      <c r="B3218" s="27" t="s">
        <v>21</v>
      </c>
      <c r="C3218" s="27">
        <v>1185732</v>
      </c>
      <c r="D3218" s="28">
        <v>44425</v>
      </c>
      <c r="E3218" s="27" t="s">
        <v>40</v>
      </c>
      <c r="F3218" s="27" t="s">
        <v>119</v>
      </c>
      <c r="G3218" s="27" t="s">
        <v>120</v>
      </c>
      <c r="H3218" s="27" t="s">
        <v>26</v>
      </c>
      <c r="I3218" s="29">
        <v>0.4</v>
      </c>
      <c r="J3218" s="30">
        <v>3000</v>
      </c>
      <c r="K3218" s="31">
        <f t="shared" si="24"/>
        <v>1200</v>
      </c>
      <c r="L3218" s="31">
        <f t="shared" si="25"/>
        <v>480</v>
      </c>
      <c r="M3218" s="32">
        <v>0.4</v>
      </c>
      <c r="O3218" s="37"/>
      <c r="P3218" s="35"/>
      <c r="Q3218" s="33"/>
      <c r="R3218" s="34"/>
    </row>
    <row r="3219" spans="1:18" ht="15.75" customHeight="1">
      <c r="A3219" s="22"/>
      <c r="B3219" s="27" t="s">
        <v>21</v>
      </c>
      <c r="C3219" s="27">
        <v>1185732</v>
      </c>
      <c r="D3219" s="28">
        <v>44425</v>
      </c>
      <c r="E3219" s="27" t="s">
        <v>40</v>
      </c>
      <c r="F3219" s="27" t="s">
        <v>119</v>
      </c>
      <c r="G3219" s="27" t="s">
        <v>120</v>
      </c>
      <c r="H3219" s="27" t="s">
        <v>27</v>
      </c>
      <c r="I3219" s="29">
        <v>0.4</v>
      </c>
      <c r="J3219" s="30">
        <v>2750</v>
      </c>
      <c r="K3219" s="31">
        <f t="shared" si="24"/>
        <v>1100</v>
      </c>
      <c r="L3219" s="31">
        <f t="shared" si="25"/>
        <v>440</v>
      </c>
      <c r="M3219" s="32">
        <v>0.4</v>
      </c>
      <c r="O3219" s="37"/>
      <c r="P3219" s="35"/>
      <c r="Q3219" s="33"/>
      <c r="R3219" s="34"/>
    </row>
    <row r="3220" spans="1:18" ht="15.75" customHeight="1">
      <c r="A3220" s="22"/>
      <c r="B3220" s="27" t="s">
        <v>21</v>
      </c>
      <c r="C3220" s="27">
        <v>1185732</v>
      </c>
      <c r="D3220" s="28">
        <v>44425</v>
      </c>
      <c r="E3220" s="27" t="s">
        <v>40</v>
      </c>
      <c r="F3220" s="27" t="s">
        <v>119</v>
      </c>
      <c r="G3220" s="27" t="s">
        <v>120</v>
      </c>
      <c r="H3220" s="27" t="s">
        <v>28</v>
      </c>
      <c r="I3220" s="29">
        <v>0.5</v>
      </c>
      <c r="J3220" s="30">
        <v>2500</v>
      </c>
      <c r="K3220" s="31">
        <f t="shared" si="24"/>
        <v>1250</v>
      </c>
      <c r="L3220" s="31">
        <f t="shared" si="25"/>
        <v>500</v>
      </c>
      <c r="M3220" s="32">
        <v>0.4</v>
      </c>
      <c r="O3220" s="37"/>
      <c r="P3220" s="35"/>
      <c r="Q3220" s="33"/>
      <c r="R3220" s="34"/>
    </row>
    <row r="3221" spans="1:18" ht="15.75" customHeight="1">
      <c r="A3221" s="22"/>
      <c r="B3221" s="27" t="s">
        <v>21</v>
      </c>
      <c r="C3221" s="27">
        <v>1185732</v>
      </c>
      <c r="D3221" s="28">
        <v>44425</v>
      </c>
      <c r="E3221" s="27" t="s">
        <v>40</v>
      </c>
      <c r="F3221" s="27" t="s">
        <v>119</v>
      </c>
      <c r="G3221" s="27" t="s">
        <v>120</v>
      </c>
      <c r="H3221" s="27" t="s">
        <v>29</v>
      </c>
      <c r="I3221" s="29">
        <v>0.55000000000000004</v>
      </c>
      <c r="J3221" s="30">
        <v>4250</v>
      </c>
      <c r="K3221" s="31">
        <f t="shared" si="24"/>
        <v>2337.5</v>
      </c>
      <c r="L3221" s="31">
        <f t="shared" si="25"/>
        <v>935</v>
      </c>
      <c r="M3221" s="32">
        <v>0.4</v>
      </c>
      <c r="O3221" s="37"/>
      <c r="P3221" s="35"/>
      <c r="Q3221" s="33"/>
      <c r="R3221" s="34"/>
    </row>
    <row r="3222" spans="1:18" ht="15.75" customHeight="1">
      <c r="A3222" s="22"/>
      <c r="B3222" s="27" t="s">
        <v>21</v>
      </c>
      <c r="C3222" s="27">
        <v>1185732</v>
      </c>
      <c r="D3222" s="28">
        <v>44457</v>
      </c>
      <c r="E3222" s="27" t="s">
        <v>40</v>
      </c>
      <c r="F3222" s="27" t="s">
        <v>119</v>
      </c>
      <c r="G3222" s="27" t="s">
        <v>120</v>
      </c>
      <c r="H3222" s="27" t="s">
        <v>24</v>
      </c>
      <c r="I3222" s="29">
        <v>0.35000000000000003</v>
      </c>
      <c r="J3222" s="30">
        <v>5500</v>
      </c>
      <c r="K3222" s="31">
        <f t="shared" si="24"/>
        <v>1925.0000000000002</v>
      </c>
      <c r="L3222" s="31">
        <f t="shared" si="25"/>
        <v>770.00000000000011</v>
      </c>
      <c r="M3222" s="32">
        <v>0.4</v>
      </c>
      <c r="O3222" s="37"/>
      <c r="P3222" s="35"/>
      <c r="Q3222" s="33"/>
      <c r="R3222" s="34"/>
    </row>
    <row r="3223" spans="1:18" ht="15.75" customHeight="1">
      <c r="A3223" s="22"/>
      <c r="B3223" s="27" t="s">
        <v>21</v>
      </c>
      <c r="C3223" s="27">
        <v>1185732</v>
      </c>
      <c r="D3223" s="28">
        <v>44457</v>
      </c>
      <c r="E3223" s="27" t="s">
        <v>40</v>
      </c>
      <c r="F3223" s="27" t="s">
        <v>119</v>
      </c>
      <c r="G3223" s="27" t="s">
        <v>120</v>
      </c>
      <c r="H3223" s="27" t="s">
        <v>25</v>
      </c>
      <c r="I3223" s="29">
        <v>0.3000000000000001</v>
      </c>
      <c r="J3223" s="30">
        <v>3500</v>
      </c>
      <c r="K3223" s="31">
        <f t="shared" si="24"/>
        <v>1050.0000000000005</v>
      </c>
      <c r="L3223" s="31">
        <f t="shared" si="25"/>
        <v>420.00000000000023</v>
      </c>
      <c r="M3223" s="32">
        <v>0.4</v>
      </c>
      <c r="O3223" s="37"/>
      <c r="P3223" s="35"/>
      <c r="Q3223" s="33"/>
      <c r="R3223" s="34"/>
    </row>
    <row r="3224" spans="1:18" ht="15.75" customHeight="1">
      <c r="A3224" s="22"/>
      <c r="B3224" s="27" t="s">
        <v>21</v>
      </c>
      <c r="C3224" s="27">
        <v>1185732</v>
      </c>
      <c r="D3224" s="28">
        <v>44457</v>
      </c>
      <c r="E3224" s="27" t="s">
        <v>40</v>
      </c>
      <c r="F3224" s="27" t="s">
        <v>119</v>
      </c>
      <c r="G3224" s="27" t="s">
        <v>120</v>
      </c>
      <c r="H3224" s="27" t="s">
        <v>26</v>
      </c>
      <c r="I3224" s="29">
        <v>0.25000000000000006</v>
      </c>
      <c r="J3224" s="30">
        <v>2500</v>
      </c>
      <c r="K3224" s="31">
        <f t="shared" si="24"/>
        <v>625.00000000000011</v>
      </c>
      <c r="L3224" s="31">
        <f t="shared" si="25"/>
        <v>250.00000000000006</v>
      </c>
      <c r="M3224" s="32">
        <v>0.4</v>
      </c>
      <c r="O3224" s="37"/>
      <c r="P3224" s="35"/>
      <c r="Q3224" s="33"/>
      <c r="R3224" s="34"/>
    </row>
    <row r="3225" spans="1:18" ht="15.75" customHeight="1">
      <c r="A3225" s="22"/>
      <c r="B3225" s="27" t="s">
        <v>21</v>
      </c>
      <c r="C3225" s="27">
        <v>1185732</v>
      </c>
      <c r="D3225" s="28">
        <v>44457</v>
      </c>
      <c r="E3225" s="27" t="s">
        <v>40</v>
      </c>
      <c r="F3225" s="27" t="s">
        <v>119</v>
      </c>
      <c r="G3225" s="27" t="s">
        <v>120</v>
      </c>
      <c r="H3225" s="27" t="s">
        <v>27</v>
      </c>
      <c r="I3225" s="29">
        <v>0.25000000000000006</v>
      </c>
      <c r="J3225" s="30">
        <v>2250</v>
      </c>
      <c r="K3225" s="31">
        <f t="shared" si="24"/>
        <v>562.50000000000011</v>
      </c>
      <c r="L3225" s="31">
        <f t="shared" si="25"/>
        <v>225.00000000000006</v>
      </c>
      <c r="M3225" s="32">
        <v>0.4</v>
      </c>
      <c r="O3225" s="37"/>
      <c r="P3225" s="35"/>
      <c r="Q3225" s="33"/>
      <c r="R3225" s="34"/>
    </row>
    <row r="3226" spans="1:18" ht="15.75" customHeight="1">
      <c r="A3226" s="22"/>
      <c r="B3226" s="27" t="s">
        <v>21</v>
      </c>
      <c r="C3226" s="27">
        <v>1185732</v>
      </c>
      <c r="D3226" s="28">
        <v>44457</v>
      </c>
      <c r="E3226" s="27" t="s">
        <v>40</v>
      </c>
      <c r="F3226" s="27" t="s">
        <v>119</v>
      </c>
      <c r="G3226" s="27" t="s">
        <v>120</v>
      </c>
      <c r="H3226" s="27" t="s">
        <v>28</v>
      </c>
      <c r="I3226" s="29">
        <v>0.35000000000000003</v>
      </c>
      <c r="J3226" s="30">
        <v>2250</v>
      </c>
      <c r="K3226" s="31">
        <f t="shared" si="24"/>
        <v>787.50000000000011</v>
      </c>
      <c r="L3226" s="31">
        <f t="shared" si="25"/>
        <v>315.00000000000006</v>
      </c>
      <c r="M3226" s="32">
        <v>0.4</v>
      </c>
      <c r="O3226" s="37"/>
      <c r="P3226" s="35"/>
      <c r="Q3226" s="33"/>
      <c r="R3226" s="34"/>
    </row>
    <row r="3227" spans="1:18" ht="15.75" customHeight="1">
      <c r="A3227" s="22"/>
      <c r="B3227" s="27" t="s">
        <v>21</v>
      </c>
      <c r="C3227" s="27">
        <v>1185732</v>
      </c>
      <c r="D3227" s="28">
        <v>44457</v>
      </c>
      <c r="E3227" s="27" t="s">
        <v>40</v>
      </c>
      <c r="F3227" s="27" t="s">
        <v>119</v>
      </c>
      <c r="G3227" s="27" t="s">
        <v>120</v>
      </c>
      <c r="H3227" s="27" t="s">
        <v>29</v>
      </c>
      <c r="I3227" s="29">
        <v>0.4</v>
      </c>
      <c r="J3227" s="30">
        <v>3000</v>
      </c>
      <c r="K3227" s="31">
        <f t="shared" si="24"/>
        <v>1200</v>
      </c>
      <c r="L3227" s="31">
        <f t="shared" si="25"/>
        <v>480</v>
      </c>
      <c r="M3227" s="32">
        <v>0.4</v>
      </c>
      <c r="O3227" s="37"/>
      <c r="P3227" s="35"/>
      <c r="Q3227" s="33"/>
      <c r="R3227" s="34"/>
    </row>
    <row r="3228" spans="1:18" ht="15.75" customHeight="1">
      <c r="A3228" s="22"/>
      <c r="B3228" s="27" t="s">
        <v>21</v>
      </c>
      <c r="C3228" s="27">
        <v>1185732</v>
      </c>
      <c r="D3228" s="28">
        <v>44486</v>
      </c>
      <c r="E3228" s="27" t="s">
        <v>40</v>
      </c>
      <c r="F3228" s="27" t="s">
        <v>119</v>
      </c>
      <c r="G3228" s="27" t="s">
        <v>120</v>
      </c>
      <c r="H3228" s="27" t="s">
        <v>24</v>
      </c>
      <c r="I3228" s="29">
        <v>0.44999999999999996</v>
      </c>
      <c r="J3228" s="30">
        <v>4250</v>
      </c>
      <c r="K3228" s="31">
        <f t="shared" si="24"/>
        <v>1912.4999999999998</v>
      </c>
      <c r="L3228" s="31">
        <f t="shared" si="25"/>
        <v>765</v>
      </c>
      <c r="M3228" s="32">
        <v>0.4</v>
      </c>
      <c r="O3228" s="37"/>
      <c r="P3228" s="35"/>
      <c r="Q3228" s="33"/>
      <c r="R3228" s="34"/>
    </row>
    <row r="3229" spans="1:18" ht="15.75" customHeight="1">
      <c r="A3229" s="22"/>
      <c r="B3229" s="27" t="s">
        <v>21</v>
      </c>
      <c r="C3229" s="27">
        <v>1185732</v>
      </c>
      <c r="D3229" s="28">
        <v>44486</v>
      </c>
      <c r="E3229" s="27" t="s">
        <v>40</v>
      </c>
      <c r="F3229" s="27" t="s">
        <v>119</v>
      </c>
      <c r="G3229" s="27" t="s">
        <v>120</v>
      </c>
      <c r="H3229" s="27" t="s">
        <v>25</v>
      </c>
      <c r="I3229" s="29">
        <v>0.35000000000000003</v>
      </c>
      <c r="J3229" s="30">
        <v>2750</v>
      </c>
      <c r="K3229" s="31">
        <f t="shared" si="24"/>
        <v>962.50000000000011</v>
      </c>
      <c r="L3229" s="31">
        <f t="shared" si="25"/>
        <v>385.00000000000006</v>
      </c>
      <c r="M3229" s="32">
        <v>0.4</v>
      </c>
      <c r="O3229" s="37"/>
      <c r="P3229" s="35"/>
      <c r="Q3229" s="33"/>
      <c r="R3229" s="34"/>
    </row>
    <row r="3230" spans="1:18" ht="15.75" customHeight="1">
      <c r="A3230" s="22"/>
      <c r="B3230" s="27" t="s">
        <v>21</v>
      </c>
      <c r="C3230" s="27">
        <v>1185732</v>
      </c>
      <c r="D3230" s="28">
        <v>44486</v>
      </c>
      <c r="E3230" s="27" t="s">
        <v>40</v>
      </c>
      <c r="F3230" s="27" t="s">
        <v>119</v>
      </c>
      <c r="G3230" s="27" t="s">
        <v>120</v>
      </c>
      <c r="H3230" s="27" t="s">
        <v>26</v>
      </c>
      <c r="I3230" s="29">
        <v>0.35000000000000003</v>
      </c>
      <c r="J3230" s="30">
        <v>1750</v>
      </c>
      <c r="K3230" s="31">
        <f t="shared" si="24"/>
        <v>612.50000000000011</v>
      </c>
      <c r="L3230" s="31">
        <f t="shared" si="25"/>
        <v>245.00000000000006</v>
      </c>
      <c r="M3230" s="32">
        <v>0.4</v>
      </c>
      <c r="O3230" s="37"/>
      <c r="P3230" s="35"/>
      <c r="Q3230" s="33"/>
      <c r="R3230" s="34"/>
    </row>
    <row r="3231" spans="1:18" ht="15.75" customHeight="1">
      <c r="A3231" s="22"/>
      <c r="B3231" s="27" t="s">
        <v>21</v>
      </c>
      <c r="C3231" s="27">
        <v>1185732</v>
      </c>
      <c r="D3231" s="28">
        <v>44486</v>
      </c>
      <c r="E3231" s="27" t="s">
        <v>40</v>
      </c>
      <c r="F3231" s="27" t="s">
        <v>119</v>
      </c>
      <c r="G3231" s="27" t="s">
        <v>120</v>
      </c>
      <c r="H3231" s="27" t="s">
        <v>27</v>
      </c>
      <c r="I3231" s="29">
        <v>0.35000000000000003</v>
      </c>
      <c r="J3231" s="30">
        <v>1750</v>
      </c>
      <c r="K3231" s="31">
        <f t="shared" si="24"/>
        <v>612.50000000000011</v>
      </c>
      <c r="L3231" s="31">
        <f t="shared" si="25"/>
        <v>245.00000000000006</v>
      </c>
      <c r="M3231" s="32">
        <v>0.4</v>
      </c>
      <c r="O3231" s="37"/>
      <c r="P3231" s="35"/>
      <c r="Q3231" s="33"/>
      <c r="R3231" s="34"/>
    </row>
    <row r="3232" spans="1:18" ht="15.75" customHeight="1">
      <c r="A3232" s="22"/>
      <c r="B3232" s="27" t="s">
        <v>21</v>
      </c>
      <c r="C3232" s="27">
        <v>1185732</v>
      </c>
      <c r="D3232" s="28">
        <v>44486</v>
      </c>
      <c r="E3232" s="27" t="s">
        <v>40</v>
      </c>
      <c r="F3232" s="27" t="s">
        <v>119</v>
      </c>
      <c r="G3232" s="27" t="s">
        <v>120</v>
      </c>
      <c r="H3232" s="27" t="s">
        <v>28</v>
      </c>
      <c r="I3232" s="29">
        <v>0.44999999999999996</v>
      </c>
      <c r="J3232" s="30">
        <v>1750</v>
      </c>
      <c r="K3232" s="31">
        <f t="shared" si="24"/>
        <v>787.49999999999989</v>
      </c>
      <c r="L3232" s="31">
        <f t="shared" si="25"/>
        <v>315</v>
      </c>
      <c r="M3232" s="32">
        <v>0.4</v>
      </c>
      <c r="O3232" s="37"/>
      <c r="P3232" s="35"/>
      <c r="Q3232" s="33"/>
      <c r="R3232" s="34"/>
    </row>
    <row r="3233" spans="1:18" ht="15.75" customHeight="1">
      <c r="A3233" s="22"/>
      <c r="B3233" s="27" t="s">
        <v>21</v>
      </c>
      <c r="C3233" s="27">
        <v>1185732</v>
      </c>
      <c r="D3233" s="28">
        <v>44486</v>
      </c>
      <c r="E3233" s="27" t="s">
        <v>40</v>
      </c>
      <c r="F3233" s="27" t="s">
        <v>119</v>
      </c>
      <c r="G3233" s="27" t="s">
        <v>120</v>
      </c>
      <c r="H3233" s="27" t="s">
        <v>29</v>
      </c>
      <c r="I3233" s="29">
        <v>0.49999999999999983</v>
      </c>
      <c r="J3233" s="30">
        <v>3000</v>
      </c>
      <c r="K3233" s="31">
        <f t="shared" si="24"/>
        <v>1499.9999999999995</v>
      </c>
      <c r="L3233" s="31">
        <f t="shared" si="25"/>
        <v>599.99999999999989</v>
      </c>
      <c r="M3233" s="32">
        <v>0.4</v>
      </c>
      <c r="O3233" s="37"/>
      <c r="P3233" s="35"/>
      <c r="Q3233" s="33"/>
      <c r="R3233" s="34"/>
    </row>
    <row r="3234" spans="1:18" ht="15.75" customHeight="1">
      <c r="A3234" s="22"/>
      <c r="B3234" s="27" t="s">
        <v>21</v>
      </c>
      <c r="C3234" s="27">
        <v>1185732</v>
      </c>
      <c r="D3234" s="28">
        <v>44517</v>
      </c>
      <c r="E3234" s="27" t="s">
        <v>40</v>
      </c>
      <c r="F3234" s="27" t="s">
        <v>119</v>
      </c>
      <c r="G3234" s="27" t="s">
        <v>120</v>
      </c>
      <c r="H3234" s="27" t="s">
        <v>24</v>
      </c>
      <c r="I3234" s="29">
        <v>0.44999999999999996</v>
      </c>
      <c r="J3234" s="30">
        <v>4500</v>
      </c>
      <c r="K3234" s="31">
        <f t="shared" si="24"/>
        <v>2024.9999999999998</v>
      </c>
      <c r="L3234" s="31">
        <f t="shared" si="25"/>
        <v>810</v>
      </c>
      <c r="M3234" s="32">
        <v>0.4</v>
      </c>
      <c r="O3234" s="37"/>
      <c r="P3234" s="35"/>
      <c r="Q3234" s="33"/>
      <c r="R3234" s="34"/>
    </row>
    <row r="3235" spans="1:18" ht="15.75" customHeight="1">
      <c r="A3235" s="22"/>
      <c r="B3235" s="27" t="s">
        <v>21</v>
      </c>
      <c r="C3235" s="27">
        <v>1185732</v>
      </c>
      <c r="D3235" s="28">
        <v>44517</v>
      </c>
      <c r="E3235" s="27" t="s">
        <v>40</v>
      </c>
      <c r="F3235" s="27" t="s">
        <v>119</v>
      </c>
      <c r="G3235" s="27" t="s">
        <v>120</v>
      </c>
      <c r="H3235" s="27" t="s">
        <v>25</v>
      </c>
      <c r="I3235" s="29">
        <v>0.35000000000000003</v>
      </c>
      <c r="J3235" s="30">
        <v>3500</v>
      </c>
      <c r="K3235" s="31">
        <f t="shared" si="24"/>
        <v>1225.0000000000002</v>
      </c>
      <c r="L3235" s="31">
        <f t="shared" si="25"/>
        <v>490.00000000000011</v>
      </c>
      <c r="M3235" s="32">
        <v>0.4</v>
      </c>
      <c r="O3235" s="37"/>
      <c r="P3235" s="35"/>
      <c r="Q3235" s="33"/>
      <c r="R3235" s="34"/>
    </row>
    <row r="3236" spans="1:18" ht="15.75" customHeight="1">
      <c r="A3236" s="22"/>
      <c r="B3236" s="27" t="s">
        <v>21</v>
      </c>
      <c r="C3236" s="27">
        <v>1185732</v>
      </c>
      <c r="D3236" s="28">
        <v>44517</v>
      </c>
      <c r="E3236" s="27" t="s">
        <v>40</v>
      </c>
      <c r="F3236" s="27" t="s">
        <v>119</v>
      </c>
      <c r="G3236" s="27" t="s">
        <v>120</v>
      </c>
      <c r="H3236" s="27" t="s">
        <v>26</v>
      </c>
      <c r="I3236" s="29">
        <v>0.35000000000000003</v>
      </c>
      <c r="J3236" s="30">
        <v>2950</v>
      </c>
      <c r="K3236" s="31">
        <f t="shared" si="24"/>
        <v>1032.5</v>
      </c>
      <c r="L3236" s="31">
        <f t="shared" si="25"/>
        <v>413</v>
      </c>
      <c r="M3236" s="32">
        <v>0.4</v>
      </c>
      <c r="O3236" s="37"/>
      <c r="P3236" s="35"/>
      <c r="Q3236" s="33"/>
      <c r="R3236" s="34"/>
    </row>
    <row r="3237" spans="1:18" ht="15.75" customHeight="1">
      <c r="A3237" s="22"/>
      <c r="B3237" s="27" t="s">
        <v>21</v>
      </c>
      <c r="C3237" s="27">
        <v>1185732</v>
      </c>
      <c r="D3237" s="28">
        <v>44517</v>
      </c>
      <c r="E3237" s="27" t="s">
        <v>40</v>
      </c>
      <c r="F3237" s="27" t="s">
        <v>119</v>
      </c>
      <c r="G3237" s="27" t="s">
        <v>120</v>
      </c>
      <c r="H3237" s="27" t="s">
        <v>27</v>
      </c>
      <c r="I3237" s="29">
        <v>0.4</v>
      </c>
      <c r="J3237" s="30">
        <v>3250</v>
      </c>
      <c r="K3237" s="31">
        <f t="shared" si="24"/>
        <v>1300</v>
      </c>
      <c r="L3237" s="31">
        <f t="shared" si="25"/>
        <v>520</v>
      </c>
      <c r="M3237" s="32">
        <v>0.4</v>
      </c>
      <c r="O3237" s="37"/>
      <c r="P3237" s="35"/>
      <c r="Q3237" s="33"/>
      <c r="R3237" s="34"/>
    </row>
    <row r="3238" spans="1:18" ht="15.75" customHeight="1">
      <c r="A3238" s="22"/>
      <c r="B3238" s="27" t="s">
        <v>21</v>
      </c>
      <c r="C3238" s="27">
        <v>1185732</v>
      </c>
      <c r="D3238" s="28">
        <v>44517</v>
      </c>
      <c r="E3238" s="27" t="s">
        <v>40</v>
      </c>
      <c r="F3238" s="27" t="s">
        <v>119</v>
      </c>
      <c r="G3238" s="27" t="s">
        <v>120</v>
      </c>
      <c r="H3238" s="27" t="s">
        <v>28</v>
      </c>
      <c r="I3238" s="29">
        <v>0.65</v>
      </c>
      <c r="J3238" s="30">
        <v>3000</v>
      </c>
      <c r="K3238" s="31">
        <f t="shared" si="24"/>
        <v>1950</v>
      </c>
      <c r="L3238" s="31">
        <f t="shared" si="25"/>
        <v>780</v>
      </c>
      <c r="M3238" s="32">
        <v>0.4</v>
      </c>
      <c r="O3238" s="37"/>
      <c r="P3238" s="35"/>
      <c r="Q3238" s="33"/>
      <c r="R3238" s="34"/>
    </row>
    <row r="3239" spans="1:18" ht="15.75" customHeight="1">
      <c r="A3239" s="22"/>
      <c r="B3239" s="27" t="s">
        <v>21</v>
      </c>
      <c r="C3239" s="27">
        <v>1185732</v>
      </c>
      <c r="D3239" s="28">
        <v>44517</v>
      </c>
      <c r="E3239" s="27" t="s">
        <v>40</v>
      </c>
      <c r="F3239" s="27" t="s">
        <v>119</v>
      </c>
      <c r="G3239" s="27" t="s">
        <v>120</v>
      </c>
      <c r="H3239" s="27" t="s">
        <v>29</v>
      </c>
      <c r="I3239" s="29">
        <v>0.7</v>
      </c>
      <c r="J3239" s="30">
        <v>4000</v>
      </c>
      <c r="K3239" s="31">
        <f t="shared" si="24"/>
        <v>2800</v>
      </c>
      <c r="L3239" s="31">
        <f t="shared" si="25"/>
        <v>1120</v>
      </c>
      <c r="M3239" s="32">
        <v>0.4</v>
      </c>
      <c r="O3239" s="37"/>
      <c r="P3239" s="35"/>
      <c r="Q3239" s="33"/>
      <c r="R3239" s="34"/>
    </row>
    <row r="3240" spans="1:18" ht="15.75" customHeight="1">
      <c r="A3240" s="22"/>
      <c r="B3240" s="27" t="s">
        <v>21</v>
      </c>
      <c r="C3240" s="27">
        <v>1185732</v>
      </c>
      <c r="D3240" s="28">
        <v>44546</v>
      </c>
      <c r="E3240" s="27" t="s">
        <v>40</v>
      </c>
      <c r="F3240" s="27" t="s">
        <v>119</v>
      </c>
      <c r="G3240" s="27" t="s">
        <v>120</v>
      </c>
      <c r="H3240" s="27" t="s">
        <v>24</v>
      </c>
      <c r="I3240" s="29">
        <v>0.65</v>
      </c>
      <c r="J3240" s="30">
        <v>6500</v>
      </c>
      <c r="K3240" s="31">
        <f t="shared" si="24"/>
        <v>4225</v>
      </c>
      <c r="L3240" s="31">
        <f t="shared" si="25"/>
        <v>1690</v>
      </c>
      <c r="M3240" s="32">
        <v>0.4</v>
      </c>
      <c r="O3240" s="37"/>
      <c r="P3240" s="35"/>
      <c r="Q3240" s="33"/>
      <c r="R3240" s="34"/>
    </row>
    <row r="3241" spans="1:18" ht="15.75" customHeight="1">
      <c r="A3241" s="22"/>
      <c r="B3241" s="27" t="s">
        <v>21</v>
      </c>
      <c r="C3241" s="27">
        <v>1185732</v>
      </c>
      <c r="D3241" s="28">
        <v>44546</v>
      </c>
      <c r="E3241" s="27" t="s">
        <v>40</v>
      </c>
      <c r="F3241" s="27" t="s">
        <v>119</v>
      </c>
      <c r="G3241" s="27" t="s">
        <v>120</v>
      </c>
      <c r="H3241" s="27" t="s">
        <v>25</v>
      </c>
      <c r="I3241" s="29">
        <v>0.55000000000000004</v>
      </c>
      <c r="J3241" s="30">
        <v>4500</v>
      </c>
      <c r="K3241" s="31">
        <f t="shared" si="24"/>
        <v>2475</v>
      </c>
      <c r="L3241" s="31">
        <f t="shared" si="25"/>
        <v>990</v>
      </c>
      <c r="M3241" s="32">
        <v>0.4</v>
      </c>
      <c r="O3241" s="37"/>
      <c r="P3241" s="35"/>
      <c r="Q3241" s="33"/>
      <c r="R3241" s="34"/>
    </row>
    <row r="3242" spans="1:18" ht="15.75" customHeight="1">
      <c r="A3242" s="22"/>
      <c r="B3242" s="27" t="s">
        <v>21</v>
      </c>
      <c r="C3242" s="27">
        <v>1185732</v>
      </c>
      <c r="D3242" s="28">
        <v>44546</v>
      </c>
      <c r="E3242" s="27" t="s">
        <v>40</v>
      </c>
      <c r="F3242" s="27" t="s">
        <v>119</v>
      </c>
      <c r="G3242" s="27" t="s">
        <v>120</v>
      </c>
      <c r="H3242" s="27" t="s">
        <v>26</v>
      </c>
      <c r="I3242" s="29">
        <v>0.55000000000000004</v>
      </c>
      <c r="J3242" s="30">
        <v>4000</v>
      </c>
      <c r="K3242" s="31">
        <f t="shared" si="24"/>
        <v>2200</v>
      </c>
      <c r="L3242" s="31">
        <f t="shared" si="25"/>
        <v>880</v>
      </c>
      <c r="M3242" s="32">
        <v>0.4</v>
      </c>
      <c r="O3242" s="37"/>
      <c r="P3242" s="35"/>
      <c r="Q3242" s="33"/>
      <c r="R3242" s="34"/>
    </row>
    <row r="3243" spans="1:18" ht="15.75" customHeight="1">
      <c r="A3243" s="22"/>
      <c r="B3243" s="27" t="s">
        <v>21</v>
      </c>
      <c r="C3243" s="27">
        <v>1185732</v>
      </c>
      <c r="D3243" s="28">
        <v>44546</v>
      </c>
      <c r="E3243" s="27" t="s">
        <v>40</v>
      </c>
      <c r="F3243" s="27" t="s">
        <v>119</v>
      </c>
      <c r="G3243" s="27" t="s">
        <v>120</v>
      </c>
      <c r="H3243" s="27" t="s">
        <v>27</v>
      </c>
      <c r="I3243" s="29">
        <v>0.55000000000000004</v>
      </c>
      <c r="J3243" s="30">
        <v>3500</v>
      </c>
      <c r="K3243" s="31">
        <f t="shared" si="24"/>
        <v>1925.0000000000002</v>
      </c>
      <c r="L3243" s="31">
        <f t="shared" si="25"/>
        <v>770.00000000000011</v>
      </c>
      <c r="M3243" s="32">
        <v>0.4</v>
      </c>
      <c r="O3243" s="37"/>
      <c r="P3243" s="35"/>
      <c r="Q3243" s="33"/>
      <c r="R3243" s="34"/>
    </row>
    <row r="3244" spans="1:18" ht="15.75" customHeight="1">
      <c r="A3244" s="22"/>
      <c r="B3244" s="27" t="s">
        <v>21</v>
      </c>
      <c r="C3244" s="27">
        <v>1185732</v>
      </c>
      <c r="D3244" s="28">
        <v>44546</v>
      </c>
      <c r="E3244" s="27" t="s">
        <v>40</v>
      </c>
      <c r="F3244" s="27" t="s">
        <v>119</v>
      </c>
      <c r="G3244" s="27" t="s">
        <v>120</v>
      </c>
      <c r="H3244" s="27" t="s">
        <v>28</v>
      </c>
      <c r="I3244" s="29">
        <v>0.65</v>
      </c>
      <c r="J3244" s="30">
        <v>3500</v>
      </c>
      <c r="K3244" s="31">
        <f t="shared" si="24"/>
        <v>2275</v>
      </c>
      <c r="L3244" s="31">
        <f t="shared" si="25"/>
        <v>910</v>
      </c>
      <c r="M3244" s="32">
        <v>0.4</v>
      </c>
      <c r="O3244" s="37"/>
      <c r="P3244" s="35"/>
      <c r="Q3244" s="33"/>
      <c r="R3244" s="34"/>
    </row>
    <row r="3245" spans="1:18" ht="15.75" customHeight="1">
      <c r="A3245" s="22"/>
      <c r="B3245" s="27" t="s">
        <v>21</v>
      </c>
      <c r="C3245" s="27">
        <v>1185732</v>
      </c>
      <c r="D3245" s="28">
        <v>44546</v>
      </c>
      <c r="E3245" s="27" t="s">
        <v>40</v>
      </c>
      <c r="F3245" s="27" t="s">
        <v>119</v>
      </c>
      <c r="G3245" s="27" t="s">
        <v>120</v>
      </c>
      <c r="H3245" s="27" t="s">
        <v>29</v>
      </c>
      <c r="I3245" s="29">
        <v>0.7</v>
      </c>
      <c r="J3245" s="30">
        <v>4500</v>
      </c>
      <c r="K3245" s="31">
        <f t="shared" si="24"/>
        <v>3150</v>
      </c>
      <c r="L3245" s="31">
        <f t="shared" si="25"/>
        <v>1260</v>
      </c>
      <c r="M3245" s="32">
        <v>0.4</v>
      </c>
      <c r="O3245" s="37"/>
      <c r="P3245" s="35"/>
      <c r="Q3245" s="33"/>
      <c r="R3245" s="34"/>
    </row>
    <row r="3246" spans="1:18" ht="15.75" customHeight="1">
      <c r="A3246" s="22" t="s">
        <v>46</v>
      </c>
      <c r="B3246" s="27" t="s">
        <v>21</v>
      </c>
      <c r="C3246" s="27">
        <v>1185732</v>
      </c>
      <c r="D3246" s="28">
        <v>44220</v>
      </c>
      <c r="E3246" s="27" t="s">
        <v>22</v>
      </c>
      <c r="F3246" s="27" t="s">
        <v>121</v>
      </c>
      <c r="G3246" s="27" t="s">
        <v>96</v>
      </c>
      <c r="H3246" s="27" t="s">
        <v>24</v>
      </c>
      <c r="I3246" s="29">
        <v>0.35000000000000003</v>
      </c>
      <c r="J3246" s="30">
        <v>4250</v>
      </c>
      <c r="K3246" s="31">
        <f t="shared" si="24"/>
        <v>1487.5000000000002</v>
      </c>
      <c r="L3246" s="31">
        <f t="shared" si="25"/>
        <v>595.00000000000011</v>
      </c>
      <c r="M3246" s="32">
        <v>0.4</v>
      </c>
      <c r="O3246" s="37"/>
      <c r="P3246" s="35"/>
      <c r="Q3246" s="33"/>
      <c r="R3246" s="34"/>
    </row>
    <row r="3247" spans="1:18" ht="15.75" customHeight="1">
      <c r="A3247" s="22"/>
      <c r="B3247" s="27" t="s">
        <v>21</v>
      </c>
      <c r="C3247" s="27">
        <v>1185732</v>
      </c>
      <c r="D3247" s="28">
        <v>44220</v>
      </c>
      <c r="E3247" s="27" t="s">
        <v>22</v>
      </c>
      <c r="F3247" s="27" t="s">
        <v>121</v>
      </c>
      <c r="G3247" s="27" t="s">
        <v>96</v>
      </c>
      <c r="H3247" s="27" t="s">
        <v>25</v>
      </c>
      <c r="I3247" s="29">
        <v>0.35000000000000003</v>
      </c>
      <c r="J3247" s="30">
        <v>2250</v>
      </c>
      <c r="K3247" s="31">
        <f t="shared" si="24"/>
        <v>787.50000000000011</v>
      </c>
      <c r="L3247" s="31">
        <f t="shared" si="25"/>
        <v>275.625</v>
      </c>
      <c r="M3247" s="32">
        <v>0.35</v>
      </c>
      <c r="O3247" s="37"/>
      <c r="P3247" s="35"/>
      <c r="Q3247" s="33"/>
      <c r="R3247" s="34"/>
    </row>
    <row r="3248" spans="1:18" ht="15.75" customHeight="1">
      <c r="A3248" s="22"/>
      <c r="B3248" s="27" t="s">
        <v>21</v>
      </c>
      <c r="C3248" s="27">
        <v>1185732</v>
      </c>
      <c r="D3248" s="28">
        <v>44220</v>
      </c>
      <c r="E3248" s="27" t="s">
        <v>22</v>
      </c>
      <c r="F3248" s="27" t="s">
        <v>121</v>
      </c>
      <c r="G3248" s="27" t="s">
        <v>96</v>
      </c>
      <c r="H3248" s="27" t="s">
        <v>26</v>
      </c>
      <c r="I3248" s="29">
        <v>0.25000000000000006</v>
      </c>
      <c r="J3248" s="30">
        <v>2250</v>
      </c>
      <c r="K3248" s="31">
        <f t="shared" si="24"/>
        <v>562.50000000000011</v>
      </c>
      <c r="L3248" s="31">
        <f t="shared" si="25"/>
        <v>196.87500000000003</v>
      </c>
      <c r="M3248" s="32">
        <v>0.35</v>
      </c>
      <c r="O3248" s="37"/>
      <c r="P3248" s="35"/>
      <c r="Q3248" s="33"/>
      <c r="R3248" s="34"/>
    </row>
    <row r="3249" spans="1:18" ht="15.75" customHeight="1">
      <c r="A3249" s="22"/>
      <c r="B3249" s="27" t="s">
        <v>21</v>
      </c>
      <c r="C3249" s="27">
        <v>1185732</v>
      </c>
      <c r="D3249" s="28">
        <v>44220</v>
      </c>
      <c r="E3249" s="27" t="s">
        <v>22</v>
      </c>
      <c r="F3249" s="27" t="s">
        <v>121</v>
      </c>
      <c r="G3249" s="27" t="s">
        <v>96</v>
      </c>
      <c r="H3249" s="27" t="s">
        <v>27</v>
      </c>
      <c r="I3249" s="29">
        <v>0.3</v>
      </c>
      <c r="J3249" s="30">
        <v>750</v>
      </c>
      <c r="K3249" s="31">
        <f t="shared" si="24"/>
        <v>225</v>
      </c>
      <c r="L3249" s="31">
        <f t="shared" si="25"/>
        <v>78.75</v>
      </c>
      <c r="M3249" s="32">
        <v>0.35</v>
      </c>
      <c r="O3249" s="37"/>
      <c r="P3249" s="35"/>
      <c r="Q3249" s="33"/>
      <c r="R3249" s="34"/>
    </row>
    <row r="3250" spans="1:18" ht="15.75" customHeight="1">
      <c r="A3250" s="22"/>
      <c r="B3250" s="27" t="s">
        <v>21</v>
      </c>
      <c r="C3250" s="27">
        <v>1185732</v>
      </c>
      <c r="D3250" s="28">
        <v>44220</v>
      </c>
      <c r="E3250" s="27" t="s">
        <v>22</v>
      </c>
      <c r="F3250" s="27" t="s">
        <v>121</v>
      </c>
      <c r="G3250" s="27" t="s">
        <v>96</v>
      </c>
      <c r="H3250" s="27" t="s">
        <v>28</v>
      </c>
      <c r="I3250" s="29">
        <v>0.45</v>
      </c>
      <c r="J3250" s="30">
        <v>1250</v>
      </c>
      <c r="K3250" s="31">
        <f t="shared" si="24"/>
        <v>562.5</v>
      </c>
      <c r="L3250" s="31">
        <f t="shared" si="25"/>
        <v>168.75</v>
      </c>
      <c r="M3250" s="32">
        <v>0.3</v>
      </c>
      <c r="O3250" s="37"/>
      <c r="P3250" s="35"/>
      <c r="Q3250" s="33"/>
      <c r="R3250" s="34"/>
    </row>
    <row r="3251" spans="1:18" ht="15.75" customHeight="1">
      <c r="A3251" s="22"/>
      <c r="B3251" s="27" t="s">
        <v>21</v>
      </c>
      <c r="C3251" s="27">
        <v>1185732</v>
      </c>
      <c r="D3251" s="28">
        <v>44220</v>
      </c>
      <c r="E3251" s="27" t="s">
        <v>22</v>
      </c>
      <c r="F3251" s="27" t="s">
        <v>121</v>
      </c>
      <c r="G3251" s="27" t="s">
        <v>96</v>
      </c>
      <c r="H3251" s="27" t="s">
        <v>29</v>
      </c>
      <c r="I3251" s="29">
        <v>0.35000000000000003</v>
      </c>
      <c r="J3251" s="30">
        <v>2250</v>
      </c>
      <c r="K3251" s="31">
        <f t="shared" si="24"/>
        <v>787.50000000000011</v>
      </c>
      <c r="L3251" s="31">
        <f t="shared" si="25"/>
        <v>236.25000000000003</v>
      </c>
      <c r="M3251" s="32">
        <v>0.3</v>
      </c>
      <c r="O3251" s="37"/>
      <c r="P3251" s="35"/>
      <c r="Q3251" s="33"/>
      <c r="R3251" s="34"/>
    </row>
    <row r="3252" spans="1:18" ht="15.75" customHeight="1">
      <c r="A3252" s="22"/>
      <c r="B3252" s="27" t="s">
        <v>21</v>
      </c>
      <c r="C3252" s="27">
        <v>1185732</v>
      </c>
      <c r="D3252" s="28">
        <v>44249</v>
      </c>
      <c r="E3252" s="27" t="s">
        <v>22</v>
      </c>
      <c r="F3252" s="27" t="s">
        <v>121</v>
      </c>
      <c r="G3252" s="27" t="s">
        <v>96</v>
      </c>
      <c r="H3252" s="27" t="s">
        <v>24</v>
      </c>
      <c r="I3252" s="29">
        <v>0.35000000000000003</v>
      </c>
      <c r="J3252" s="30">
        <v>4750</v>
      </c>
      <c r="K3252" s="31">
        <f t="shared" si="24"/>
        <v>1662.5000000000002</v>
      </c>
      <c r="L3252" s="31">
        <f t="shared" si="25"/>
        <v>665.00000000000011</v>
      </c>
      <c r="M3252" s="32">
        <v>0.4</v>
      </c>
      <c r="O3252" s="37"/>
      <c r="P3252" s="35"/>
      <c r="Q3252" s="33"/>
      <c r="R3252" s="34"/>
    </row>
    <row r="3253" spans="1:18" ht="15.75" customHeight="1">
      <c r="A3253" s="22"/>
      <c r="B3253" s="27" t="s">
        <v>21</v>
      </c>
      <c r="C3253" s="27">
        <v>1185732</v>
      </c>
      <c r="D3253" s="28">
        <v>44249</v>
      </c>
      <c r="E3253" s="27" t="s">
        <v>22</v>
      </c>
      <c r="F3253" s="27" t="s">
        <v>121</v>
      </c>
      <c r="G3253" s="27" t="s">
        <v>96</v>
      </c>
      <c r="H3253" s="27" t="s">
        <v>25</v>
      </c>
      <c r="I3253" s="29">
        <v>0.35000000000000003</v>
      </c>
      <c r="J3253" s="30">
        <v>1250</v>
      </c>
      <c r="K3253" s="31">
        <f t="shared" si="24"/>
        <v>437.50000000000006</v>
      </c>
      <c r="L3253" s="31">
        <f t="shared" si="25"/>
        <v>153.125</v>
      </c>
      <c r="M3253" s="32">
        <v>0.35</v>
      </c>
      <c r="O3253" s="37"/>
      <c r="P3253" s="35"/>
      <c r="Q3253" s="33"/>
      <c r="R3253" s="34"/>
    </row>
    <row r="3254" spans="1:18" ht="15.75" customHeight="1">
      <c r="A3254" s="22"/>
      <c r="B3254" s="27" t="s">
        <v>21</v>
      </c>
      <c r="C3254" s="27">
        <v>1185732</v>
      </c>
      <c r="D3254" s="28">
        <v>44249</v>
      </c>
      <c r="E3254" s="27" t="s">
        <v>22</v>
      </c>
      <c r="F3254" s="27" t="s">
        <v>121</v>
      </c>
      <c r="G3254" s="27" t="s">
        <v>96</v>
      </c>
      <c r="H3254" s="27" t="s">
        <v>26</v>
      </c>
      <c r="I3254" s="29">
        <v>0.25000000000000006</v>
      </c>
      <c r="J3254" s="30">
        <v>1750</v>
      </c>
      <c r="K3254" s="31">
        <f t="shared" si="24"/>
        <v>437.50000000000011</v>
      </c>
      <c r="L3254" s="31">
        <f t="shared" si="25"/>
        <v>153.12500000000003</v>
      </c>
      <c r="M3254" s="32">
        <v>0.35</v>
      </c>
      <c r="O3254" s="37"/>
      <c r="P3254" s="35"/>
      <c r="Q3254" s="33"/>
      <c r="R3254" s="34"/>
    </row>
    <row r="3255" spans="1:18" ht="15.75" customHeight="1">
      <c r="A3255" s="22"/>
      <c r="B3255" s="27" t="s">
        <v>21</v>
      </c>
      <c r="C3255" s="27">
        <v>1185732</v>
      </c>
      <c r="D3255" s="28">
        <v>44249</v>
      </c>
      <c r="E3255" s="27" t="s">
        <v>22</v>
      </c>
      <c r="F3255" s="27" t="s">
        <v>121</v>
      </c>
      <c r="G3255" s="27" t="s">
        <v>96</v>
      </c>
      <c r="H3255" s="27" t="s">
        <v>27</v>
      </c>
      <c r="I3255" s="29">
        <v>0.3</v>
      </c>
      <c r="J3255" s="30">
        <v>500</v>
      </c>
      <c r="K3255" s="31">
        <f t="shared" si="24"/>
        <v>150</v>
      </c>
      <c r="L3255" s="31">
        <f t="shared" si="25"/>
        <v>52.5</v>
      </c>
      <c r="M3255" s="32">
        <v>0.35</v>
      </c>
      <c r="O3255" s="37"/>
      <c r="P3255" s="35"/>
      <c r="Q3255" s="33"/>
      <c r="R3255" s="34"/>
    </row>
    <row r="3256" spans="1:18" ht="15.75" customHeight="1">
      <c r="A3256" s="22"/>
      <c r="B3256" s="27" t="s">
        <v>21</v>
      </c>
      <c r="C3256" s="27">
        <v>1185732</v>
      </c>
      <c r="D3256" s="28">
        <v>44249</v>
      </c>
      <c r="E3256" s="27" t="s">
        <v>22</v>
      </c>
      <c r="F3256" s="27" t="s">
        <v>121</v>
      </c>
      <c r="G3256" s="27" t="s">
        <v>96</v>
      </c>
      <c r="H3256" s="27" t="s">
        <v>28</v>
      </c>
      <c r="I3256" s="29">
        <v>0.45</v>
      </c>
      <c r="J3256" s="30">
        <v>1250</v>
      </c>
      <c r="K3256" s="31">
        <f t="shared" si="24"/>
        <v>562.5</v>
      </c>
      <c r="L3256" s="31">
        <f t="shared" si="25"/>
        <v>168.75</v>
      </c>
      <c r="M3256" s="32">
        <v>0.3</v>
      </c>
      <c r="O3256" s="37"/>
      <c r="P3256" s="35"/>
      <c r="Q3256" s="33"/>
      <c r="R3256" s="34"/>
    </row>
    <row r="3257" spans="1:18" ht="15.75" customHeight="1">
      <c r="A3257" s="22"/>
      <c r="B3257" s="27" t="s">
        <v>21</v>
      </c>
      <c r="C3257" s="27">
        <v>1185732</v>
      </c>
      <c r="D3257" s="28">
        <v>44249</v>
      </c>
      <c r="E3257" s="27" t="s">
        <v>22</v>
      </c>
      <c r="F3257" s="27" t="s">
        <v>121</v>
      </c>
      <c r="G3257" s="27" t="s">
        <v>96</v>
      </c>
      <c r="H3257" s="27" t="s">
        <v>29</v>
      </c>
      <c r="I3257" s="29">
        <v>0.35000000000000003</v>
      </c>
      <c r="J3257" s="30">
        <v>2250</v>
      </c>
      <c r="K3257" s="31">
        <f t="shared" si="24"/>
        <v>787.50000000000011</v>
      </c>
      <c r="L3257" s="31">
        <f t="shared" si="25"/>
        <v>236.25000000000003</v>
      </c>
      <c r="M3257" s="32">
        <v>0.3</v>
      </c>
      <c r="O3257" s="37"/>
      <c r="P3257" s="35"/>
      <c r="Q3257" s="33"/>
      <c r="R3257" s="34"/>
    </row>
    <row r="3258" spans="1:18" ht="15.75" customHeight="1">
      <c r="A3258" s="22"/>
      <c r="B3258" s="27" t="s">
        <v>21</v>
      </c>
      <c r="C3258" s="27">
        <v>1185732</v>
      </c>
      <c r="D3258" s="28">
        <v>44275</v>
      </c>
      <c r="E3258" s="27" t="s">
        <v>22</v>
      </c>
      <c r="F3258" s="27" t="s">
        <v>121</v>
      </c>
      <c r="G3258" s="27" t="s">
        <v>96</v>
      </c>
      <c r="H3258" s="27" t="s">
        <v>24</v>
      </c>
      <c r="I3258" s="29">
        <v>0.35000000000000003</v>
      </c>
      <c r="J3258" s="30">
        <v>4450</v>
      </c>
      <c r="K3258" s="31">
        <f t="shared" si="24"/>
        <v>1557.5000000000002</v>
      </c>
      <c r="L3258" s="31">
        <f t="shared" si="25"/>
        <v>623.00000000000011</v>
      </c>
      <c r="M3258" s="32">
        <v>0.4</v>
      </c>
      <c r="O3258" s="37"/>
      <c r="P3258" s="35"/>
      <c r="Q3258" s="33"/>
      <c r="R3258" s="34"/>
    </row>
    <row r="3259" spans="1:18" ht="15.75" customHeight="1">
      <c r="A3259" s="22"/>
      <c r="B3259" s="27" t="s">
        <v>21</v>
      </c>
      <c r="C3259" s="27">
        <v>1185732</v>
      </c>
      <c r="D3259" s="28">
        <v>44275</v>
      </c>
      <c r="E3259" s="27" t="s">
        <v>22</v>
      </c>
      <c r="F3259" s="27" t="s">
        <v>121</v>
      </c>
      <c r="G3259" s="27" t="s">
        <v>96</v>
      </c>
      <c r="H3259" s="27" t="s">
        <v>25</v>
      </c>
      <c r="I3259" s="29">
        <v>0.35000000000000003</v>
      </c>
      <c r="J3259" s="30">
        <v>1500</v>
      </c>
      <c r="K3259" s="31">
        <f t="shared" si="24"/>
        <v>525</v>
      </c>
      <c r="L3259" s="31">
        <f t="shared" si="25"/>
        <v>183.75</v>
      </c>
      <c r="M3259" s="32">
        <v>0.35</v>
      </c>
      <c r="O3259" s="37"/>
      <c r="P3259" s="35"/>
      <c r="Q3259" s="33"/>
      <c r="R3259" s="34"/>
    </row>
    <row r="3260" spans="1:18" ht="15.75" customHeight="1">
      <c r="A3260" s="22"/>
      <c r="B3260" s="27" t="s">
        <v>21</v>
      </c>
      <c r="C3260" s="27">
        <v>1185732</v>
      </c>
      <c r="D3260" s="28">
        <v>44275</v>
      </c>
      <c r="E3260" s="27" t="s">
        <v>22</v>
      </c>
      <c r="F3260" s="27" t="s">
        <v>121</v>
      </c>
      <c r="G3260" s="27" t="s">
        <v>96</v>
      </c>
      <c r="H3260" s="27" t="s">
        <v>26</v>
      </c>
      <c r="I3260" s="29">
        <v>0.25000000000000006</v>
      </c>
      <c r="J3260" s="30">
        <v>1750</v>
      </c>
      <c r="K3260" s="31">
        <f t="shared" si="24"/>
        <v>437.50000000000011</v>
      </c>
      <c r="L3260" s="31">
        <f t="shared" si="25"/>
        <v>153.12500000000003</v>
      </c>
      <c r="M3260" s="32">
        <v>0.35</v>
      </c>
      <c r="O3260" s="37"/>
      <c r="P3260" s="35"/>
      <c r="Q3260" s="33"/>
      <c r="R3260" s="34"/>
    </row>
    <row r="3261" spans="1:18" ht="15.75" customHeight="1">
      <c r="A3261" s="22"/>
      <c r="B3261" s="27" t="s">
        <v>21</v>
      </c>
      <c r="C3261" s="27">
        <v>1185732</v>
      </c>
      <c r="D3261" s="28">
        <v>44275</v>
      </c>
      <c r="E3261" s="27" t="s">
        <v>22</v>
      </c>
      <c r="F3261" s="27" t="s">
        <v>121</v>
      </c>
      <c r="G3261" s="27" t="s">
        <v>96</v>
      </c>
      <c r="H3261" s="27" t="s">
        <v>27</v>
      </c>
      <c r="I3261" s="29">
        <v>0.3</v>
      </c>
      <c r="J3261" s="30">
        <v>250</v>
      </c>
      <c r="K3261" s="31">
        <f t="shared" si="24"/>
        <v>75</v>
      </c>
      <c r="L3261" s="31">
        <f t="shared" si="25"/>
        <v>26.25</v>
      </c>
      <c r="M3261" s="32">
        <v>0.35</v>
      </c>
      <c r="O3261" s="37"/>
      <c r="P3261" s="35"/>
      <c r="Q3261" s="33"/>
      <c r="R3261" s="34"/>
    </row>
    <row r="3262" spans="1:18" ht="15.75" customHeight="1">
      <c r="A3262" s="22"/>
      <c r="B3262" s="27" t="s">
        <v>21</v>
      </c>
      <c r="C3262" s="27">
        <v>1185732</v>
      </c>
      <c r="D3262" s="28">
        <v>44275</v>
      </c>
      <c r="E3262" s="27" t="s">
        <v>22</v>
      </c>
      <c r="F3262" s="27" t="s">
        <v>121</v>
      </c>
      <c r="G3262" s="27" t="s">
        <v>96</v>
      </c>
      <c r="H3262" s="27" t="s">
        <v>28</v>
      </c>
      <c r="I3262" s="29">
        <v>0.45</v>
      </c>
      <c r="J3262" s="30">
        <v>750</v>
      </c>
      <c r="K3262" s="31">
        <f t="shared" si="24"/>
        <v>337.5</v>
      </c>
      <c r="L3262" s="31">
        <f t="shared" si="25"/>
        <v>101.25</v>
      </c>
      <c r="M3262" s="32">
        <v>0.3</v>
      </c>
      <c r="O3262" s="37"/>
      <c r="P3262" s="35"/>
      <c r="Q3262" s="33"/>
      <c r="R3262" s="34"/>
    </row>
    <row r="3263" spans="1:18" ht="15.75" customHeight="1">
      <c r="A3263" s="22"/>
      <c r="B3263" s="27" t="s">
        <v>21</v>
      </c>
      <c r="C3263" s="27">
        <v>1185732</v>
      </c>
      <c r="D3263" s="28">
        <v>44275</v>
      </c>
      <c r="E3263" s="27" t="s">
        <v>22</v>
      </c>
      <c r="F3263" s="27" t="s">
        <v>121</v>
      </c>
      <c r="G3263" s="27" t="s">
        <v>96</v>
      </c>
      <c r="H3263" s="27" t="s">
        <v>29</v>
      </c>
      <c r="I3263" s="29">
        <v>0.35000000000000003</v>
      </c>
      <c r="J3263" s="30">
        <v>1750</v>
      </c>
      <c r="K3263" s="31">
        <f t="shared" si="24"/>
        <v>612.50000000000011</v>
      </c>
      <c r="L3263" s="31">
        <f t="shared" si="25"/>
        <v>183.75000000000003</v>
      </c>
      <c r="M3263" s="32">
        <v>0.3</v>
      </c>
      <c r="O3263" s="37"/>
      <c r="P3263" s="35"/>
      <c r="Q3263" s="33"/>
      <c r="R3263" s="34"/>
    </row>
    <row r="3264" spans="1:18" ht="15.75" customHeight="1">
      <c r="A3264" s="22"/>
      <c r="B3264" s="27" t="s">
        <v>21</v>
      </c>
      <c r="C3264" s="27">
        <v>1185732</v>
      </c>
      <c r="D3264" s="28">
        <v>44307</v>
      </c>
      <c r="E3264" s="27" t="s">
        <v>22</v>
      </c>
      <c r="F3264" s="27" t="s">
        <v>121</v>
      </c>
      <c r="G3264" s="27" t="s">
        <v>96</v>
      </c>
      <c r="H3264" s="27" t="s">
        <v>24</v>
      </c>
      <c r="I3264" s="29">
        <v>0.35000000000000003</v>
      </c>
      <c r="J3264" s="30">
        <v>4250</v>
      </c>
      <c r="K3264" s="31">
        <f t="shared" si="24"/>
        <v>1487.5000000000002</v>
      </c>
      <c r="L3264" s="31">
        <f t="shared" si="25"/>
        <v>595.00000000000011</v>
      </c>
      <c r="M3264" s="32">
        <v>0.4</v>
      </c>
      <c r="O3264" s="37"/>
      <c r="P3264" s="35"/>
      <c r="Q3264" s="33"/>
      <c r="R3264" s="34"/>
    </row>
    <row r="3265" spans="1:18" ht="15.75" customHeight="1">
      <c r="A3265" s="22"/>
      <c r="B3265" s="27" t="s">
        <v>21</v>
      </c>
      <c r="C3265" s="27">
        <v>1185732</v>
      </c>
      <c r="D3265" s="28">
        <v>44307</v>
      </c>
      <c r="E3265" s="27" t="s">
        <v>22</v>
      </c>
      <c r="F3265" s="27" t="s">
        <v>121</v>
      </c>
      <c r="G3265" s="27" t="s">
        <v>96</v>
      </c>
      <c r="H3265" s="27" t="s">
        <v>25</v>
      </c>
      <c r="I3265" s="29">
        <v>0.35000000000000003</v>
      </c>
      <c r="J3265" s="30">
        <v>1250</v>
      </c>
      <c r="K3265" s="31">
        <f t="shared" si="24"/>
        <v>437.50000000000006</v>
      </c>
      <c r="L3265" s="31">
        <f t="shared" si="25"/>
        <v>153.125</v>
      </c>
      <c r="M3265" s="32">
        <v>0.35</v>
      </c>
      <c r="O3265" s="37"/>
      <c r="P3265" s="35"/>
      <c r="Q3265" s="33"/>
      <c r="R3265" s="34"/>
    </row>
    <row r="3266" spans="1:18" ht="15.75" customHeight="1">
      <c r="A3266" s="22"/>
      <c r="B3266" s="27" t="s">
        <v>21</v>
      </c>
      <c r="C3266" s="27">
        <v>1185732</v>
      </c>
      <c r="D3266" s="28">
        <v>44307</v>
      </c>
      <c r="E3266" s="27" t="s">
        <v>22</v>
      </c>
      <c r="F3266" s="27" t="s">
        <v>121</v>
      </c>
      <c r="G3266" s="27" t="s">
        <v>96</v>
      </c>
      <c r="H3266" s="27" t="s">
        <v>26</v>
      </c>
      <c r="I3266" s="29">
        <v>0.25000000000000006</v>
      </c>
      <c r="J3266" s="30">
        <v>1250</v>
      </c>
      <c r="K3266" s="31">
        <f t="shared" si="24"/>
        <v>312.50000000000006</v>
      </c>
      <c r="L3266" s="31">
        <f t="shared" si="25"/>
        <v>109.37500000000001</v>
      </c>
      <c r="M3266" s="32">
        <v>0.35</v>
      </c>
      <c r="O3266" s="37"/>
      <c r="P3266" s="35"/>
      <c r="Q3266" s="33"/>
      <c r="R3266" s="34"/>
    </row>
    <row r="3267" spans="1:18" ht="15.75" customHeight="1">
      <c r="A3267" s="22"/>
      <c r="B3267" s="27" t="s">
        <v>21</v>
      </c>
      <c r="C3267" s="27">
        <v>1185732</v>
      </c>
      <c r="D3267" s="28">
        <v>44307</v>
      </c>
      <c r="E3267" s="27" t="s">
        <v>22</v>
      </c>
      <c r="F3267" s="27" t="s">
        <v>121</v>
      </c>
      <c r="G3267" s="27" t="s">
        <v>96</v>
      </c>
      <c r="H3267" s="27" t="s">
        <v>27</v>
      </c>
      <c r="I3267" s="29">
        <v>0.3</v>
      </c>
      <c r="J3267" s="30">
        <v>500</v>
      </c>
      <c r="K3267" s="31">
        <f t="shared" si="24"/>
        <v>150</v>
      </c>
      <c r="L3267" s="31">
        <f t="shared" si="25"/>
        <v>52.5</v>
      </c>
      <c r="M3267" s="32">
        <v>0.35</v>
      </c>
      <c r="O3267" s="37"/>
      <c r="P3267" s="35"/>
      <c r="Q3267" s="33"/>
      <c r="R3267" s="34"/>
    </row>
    <row r="3268" spans="1:18" ht="15.75" customHeight="1">
      <c r="A3268" s="22"/>
      <c r="B3268" s="27" t="s">
        <v>21</v>
      </c>
      <c r="C3268" s="27">
        <v>1185732</v>
      </c>
      <c r="D3268" s="28">
        <v>44307</v>
      </c>
      <c r="E3268" s="27" t="s">
        <v>22</v>
      </c>
      <c r="F3268" s="27" t="s">
        <v>121</v>
      </c>
      <c r="G3268" s="27" t="s">
        <v>96</v>
      </c>
      <c r="H3268" s="27" t="s">
        <v>28</v>
      </c>
      <c r="I3268" s="29">
        <v>0.45</v>
      </c>
      <c r="J3268" s="30">
        <v>500</v>
      </c>
      <c r="K3268" s="31">
        <f t="shared" si="24"/>
        <v>225</v>
      </c>
      <c r="L3268" s="31">
        <f t="shared" si="25"/>
        <v>67.5</v>
      </c>
      <c r="M3268" s="32">
        <v>0.3</v>
      </c>
      <c r="O3268" s="37"/>
      <c r="P3268" s="35"/>
      <c r="Q3268" s="33"/>
      <c r="R3268" s="34"/>
    </row>
    <row r="3269" spans="1:18" ht="15.75" customHeight="1">
      <c r="A3269" s="22"/>
      <c r="B3269" s="27" t="s">
        <v>21</v>
      </c>
      <c r="C3269" s="27">
        <v>1185732</v>
      </c>
      <c r="D3269" s="28">
        <v>44307</v>
      </c>
      <c r="E3269" s="27" t="s">
        <v>22</v>
      </c>
      <c r="F3269" s="27" t="s">
        <v>121</v>
      </c>
      <c r="G3269" s="27" t="s">
        <v>96</v>
      </c>
      <c r="H3269" s="27" t="s">
        <v>29</v>
      </c>
      <c r="I3269" s="29">
        <v>0.35000000000000003</v>
      </c>
      <c r="J3269" s="30">
        <v>2000</v>
      </c>
      <c r="K3269" s="31">
        <f t="shared" si="24"/>
        <v>700.00000000000011</v>
      </c>
      <c r="L3269" s="31">
        <f t="shared" si="25"/>
        <v>210.00000000000003</v>
      </c>
      <c r="M3269" s="32">
        <v>0.3</v>
      </c>
      <c r="O3269" s="37"/>
      <c r="P3269" s="35"/>
      <c r="Q3269" s="33"/>
      <c r="R3269" s="34"/>
    </row>
    <row r="3270" spans="1:18" ht="15.75" customHeight="1">
      <c r="A3270" s="22"/>
      <c r="B3270" s="27" t="s">
        <v>21</v>
      </c>
      <c r="C3270" s="27">
        <v>1185732</v>
      </c>
      <c r="D3270" s="28">
        <v>44336</v>
      </c>
      <c r="E3270" s="27" t="s">
        <v>22</v>
      </c>
      <c r="F3270" s="27" t="s">
        <v>121</v>
      </c>
      <c r="G3270" s="27" t="s">
        <v>96</v>
      </c>
      <c r="H3270" s="27" t="s">
        <v>24</v>
      </c>
      <c r="I3270" s="29">
        <v>0.49999999999999994</v>
      </c>
      <c r="J3270" s="30">
        <v>4700</v>
      </c>
      <c r="K3270" s="31">
        <f t="shared" si="24"/>
        <v>2349.9999999999995</v>
      </c>
      <c r="L3270" s="31">
        <f t="shared" si="25"/>
        <v>939.99999999999989</v>
      </c>
      <c r="M3270" s="32">
        <v>0.4</v>
      </c>
      <c r="O3270" s="37"/>
      <c r="P3270" s="35"/>
      <c r="Q3270" s="33"/>
      <c r="R3270" s="34"/>
    </row>
    <row r="3271" spans="1:18" ht="15.75" customHeight="1">
      <c r="A3271" s="22"/>
      <c r="B3271" s="27" t="s">
        <v>21</v>
      </c>
      <c r="C3271" s="27">
        <v>1185732</v>
      </c>
      <c r="D3271" s="28">
        <v>44336</v>
      </c>
      <c r="E3271" s="27" t="s">
        <v>22</v>
      </c>
      <c r="F3271" s="27" t="s">
        <v>121</v>
      </c>
      <c r="G3271" s="27" t="s">
        <v>96</v>
      </c>
      <c r="H3271" s="27" t="s">
        <v>25</v>
      </c>
      <c r="I3271" s="29">
        <v>0.45</v>
      </c>
      <c r="J3271" s="30">
        <v>1750</v>
      </c>
      <c r="K3271" s="31">
        <f t="shared" si="24"/>
        <v>787.5</v>
      </c>
      <c r="L3271" s="31">
        <f t="shared" si="25"/>
        <v>275.625</v>
      </c>
      <c r="M3271" s="32">
        <v>0.35</v>
      </c>
      <c r="O3271" s="37"/>
      <c r="P3271" s="35"/>
      <c r="Q3271" s="33"/>
      <c r="R3271" s="34"/>
    </row>
    <row r="3272" spans="1:18" ht="15.75" customHeight="1">
      <c r="A3272" s="22"/>
      <c r="B3272" s="27" t="s">
        <v>21</v>
      </c>
      <c r="C3272" s="27">
        <v>1185732</v>
      </c>
      <c r="D3272" s="28">
        <v>44336</v>
      </c>
      <c r="E3272" s="27" t="s">
        <v>22</v>
      </c>
      <c r="F3272" s="27" t="s">
        <v>121</v>
      </c>
      <c r="G3272" s="27" t="s">
        <v>96</v>
      </c>
      <c r="H3272" s="27" t="s">
        <v>26</v>
      </c>
      <c r="I3272" s="29">
        <v>0.4</v>
      </c>
      <c r="J3272" s="30">
        <v>1500</v>
      </c>
      <c r="K3272" s="31">
        <f t="shared" si="24"/>
        <v>600</v>
      </c>
      <c r="L3272" s="31">
        <f t="shared" si="25"/>
        <v>210</v>
      </c>
      <c r="M3272" s="32">
        <v>0.35</v>
      </c>
      <c r="O3272" s="37"/>
      <c r="P3272" s="35"/>
      <c r="Q3272" s="33"/>
      <c r="R3272" s="34"/>
    </row>
    <row r="3273" spans="1:18" ht="15.75" customHeight="1">
      <c r="A3273" s="22"/>
      <c r="B3273" s="27" t="s">
        <v>21</v>
      </c>
      <c r="C3273" s="27">
        <v>1185732</v>
      </c>
      <c r="D3273" s="28">
        <v>44336</v>
      </c>
      <c r="E3273" s="27" t="s">
        <v>22</v>
      </c>
      <c r="F3273" s="27" t="s">
        <v>121</v>
      </c>
      <c r="G3273" s="27" t="s">
        <v>96</v>
      </c>
      <c r="H3273" s="27" t="s">
        <v>27</v>
      </c>
      <c r="I3273" s="29">
        <v>0.4</v>
      </c>
      <c r="J3273" s="30">
        <v>1000</v>
      </c>
      <c r="K3273" s="31">
        <f t="shared" si="24"/>
        <v>400</v>
      </c>
      <c r="L3273" s="31">
        <f t="shared" si="25"/>
        <v>140</v>
      </c>
      <c r="M3273" s="32">
        <v>0.35</v>
      </c>
      <c r="O3273" s="37"/>
      <c r="P3273" s="35"/>
      <c r="Q3273" s="33"/>
      <c r="R3273" s="34"/>
    </row>
    <row r="3274" spans="1:18" ht="15.75" customHeight="1">
      <c r="A3274" s="22"/>
      <c r="B3274" s="27" t="s">
        <v>21</v>
      </c>
      <c r="C3274" s="27">
        <v>1185732</v>
      </c>
      <c r="D3274" s="28">
        <v>44336</v>
      </c>
      <c r="E3274" s="27" t="s">
        <v>22</v>
      </c>
      <c r="F3274" s="27" t="s">
        <v>121</v>
      </c>
      <c r="G3274" s="27" t="s">
        <v>96</v>
      </c>
      <c r="H3274" s="27" t="s">
        <v>28</v>
      </c>
      <c r="I3274" s="29">
        <v>0.49999999999999994</v>
      </c>
      <c r="J3274" s="30">
        <v>1250</v>
      </c>
      <c r="K3274" s="31">
        <f t="shared" si="24"/>
        <v>624.99999999999989</v>
      </c>
      <c r="L3274" s="31">
        <f t="shared" si="25"/>
        <v>187.49999999999997</v>
      </c>
      <c r="M3274" s="32">
        <v>0.3</v>
      </c>
      <c r="O3274" s="37"/>
      <c r="P3274" s="35"/>
      <c r="Q3274" s="33"/>
      <c r="R3274" s="34"/>
    </row>
    <row r="3275" spans="1:18" ht="15.75" customHeight="1">
      <c r="A3275" s="22"/>
      <c r="B3275" s="27" t="s">
        <v>21</v>
      </c>
      <c r="C3275" s="27">
        <v>1185732</v>
      </c>
      <c r="D3275" s="28">
        <v>44336</v>
      </c>
      <c r="E3275" s="27" t="s">
        <v>22</v>
      </c>
      <c r="F3275" s="27" t="s">
        <v>121</v>
      </c>
      <c r="G3275" s="27" t="s">
        <v>96</v>
      </c>
      <c r="H3275" s="27" t="s">
        <v>29</v>
      </c>
      <c r="I3275" s="29">
        <v>0.54999999999999993</v>
      </c>
      <c r="J3275" s="30">
        <v>2500</v>
      </c>
      <c r="K3275" s="31">
        <f t="shared" si="24"/>
        <v>1374.9999999999998</v>
      </c>
      <c r="L3275" s="31">
        <f t="shared" si="25"/>
        <v>412.49999999999994</v>
      </c>
      <c r="M3275" s="32">
        <v>0.3</v>
      </c>
      <c r="O3275" s="37"/>
      <c r="P3275" s="35"/>
      <c r="Q3275" s="33"/>
      <c r="R3275" s="34"/>
    </row>
    <row r="3276" spans="1:18" ht="15.75" customHeight="1">
      <c r="A3276" s="22"/>
      <c r="B3276" s="27" t="s">
        <v>21</v>
      </c>
      <c r="C3276" s="27">
        <v>1185732</v>
      </c>
      <c r="D3276" s="28">
        <v>44369</v>
      </c>
      <c r="E3276" s="27" t="s">
        <v>22</v>
      </c>
      <c r="F3276" s="27" t="s">
        <v>121</v>
      </c>
      <c r="G3276" s="27" t="s">
        <v>96</v>
      </c>
      <c r="H3276" s="27" t="s">
        <v>24</v>
      </c>
      <c r="I3276" s="29">
        <v>0.49999999999999994</v>
      </c>
      <c r="J3276" s="30">
        <v>5000</v>
      </c>
      <c r="K3276" s="31">
        <f t="shared" si="24"/>
        <v>2499.9999999999995</v>
      </c>
      <c r="L3276" s="31">
        <f t="shared" si="25"/>
        <v>999.99999999999989</v>
      </c>
      <c r="M3276" s="32">
        <v>0.4</v>
      </c>
      <c r="O3276" s="37"/>
      <c r="P3276" s="35"/>
      <c r="Q3276" s="33"/>
      <c r="R3276" s="34"/>
    </row>
    <row r="3277" spans="1:18" ht="15.75" customHeight="1">
      <c r="A3277" s="22"/>
      <c r="B3277" s="27" t="s">
        <v>21</v>
      </c>
      <c r="C3277" s="27">
        <v>1185732</v>
      </c>
      <c r="D3277" s="28">
        <v>44369</v>
      </c>
      <c r="E3277" s="27" t="s">
        <v>22</v>
      </c>
      <c r="F3277" s="27" t="s">
        <v>121</v>
      </c>
      <c r="G3277" s="27" t="s">
        <v>96</v>
      </c>
      <c r="H3277" s="27" t="s">
        <v>25</v>
      </c>
      <c r="I3277" s="29">
        <v>0.45</v>
      </c>
      <c r="J3277" s="30">
        <v>2500</v>
      </c>
      <c r="K3277" s="31">
        <f t="shared" si="24"/>
        <v>1125</v>
      </c>
      <c r="L3277" s="31">
        <f t="shared" si="25"/>
        <v>393.75</v>
      </c>
      <c r="M3277" s="32">
        <v>0.35</v>
      </c>
      <c r="O3277" s="37"/>
      <c r="P3277" s="35"/>
      <c r="Q3277" s="33"/>
      <c r="R3277" s="34"/>
    </row>
    <row r="3278" spans="1:18" ht="15.75" customHeight="1">
      <c r="A3278" s="22"/>
      <c r="B3278" s="27" t="s">
        <v>21</v>
      </c>
      <c r="C3278" s="27">
        <v>1185732</v>
      </c>
      <c r="D3278" s="28">
        <v>44369</v>
      </c>
      <c r="E3278" s="27" t="s">
        <v>22</v>
      </c>
      <c r="F3278" s="27" t="s">
        <v>121</v>
      </c>
      <c r="G3278" s="27" t="s">
        <v>96</v>
      </c>
      <c r="H3278" s="27" t="s">
        <v>26</v>
      </c>
      <c r="I3278" s="29">
        <v>0.4</v>
      </c>
      <c r="J3278" s="30">
        <v>1750</v>
      </c>
      <c r="K3278" s="31">
        <f t="shared" si="24"/>
        <v>700</v>
      </c>
      <c r="L3278" s="31">
        <f t="shared" si="25"/>
        <v>244.99999999999997</v>
      </c>
      <c r="M3278" s="32">
        <v>0.35</v>
      </c>
      <c r="O3278" s="37"/>
      <c r="P3278" s="35"/>
      <c r="Q3278" s="33"/>
      <c r="R3278" s="34"/>
    </row>
    <row r="3279" spans="1:18" ht="15.75" customHeight="1">
      <c r="A3279" s="22"/>
      <c r="B3279" s="27" t="s">
        <v>21</v>
      </c>
      <c r="C3279" s="27">
        <v>1185732</v>
      </c>
      <c r="D3279" s="28">
        <v>44369</v>
      </c>
      <c r="E3279" s="27" t="s">
        <v>22</v>
      </c>
      <c r="F3279" s="27" t="s">
        <v>121</v>
      </c>
      <c r="G3279" s="27" t="s">
        <v>96</v>
      </c>
      <c r="H3279" s="27" t="s">
        <v>27</v>
      </c>
      <c r="I3279" s="29">
        <v>0.4</v>
      </c>
      <c r="J3279" s="30">
        <v>1500</v>
      </c>
      <c r="K3279" s="31">
        <f t="shared" si="24"/>
        <v>600</v>
      </c>
      <c r="L3279" s="31">
        <f t="shared" si="25"/>
        <v>210</v>
      </c>
      <c r="M3279" s="32">
        <v>0.35</v>
      </c>
      <c r="O3279" s="37"/>
      <c r="P3279" s="35"/>
      <c r="Q3279" s="33"/>
      <c r="R3279" s="34"/>
    </row>
    <row r="3280" spans="1:18" ht="15.75" customHeight="1">
      <c r="A3280" s="22"/>
      <c r="B3280" s="27" t="s">
        <v>21</v>
      </c>
      <c r="C3280" s="27">
        <v>1185732</v>
      </c>
      <c r="D3280" s="28">
        <v>44369</v>
      </c>
      <c r="E3280" s="27" t="s">
        <v>22</v>
      </c>
      <c r="F3280" s="27" t="s">
        <v>121</v>
      </c>
      <c r="G3280" s="27" t="s">
        <v>96</v>
      </c>
      <c r="H3280" s="27" t="s">
        <v>28</v>
      </c>
      <c r="I3280" s="29">
        <v>0.49999999999999994</v>
      </c>
      <c r="J3280" s="30">
        <v>1500</v>
      </c>
      <c r="K3280" s="31">
        <f t="shared" si="24"/>
        <v>749.99999999999989</v>
      </c>
      <c r="L3280" s="31">
        <f t="shared" si="25"/>
        <v>224.99999999999997</v>
      </c>
      <c r="M3280" s="32">
        <v>0.3</v>
      </c>
      <c r="O3280" s="37"/>
      <c r="P3280" s="35"/>
      <c r="Q3280" s="33"/>
      <c r="R3280" s="34"/>
    </row>
    <row r="3281" spans="1:18" ht="15.75" customHeight="1">
      <c r="A3281" s="22"/>
      <c r="B3281" s="27" t="s">
        <v>21</v>
      </c>
      <c r="C3281" s="27">
        <v>1185732</v>
      </c>
      <c r="D3281" s="28">
        <v>44369</v>
      </c>
      <c r="E3281" s="27" t="s">
        <v>22</v>
      </c>
      <c r="F3281" s="27" t="s">
        <v>121</v>
      </c>
      <c r="G3281" s="27" t="s">
        <v>96</v>
      </c>
      <c r="H3281" s="27" t="s">
        <v>29</v>
      </c>
      <c r="I3281" s="29">
        <v>0.54999999999999993</v>
      </c>
      <c r="J3281" s="30">
        <v>3000</v>
      </c>
      <c r="K3281" s="31">
        <f t="shared" si="24"/>
        <v>1649.9999999999998</v>
      </c>
      <c r="L3281" s="31">
        <f t="shared" si="25"/>
        <v>494.99999999999989</v>
      </c>
      <c r="M3281" s="32">
        <v>0.3</v>
      </c>
      <c r="O3281" s="37"/>
      <c r="P3281" s="35"/>
      <c r="Q3281" s="33"/>
      <c r="R3281" s="34"/>
    </row>
    <row r="3282" spans="1:18" ht="15.75" customHeight="1">
      <c r="A3282" s="22"/>
      <c r="B3282" s="27" t="s">
        <v>21</v>
      </c>
      <c r="C3282" s="27">
        <v>1185732</v>
      </c>
      <c r="D3282" s="28">
        <v>44397</v>
      </c>
      <c r="E3282" s="27" t="s">
        <v>22</v>
      </c>
      <c r="F3282" s="27" t="s">
        <v>121</v>
      </c>
      <c r="G3282" s="27" t="s">
        <v>96</v>
      </c>
      <c r="H3282" s="27" t="s">
        <v>24</v>
      </c>
      <c r="I3282" s="29">
        <v>0.49999999999999994</v>
      </c>
      <c r="J3282" s="30">
        <v>5250</v>
      </c>
      <c r="K3282" s="31">
        <f t="shared" si="24"/>
        <v>2624.9999999999995</v>
      </c>
      <c r="L3282" s="31">
        <f t="shared" si="25"/>
        <v>1049.9999999999998</v>
      </c>
      <c r="M3282" s="32">
        <v>0.4</v>
      </c>
      <c r="O3282" s="37"/>
      <c r="P3282" s="35"/>
      <c r="Q3282" s="33"/>
      <c r="R3282" s="34"/>
    </row>
    <row r="3283" spans="1:18" ht="15.75" customHeight="1">
      <c r="A3283" s="22"/>
      <c r="B3283" s="27" t="s">
        <v>21</v>
      </c>
      <c r="C3283" s="27">
        <v>1185732</v>
      </c>
      <c r="D3283" s="28">
        <v>44397</v>
      </c>
      <c r="E3283" s="27" t="s">
        <v>22</v>
      </c>
      <c r="F3283" s="27" t="s">
        <v>121</v>
      </c>
      <c r="G3283" s="27" t="s">
        <v>96</v>
      </c>
      <c r="H3283" s="27" t="s">
        <v>25</v>
      </c>
      <c r="I3283" s="29">
        <v>0.45</v>
      </c>
      <c r="J3283" s="30">
        <v>2750</v>
      </c>
      <c r="K3283" s="31">
        <f t="shared" si="24"/>
        <v>1237.5</v>
      </c>
      <c r="L3283" s="31">
        <f t="shared" si="25"/>
        <v>433.125</v>
      </c>
      <c r="M3283" s="32">
        <v>0.35</v>
      </c>
      <c r="O3283" s="37"/>
      <c r="P3283" s="35"/>
      <c r="Q3283" s="33"/>
      <c r="R3283" s="34"/>
    </row>
    <row r="3284" spans="1:18" ht="15.75" customHeight="1">
      <c r="A3284" s="22"/>
      <c r="B3284" s="27" t="s">
        <v>21</v>
      </c>
      <c r="C3284" s="27">
        <v>1185732</v>
      </c>
      <c r="D3284" s="28">
        <v>44397</v>
      </c>
      <c r="E3284" s="27" t="s">
        <v>22</v>
      </c>
      <c r="F3284" s="27" t="s">
        <v>121</v>
      </c>
      <c r="G3284" s="27" t="s">
        <v>96</v>
      </c>
      <c r="H3284" s="27" t="s">
        <v>26</v>
      </c>
      <c r="I3284" s="29">
        <v>0.4</v>
      </c>
      <c r="J3284" s="30">
        <v>2000</v>
      </c>
      <c r="K3284" s="31">
        <f t="shared" si="24"/>
        <v>800</v>
      </c>
      <c r="L3284" s="31">
        <f t="shared" si="25"/>
        <v>280</v>
      </c>
      <c r="M3284" s="32">
        <v>0.35</v>
      </c>
      <c r="O3284" s="37"/>
      <c r="P3284" s="35"/>
      <c r="Q3284" s="33"/>
      <c r="R3284" s="34"/>
    </row>
    <row r="3285" spans="1:18" ht="15.75" customHeight="1">
      <c r="A3285" s="22"/>
      <c r="B3285" s="27" t="s">
        <v>21</v>
      </c>
      <c r="C3285" s="27">
        <v>1185732</v>
      </c>
      <c r="D3285" s="28">
        <v>44397</v>
      </c>
      <c r="E3285" s="27" t="s">
        <v>22</v>
      </c>
      <c r="F3285" s="27" t="s">
        <v>121</v>
      </c>
      <c r="G3285" s="27" t="s">
        <v>96</v>
      </c>
      <c r="H3285" s="27" t="s">
        <v>27</v>
      </c>
      <c r="I3285" s="29">
        <v>0.4</v>
      </c>
      <c r="J3285" s="30">
        <v>1500</v>
      </c>
      <c r="K3285" s="31">
        <f t="shared" si="24"/>
        <v>600</v>
      </c>
      <c r="L3285" s="31">
        <f t="shared" si="25"/>
        <v>210</v>
      </c>
      <c r="M3285" s="32">
        <v>0.35</v>
      </c>
      <c r="O3285" s="37"/>
      <c r="P3285" s="35"/>
      <c r="Q3285" s="33"/>
      <c r="R3285" s="34"/>
    </row>
    <row r="3286" spans="1:18" ht="15.75" customHeight="1">
      <c r="A3286" s="22"/>
      <c r="B3286" s="27" t="s">
        <v>21</v>
      </c>
      <c r="C3286" s="27">
        <v>1185732</v>
      </c>
      <c r="D3286" s="28">
        <v>44397</v>
      </c>
      <c r="E3286" s="27" t="s">
        <v>22</v>
      </c>
      <c r="F3286" s="27" t="s">
        <v>121</v>
      </c>
      <c r="G3286" s="27" t="s">
        <v>96</v>
      </c>
      <c r="H3286" s="27" t="s">
        <v>28</v>
      </c>
      <c r="I3286" s="29">
        <v>0.49999999999999994</v>
      </c>
      <c r="J3286" s="30">
        <v>1750</v>
      </c>
      <c r="K3286" s="31">
        <f t="shared" si="24"/>
        <v>874.99999999999989</v>
      </c>
      <c r="L3286" s="31">
        <f t="shared" si="25"/>
        <v>262.49999999999994</v>
      </c>
      <c r="M3286" s="32">
        <v>0.3</v>
      </c>
      <c r="O3286" s="37"/>
      <c r="P3286" s="35"/>
      <c r="Q3286" s="33"/>
      <c r="R3286" s="34"/>
    </row>
    <row r="3287" spans="1:18" ht="15.75" customHeight="1">
      <c r="A3287" s="22"/>
      <c r="B3287" s="27" t="s">
        <v>21</v>
      </c>
      <c r="C3287" s="27">
        <v>1185732</v>
      </c>
      <c r="D3287" s="28">
        <v>44397</v>
      </c>
      <c r="E3287" s="27" t="s">
        <v>22</v>
      </c>
      <c r="F3287" s="27" t="s">
        <v>121</v>
      </c>
      <c r="G3287" s="27" t="s">
        <v>96</v>
      </c>
      <c r="H3287" s="27" t="s">
        <v>29</v>
      </c>
      <c r="I3287" s="29">
        <v>0.54999999999999993</v>
      </c>
      <c r="J3287" s="30">
        <v>3500</v>
      </c>
      <c r="K3287" s="31">
        <f t="shared" si="24"/>
        <v>1924.9999999999998</v>
      </c>
      <c r="L3287" s="31">
        <f t="shared" si="25"/>
        <v>577.49999999999989</v>
      </c>
      <c r="M3287" s="32">
        <v>0.3</v>
      </c>
      <c r="O3287" s="37"/>
      <c r="P3287" s="35"/>
      <c r="Q3287" s="33"/>
      <c r="R3287" s="34"/>
    </row>
    <row r="3288" spans="1:18" ht="15.75" customHeight="1">
      <c r="A3288" s="22"/>
      <c r="B3288" s="27" t="s">
        <v>21</v>
      </c>
      <c r="C3288" s="27">
        <v>1185732</v>
      </c>
      <c r="D3288" s="28">
        <v>44429</v>
      </c>
      <c r="E3288" s="27" t="s">
        <v>22</v>
      </c>
      <c r="F3288" s="27" t="s">
        <v>121</v>
      </c>
      <c r="G3288" s="27" t="s">
        <v>96</v>
      </c>
      <c r="H3288" s="27" t="s">
        <v>24</v>
      </c>
      <c r="I3288" s="29">
        <v>0.49999999999999994</v>
      </c>
      <c r="J3288" s="30">
        <v>5000</v>
      </c>
      <c r="K3288" s="31">
        <f t="shared" si="24"/>
        <v>2499.9999999999995</v>
      </c>
      <c r="L3288" s="31">
        <f t="shared" si="25"/>
        <v>999.99999999999989</v>
      </c>
      <c r="M3288" s="32">
        <v>0.4</v>
      </c>
      <c r="O3288" s="37"/>
      <c r="P3288" s="35"/>
      <c r="Q3288" s="33"/>
      <c r="R3288" s="34"/>
    </row>
    <row r="3289" spans="1:18" ht="15.75" customHeight="1">
      <c r="A3289" s="22"/>
      <c r="B3289" s="27" t="s">
        <v>21</v>
      </c>
      <c r="C3289" s="27">
        <v>1185732</v>
      </c>
      <c r="D3289" s="28">
        <v>44429</v>
      </c>
      <c r="E3289" s="27" t="s">
        <v>22</v>
      </c>
      <c r="F3289" s="27" t="s">
        <v>121</v>
      </c>
      <c r="G3289" s="27" t="s">
        <v>96</v>
      </c>
      <c r="H3289" s="27" t="s">
        <v>25</v>
      </c>
      <c r="I3289" s="29">
        <v>0.45</v>
      </c>
      <c r="J3289" s="30">
        <v>2750</v>
      </c>
      <c r="K3289" s="31">
        <f t="shared" si="24"/>
        <v>1237.5</v>
      </c>
      <c r="L3289" s="31">
        <f t="shared" si="25"/>
        <v>433.125</v>
      </c>
      <c r="M3289" s="32">
        <v>0.35</v>
      </c>
      <c r="O3289" s="37"/>
      <c r="P3289" s="35"/>
      <c r="Q3289" s="33"/>
      <c r="R3289" s="34"/>
    </row>
    <row r="3290" spans="1:18" ht="15.75" customHeight="1">
      <c r="A3290" s="22"/>
      <c r="B3290" s="27" t="s">
        <v>21</v>
      </c>
      <c r="C3290" s="27">
        <v>1185732</v>
      </c>
      <c r="D3290" s="28">
        <v>44429</v>
      </c>
      <c r="E3290" s="27" t="s">
        <v>22</v>
      </c>
      <c r="F3290" s="27" t="s">
        <v>121</v>
      </c>
      <c r="G3290" s="27" t="s">
        <v>96</v>
      </c>
      <c r="H3290" s="27" t="s">
        <v>26</v>
      </c>
      <c r="I3290" s="29">
        <v>0.4</v>
      </c>
      <c r="J3290" s="30">
        <v>2000</v>
      </c>
      <c r="K3290" s="31">
        <f t="shared" si="24"/>
        <v>800</v>
      </c>
      <c r="L3290" s="31">
        <f t="shared" si="25"/>
        <v>280</v>
      </c>
      <c r="M3290" s="32">
        <v>0.35</v>
      </c>
      <c r="O3290" s="37"/>
      <c r="P3290" s="35"/>
      <c r="Q3290" s="33"/>
      <c r="R3290" s="34"/>
    </row>
    <row r="3291" spans="1:18" ht="15.75" customHeight="1">
      <c r="A3291" s="22"/>
      <c r="B3291" s="27" t="s">
        <v>21</v>
      </c>
      <c r="C3291" s="27">
        <v>1185732</v>
      </c>
      <c r="D3291" s="28">
        <v>44429</v>
      </c>
      <c r="E3291" s="27" t="s">
        <v>22</v>
      </c>
      <c r="F3291" s="27" t="s">
        <v>121</v>
      </c>
      <c r="G3291" s="27" t="s">
        <v>96</v>
      </c>
      <c r="H3291" s="27" t="s">
        <v>27</v>
      </c>
      <c r="I3291" s="29">
        <v>0.4</v>
      </c>
      <c r="J3291" s="30">
        <v>1500</v>
      </c>
      <c r="K3291" s="31">
        <f t="shared" si="24"/>
        <v>600</v>
      </c>
      <c r="L3291" s="31">
        <f t="shared" si="25"/>
        <v>210</v>
      </c>
      <c r="M3291" s="32">
        <v>0.35</v>
      </c>
      <c r="O3291" s="37"/>
      <c r="P3291" s="35"/>
      <c r="Q3291" s="33"/>
      <c r="R3291" s="34"/>
    </row>
    <row r="3292" spans="1:18" ht="15.75" customHeight="1">
      <c r="A3292" s="22"/>
      <c r="B3292" s="27" t="s">
        <v>21</v>
      </c>
      <c r="C3292" s="27">
        <v>1185732</v>
      </c>
      <c r="D3292" s="28">
        <v>44429</v>
      </c>
      <c r="E3292" s="27" t="s">
        <v>22</v>
      </c>
      <c r="F3292" s="27" t="s">
        <v>121</v>
      </c>
      <c r="G3292" s="27" t="s">
        <v>96</v>
      </c>
      <c r="H3292" s="27" t="s">
        <v>28</v>
      </c>
      <c r="I3292" s="29">
        <v>0.49999999999999994</v>
      </c>
      <c r="J3292" s="30">
        <v>1250</v>
      </c>
      <c r="K3292" s="31">
        <f t="shared" si="24"/>
        <v>624.99999999999989</v>
      </c>
      <c r="L3292" s="31">
        <f t="shared" si="25"/>
        <v>187.49999999999997</v>
      </c>
      <c r="M3292" s="32">
        <v>0.3</v>
      </c>
      <c r="O3292" s="37"/>
      <c r="P3292" s="35"/>
      <c r="Q3292" s="33"/>
      <c r="R3292" s="34"/>
    </row>
    <row r="3293" spans="1:18" ht="15.75" customHeight="1">
      <c r="A3293" s="22"/>
      <c r="B3293" s="27" t="s">
        <v>21</v>
      </c>
      <c r="C3293" s="27">
        <v>1185732</v>
      </c>
      <c r="D3293" s="28">
        <v>44429</v>
      </c>
      <c r="E3293" s="27" t="s">
        <v>22</v>
      </c>
      <c r="F3293" s="27" t="s">
        <v>121</v>
      </c>
      <c r="G3293" s="27" t="s">
        <v>96</v>
      </c>
      <c r="H3293" s="27" t="s">
        <v>29</v>
      </c>
      <c r="I3293" s="29">
        <v>0.54999999999999993</v>
      </c>
      <c r="J3293" s="30">
        <v>3000</v>
      </c>
      <c r="K3293" s="31">
        <f t="shared" si="24"/>
        <v>1649.9999999999998</v>
      </c>
      <c r="L3293" s="31">
        <f t="shared" si="25"/>
        <v>494.99999999999989</v>
      </c>
      <c r="M3293" s="32">
        <v>0.3</v>
      </c>
      <c r="O3293" s="37"/>
      <c r="P3293" s="35"/>
      <c r="Q3293" s="33"/>
      <c r="R3293" s="34"/>
    </row>
    <row r="3294" spans="1:18" ht="15.75" customHeight="1">
      <c r="A3294" s="22"/>
      <c r="B3294" s="27" t="s">
        <v>21</v>
      </c>
      <c r="C3294" s="27">
        <v>1185732</v>
      </c>
      <c r="D3294" s="28">
        <v>44459</v>
      </c>
      <c r="E3294" s="27" t="s">
        <v>22</v>
      </c>
      <c r="F3294" s="27" t="s">
        <v>121</v>
      </c>
      <c r="G3294" s="27" t="s">
        <v>96</v>
      </c>
      <c r="H3294" s="27" t="s">
        <v>24</v>
      </c>
      <c r="I3294" s="29">
        <v>0.49999999999999994</v>
      </c>
      <c r="J3294" s="30">
        <v>4250</v>
      </c>
      <c r="K3294" s="31">
        <f t="shared" si="24"/>
        <v>2124.9999999999995</v>
      </c>
      <c r="L3294" s="31">
        <f t="shared" si="25"/>
        <v>849.99999999999989</v>
      </c>
      <c r="M3294" s="32">
        <v>0.4</v>
      </c>
      <c r="O3294" s="37"/>
      <c r="P3294" s="35"/>
      <c r="Q3294" s="33"/>
      <c r="R3294" s="34"/>
    </row>
    <row r="3295" spans="1:18" ht="15.75" customHeight="1">
      <c r="A3295" s="22"/>
      <c r="B3295" s="27" t="s">
        <v>21</v>
      </c>
      <c r="C3295" s="27">
        <v>1185732</v>
      </c>
      <c r="D3295" s="28">
        <v>44459</v>
      </c>
      <c r="E3295" s="27" t="s">
        <v>22</v>
      </c>
      <c r="F3295" s="27" t="s">
        <v>121</v>
      </c>
      <c r="G3295" s="27" t="s">
        <v>96</v>
      </c>
      <c r="H3295" s="27" t="s">
        <v>25</v>
      </c>
      <c r="I3295" s="29">
        <v>0.45</v>
      </c>
      <c r="J3295" s="30">
        <v>2250</v>
      </c>
      <c r="K3295" s="31">
        <f t="shared" si="24"/>
        <v>1012.5</v>
      </c>
      <c r="L3295" s="31">
        <f t="shared" si="25"/>
        <v>354.375</v>
      </c>
      <c r="M3295" s="32">
        <v>0.35</v>
      </c>
      <c r="O3295" s="37"/>
      <c r="P3295" s="35"/>
      <c r="Q3295" s="33"/>
      <c r="R3295" s="34"/>
    </row>
    <row r="3296" spans="1:18" ht="15.75" customHeight="1">
      <c r="A3296" s="22"/>
      <c r="B3296" s="27" t="s">
        <v>21</v>
      </c>
      <c r="C3296" s="27">
        <v>1185732</v>
      </c>
      <c r="D3296" s="28">
        <v>44459</v>
      </c>
      <c r="E3296" s="27" t="s">
        <v>22</v>
      </c>
      <c r="F3296" s="27" t="s">
        <v>121</v>
      </c>
      <c r="G3296" s="27" t="s">
        <v>96</v>
      </c>
      <c r="H3296" s="27" t="s">
        <v>26</v>
      </c>
      <c r="I3296" s="29">
        <v>0.4</v>
      </c>
      <c r="J3296" s="30">
        <v>1250</v>
      </c>
      <c r="K3296" s="31">
        <f t="shared" si="24"/>
        <v>500</v>
      </c>
      <c r="L3296" s="31">
        <f t="shared" si="25"/>
        <v>175</v>
      </c>
      <c r="M3296" s="32">
        <v>0.35</v>
      </c>
      <c r="O3296" s="37"/>
      <c r="P3296" s="35"/>
      <c r="Q3296" s="33"/>
      <c r="R3296" s="34"/>
    </row>
    <row r="3297" spans="1:18" ht="15.75" customHeight="1">
      <c r="A3297" s="22"/>
      <c r="B3297" s="27" t="s">
        <v>21</v>
      </c>
      <c r="C3297" s="27">
        <v>1185732</v>
      </c>
      <c r="D3297" s="28">
        <v>44459</v>
      </c>
      <c r="E3297" s="27" t="s">
        <v>22</v>
      </c>
      <c r="F3297" s="27" t="s">
        <v>121</v>
      </c>
      <c r="G3297" s="27" t="s">
        <v>96</v>
      </c>
      <c r="H3297" s="27" t="s">
        <v>27</v>
      </c>
      <c r="I3297" s="29">
        <v>0.4</v>
      </c>
      <c r="J3297" s="30">
        <v>1000</v>
      </c>
      <c r="K3297" s="31">
        <f t="shared" si="24"/>
        <v>400</v>
      </c>
      <c r="L3297" s="31">
        <f t="shared" si="25"/>
        <v>140</v>
      </c>
      <c r="M3297" s="32">
        <v>0.35</v>
      </c>
      <c r="O3297" s="37"/>
      <c r="P3297" s="35"/>
      <c r="Q3297" s="33"/>
      <c r="R3297" s="34"/>
    </row>
    <row r="3298" spans="1:18" ht="15.75" customHeight="1">
      <c r="A3298" s="22"/>
      <c r="B3298" s="27" t="s">
        <v>21</v>
      </c>
      <c r="C3298" s="27">
        <v>1185732</v>
      </c>
      <c r="D3298" s="28">
        <v>44459</v>
      </c>
      <c r="E3298" s="27" t="s">
        <v>22</v>
      </c>
      <c r="F3298" s="27" t="s">
        <v>121</v>
      </c>
      <c r="G3298" s="27" t="s">
        <v>96</v>
      </c>
      <c r="H3298" s="27" t="s">
        <v>28</v>
      </c>
      <c r="I3298" s="29">
        <v>0.49999999999999994</v>
      </c>
      <c r="J3298" s="30">
        <v>1000</v>
      </c>
      <c r="K3298" s="31">
        <f t="shared" si="24"/>
        <v>499.99999999999994</v>
      </c>
      <c r="L3298" s="31">
        <f t="shared" si="25"/>
        <v>149.99999999999997</v>
      </c>
      <c r="M3298" s="32">
        <v>0.3</v>
      </c>
      <c r="O3298" s="37"/>
      <c r="P3298" s="35"/>
      <c r="Q3298" s="33"/>
      <c r="R3298" s="34"/>
    </row>
    <row r="3299" spans="1:18" ht="15.75" customHeight="1">
      <c r="A3299" s="22"/>
      <c r="B3299" s="27" t="s">
        <v>21</v>
      </c>
      <c r="C3299" s="27">
        <v>1185732</v>
      </c>
      <c r="D3299" s="28">
        <v>44459</v>
      </c>
      <c r="E3299" s="27" t="s">
        <v>22</v>
      </c>
      <c r="F3299" s="27" t="s">
        <v>121</v>
      </c>
      <c r="G3299" s="27" t="s">
        <v>96</v>
      </c>
      <c r="H3299" s="27" t="s">
        <v>29</v>
      </c>
      <c r="I3299" s="29">
        <v>0.54999999999999993</v>
      </c>
      <c r="J3299" s="30">
        <v>2000</v>
      </c>
      <c r="K3299" s="31">
        <f t="shared" si="24"/>
        <v>1099.9999999999998</v>
      </c>
      <c r="L3299" s="31">
        <f t="shared" si="25"/>
        <v>329.99999999999994</v>
      </c>
      <c r="M3299" s="32">
        <v>0.3</v>
      </c>
      <c r="O3299" s="37"/>
      <c r="P3299" s="35"/>
      <c r="Q3299" s="33"/>
      <c r="R3299" s="34"/>
    </row>
    <row r="3300" spans="1:18" ht="15.75" customHeight="1">
      <c r="A3300" s="22"/>
      <c r="B3300" s="27" t="s">
        <v>21</v>
      </c>
      <c r="C3300" s="27">
        <v>1185732</v>
      </c>
      <c r="D3300" s="28">
        <v>44491</v>
      </c>
      <c r="E3300" s="27" t="s">
        <v>22</v>
      </c>
      <c r="F3300" s="27" t="s">
        <v>121</v>
      </c>
      <c r="G3300" s="27" t="s">
        <v>96</v>
      </c>
      <c r="H3300" s="27" t="s">
        <v>24</v>
      </c>
      <c r="I3300" s="29">
        <v>0.54999999999999993</v>
      </c>
      <c r="J3300" s="30">
        <v>3750</v>
      </c>
      <c r="K3300" s="31">
        <f t="shared" si="24"/>
        <v>2062.4999999999995</v>
      </c>
      <c r="L3300" s="31">
        <f t="shared" si="25"/>
        <v>824.99999999999989</v>
      </c>
      <c r="M3300" s="32">
        <v>0.4</v>
      </c>
      <c r="O3300" s="37"/>
      <c r="P3300" s="35"/>
      <c r="Q3300" s="33"/>
      <c r="R3300" s="34"/>
    </row>
    <row r="3301" spans="1:18" ht="15.75" customHeight="1">
      <c r="A3301" s="22"/>
      <c r="B3301" s="27" t="s">
        <v>21</v>
      </c>
      <c r="C3301" s="27">
        <v>1185732</v>
      </c>
      <c r="D3301" s="28">
        <v>44491</v>
      </c>
      <c r="E3301" s="27" t="s">
        <v>22</v>
      </c>
      <c r="F3301" s="27" t="s">
        <v>121</v>
      </c>
      <c r="G3301" s="27" t="s">
        <v>96</v>
      </c>
      <c r="H3301" s="27" t="s">
        <v>25</v>
      </c>
      <c r="I3301" s="29">
        <v>0.5</v>
      </c>
      <c r="J3301" s="30">
        <v>2000</v>
      </c>
      <c r="K3301" s="31">
        <f t="shared" si="24"/>
        <v>1000</v>
      </c>
      <c r="L3301" s="31">
        <f t="shared" si="25"/>
        <v>350</v>
      </c>
      <c r="M3301" s="32">
        <v>0.35</v>
      </c>
      <c r="O3301" s="37"/>
      <c r="P3301" s="35"/>
      <c r="Q3301" s="33"/>
      <c r="R3301" s="34"/>
    </row>
    <row r="3302" spans="1:18" ht="15.75" customHeight="1">
      <c r="A3302" s="22"/>
      <c r="B3302" s="27" t="s">
        <v>21</v>
      </c>
      <c r="C3302" s="27">
        <v>1185732</v>
      </c>
      <c r="D3302" s="28">
        <v>44491</v>
      </c>
      <c r="E3302" s="27" t="s">
        <v>22</v>
      </c>
      <c r="F3302" s="27" t="s">
        <v>121</v>
      </c>
      <c r="G3302" s="27" t="s">
        <v>96</v>
      </c>
      <c r="H3302" s="27" t="s">
        <v>26</v>
      </c>
      <c r="I3302" s="29">
        <v>0.5</v>
      </c>
      <c r="J3302" s="30">
        <v>1000</v>
      </c>
      <c r="K3302" s="31">
        <f t="shared" si="24"/>
        <v>500</v>
      </c>
      <c r="L3302" s="31">
        <f t="shared" si="25"/>
        <v>175</v>
      </c>
      <c r="M3302" s="32">
        <v>0.35</v>
      </c>
      <c r="O3302" s="37"/>
      <c r="P3302" s="35"/>
      <c r="Q3302" s="33"/>
      <c r="R3302" s="34"/>
    </row>
    <row r="3303" spans="1:18" ht="15.75" customHeight="1">
      <c r="A3303" s="22"/>
      <c r="B3303" s="27" t="s">
        <v>21</v>
      </c>
      <c r="C3303" s="27">
        <v>1185732</v>
      </c>
      <c r="D3303" s="28">
        <v>44491</v>
      </c>
      <c r="E3303" s="27" t="s">
        <v>22</v>
      </c>
      <c r="F3303" s="27" t="s">
        <v>121</v>
      </c>
      <c r="G3303" s="27" t="s">
        <v>96</v>
      </c>
      <c r="H3303" s="27" t="s">
        <v>27</v>
      </c>
      <c r="I3303" s="29">
        <v>0.5</v>
      </c>
      <c r="J3303" s="30">
        <v>750</v>
      </c>
      <c r="K3303" s="31">
        <f t="shared" si="24"/>
        <v>375</v>
      </c>
      <c r="L3303" s="31">
        <f t="shared" si="25"/>
        <v>131.25</v>
      </c>
      <c r="M3303" s="32">
        <v>0.35</v>
      </c>
      <c r="O3303" s="37"/>
      <c r="P3303" s="35"/>
      <c r="Q3303" s="33"/>
      <c r="R3303" s="34"/>
    </row>
    <row r="3304" spans="1:18" ht="15.75" customHeight="1">
      <c r="A3304" s="22"/>
      <c r="B3304" s="27" t="s">
        <v>21</v>
      </c>
      <c r="C3304" s="27">
        <v>1185732</v>
      </c>
      <c r="D3304" s="28">
        <v>44491</v>
      </c>
      <c r="E3304" s="27" t="s">
        <v>22</v>
      </c>
      <c r="F3304" s="27" t="s">
        <v>121</v>
      </c>
      <c r="G3304" s="27" t="s">
        <v>96</v>
      </c>
      <c r="H3304" s="27" t="s">
        <v>28</v>
      </c>
      <c r="I3304" s="29">
        <v>0.6</v>
      </c>
      <c r="J3304" s="30">
        <v>750</v>
      </c>
      <c r="K3304" s="31">
        <f t="shared" si="24"/>
        <v>450</v>
      </c>
      <c r="L3304" s="31">
        <f t="shared" si="25"/>
        <v>135</v>
      </c>
      <c r="M3304" s="32">
        <v>0.3</v>
      </c>
      <c r="O3304" s="37"/>
      <c r="P3304" s="35"/>
      <c r="Q3304" s="33"/>
      <c r="R3304" s="34"/>
    </row>
    <row r="3305" spans="1:18" ht="15.75" customHeight="1">
      <c r="A3305" s="22"/>
      <c r="B3305" s="27" t="s">
        <v>21</v>
      </c>
      <c r="C3305" s="27">
        <v>1185732</v>
      </c>
      <c r="D3305" s="28">
        <v>44491</v>
      </c>
      <c r="E3305" s="27" t="s">
        <v>22</v>
      </c>
      <c r="F3305" s="27" t="s">
        <v>121</v>
      </c>
      <c r="G3305" s="27" t="s">
        <v>96</v>
      </c>
      <c r="H3305" s="27" t="s">
        <v>29</v>
      </c>
      <c r="I3305" s="29">
        <v>0.64999999999999991</v>
      </c>
      <c r="J3305" s="30">
        <v>2000</v>
      </c>
      <c r="K3305" s="31">
        <f t="shared" si="24"/>
        <v>1299.9999999999998</v>
      </c>
      <c r="L3305" s="31">
        <f t="shared" si="25"/>
        <v>389.99999999999994</v>
      </c>
      <c r="M3305" s="32">
        <v>0.3</v>
      </c>
      <c r="O3305" s="37"/>
      <c r="P3305" s="35"/>
      <c r="Q3305" s="33"/>
      <c r="R3305" s="34"/>
    </row>
    <row r="3306" spans="1:18" ht="15.75" customHeight="1">
      <c r="A3306" s="22"/>
      <c r="B3306" s="27" t="s">
        <v>21</v>
      </c>
      <c r="C3306" s="27">
        <v>1185732</v>
      </c>
      <c r="D3306" s="28">
        <v>44521</v>
      </c>
      <c r="E3306" s="27" t="s">
        <v>22</v>
      </c>
      <c r="F3306" s="27" t="s">
        <v>121</v>
      </c>
      <c r="G3306" s="27" t="s">
        <v>96</v>
      </c>
      <c r="H3306" s="27" t="s">
        <v>24</v>
      </c>
      <c r="I3306" s="29">
        <v>0.6</v>
      </c>
      <c r="J3306" s="30">
        <v>3500</v>
      </c>
      <c r="K3306" s="31">
        <f t="shared" si="24"/>
        <v>2100</v>
      </c>
      <c r="L3306" s="31">
        <f t="shared" si="25"/>
        <v>840</v>
      </c>
      <c r="M3306" s="32">
        <v>0.4</v>
      </c>
      <c r="O3306" s="37"/>
      <c r="P3306" s="35"/>
      <c r="Q3306" s="33"/>
      <c r="R3306" s="34"/>
    </row>
    <row r="3307" spans="1:18" ht="15.75" customHeight="1">
      <c r="A3307" s="22"/>
      <c r="B3307" s="27" t="s">
        <v>21</v>
      </c>
      <c r="C3307" s="27">
        <v>1185732</v>
      </c>
      <c r="D3307" s="28">
        <v>44521</v>
      </c>
      <c r="E3307" s="27" t="s">
        <v>22</v>
      </c>
      <c r="F3307" s="27" t="s">
        <v>121</v>
      </c>
      <c r="G3307" s="27" t="s">
        <v>96</v>
      </c>
      <c r="H3307" s="27" t="s">
        <v>25</v>
      </c>
      <c r="I3307" s="29">
        <v>0.5</v>
      </c>
      <c r="J3307" s="30">
        <v>1750</v>
      </c>
      <c r="K3307" s="31">
        <f t="shared" si="24"/>
        <v>875</v>
      </c>
      <c r="L3307" s="31">
        <f t="shared" si="25"/>
        <v>306.25</v>
      </c>
      <c r="M3307" s="32">
        <v>0.35</v>
      </c>
      <c r="O3307" s="37"/>
      <c r="P3307" s="35"/>
      <c r="Q3307" s="33"/>
      <c r="R3307" s="34"/>
    </row>
    <row r="3308" spans="1:18" ht="15.75" customHeight="1">
      <c r="A3308" s="22"/>
      <c r="B3308" s="27" t="s">
        <v>21</v>
      </c>
      <c r="C3308" s="27">
        <v>1185732</v>
      </c>
      <c r="D3308" s="28">
        <v>44521</v>
      </c>
      <c r="E3308" s="27" t="s">
        <v>22</v>
      </c>
      <c r="F3308" s="27" t="s">
        <v>121</v>
      </c>
      <c r="G3308" s="27" t="s">
        <v>96</v>
      </c>
      <c r="H3308" s="27" t="s">
        <v>26</v>
      </c>
      <c r="I3308" s="29">
        <v>0.5</v>
      </c>
      <c r="J3308" s="30">
        <v>1700</v>
      </c>
      <c r="K3308" s="31">
        <f t="shared" si="24"/>
        <v>850</v>
      </c>
      <c r="L3308" s="31">
        <f t="shared" si="25"/>
        <v>297.5</v>
      </c>
      <c r="M3308" s="32">
        <v>0.35</v>
      </c>
      <c r="O3308" s="37"/>
      <c r="P3308" s="35"/>
      <c r="Q3308" s="33"/>
      <c r="R3308" s="34"/>
    </row>
    <row r="3309" spans="1:18" ht="15.75" customHeight="1">
      <c r="A3309" s="22"/>
      <c r="B3309" s="27" t="s">
        <v>21</v>
      </c>
      <c r="C3309" s="27">
        <v>1185732</v>
      </c>
      <c r="D3309" s="28">
        <v>44521</v>
      </c>
      <c r="E3309" s="27" t="s">
        <v>22</v>
      </c>
      <c r="F3309" s="27" t="s">
        <v>121</v>
      </c>
      <c r="G3309" s="27" t="s">
        <v>96</v>
      </c>
      <c r="H3309" s="27" t="s">
        <v>27</v>
      </c>
      <c r="I3309" s="29">
        <v>0.5</v>
      </c>
      <c r="J3309" s="30">
        <v>1500</v>
      </c>
      <c r="K3309" s="31">
        <f t="shared" si="24"/>
        <v>750</v>
      </c>
      <c r="L3309" s="31">
        <f t="shared" si="25"/>
        <v>262.5</v>
      </c>
      <c r="M3309" s="32">
        <v>0.35</v>
      </c>
      <c r="O3309" s="37"/>
      <c r="P3309" s="35"/>
      <c r="Q3309" s="33"/>
      <c r="R3309" s="34"/>
    </row>
    <row r="3310" spans="1:18" ht="15.75" customHeight="1">
      <c r="A3310" s="22"/>
      <c r="B3310" s="27" t="s">
        <v>21</v>
      </c>
      <c r="C3310" s="27">
        <v>1185732</v>
      </c>
      <c r="D3310" s="28">
        <v>44521</v>
      </c>
      <c r="E3310" s="27" t="s">
        <v>22</v>
      </c>
      <c r="F3310" s="27" t="s">
        <v>121</v>
      </c>
      <c r="G3310" s="27" t="s">
        <v>96</v>
      </c>
      <c r="H3310" s="27" t="s">
        <v>28</v>
      </c>
      <c r="I3310" s="29">
        <v>0.6</v>
      </c>
      <c r="J3310" s="30">
        <v>1250</v>
      </c>
      <c r="K3310" s="31">
        <f t="shared" si="24"/>
        <v>750</v>
      </c>
      <c r="L3310" s="31">
        <f t="shared" si="25"/>
        <v>225</v>
      </c>
      <c r="M3310" s="32">
        <v>0.3</v>
      </c>
      <c r="O3310" s="37"/>
      <c r="P3310" s="35"/>
      <c r="Q3310" s="33"/>
      <c r="R3310" s="34"/>
    </row>
    <row r="3311" spans="1:18" ht="15.75" customHeight="1">
      <c r="A3311" s="22"/>
      <c r="B3311" s="27" t="s">
        <v>21</v>
      </c>
      <c r="C3311" s="27">
        <v>1185732</v>
      </c>
      <c r="D3311" s="28">
        <v>44521</v>
      </c>
      <c r="E3311" s="27" t="s">
        <v>22</v>
      </c>
      <c r="F3311" s="27" t="s">
        <v>121</v>
      </c>
      <c r="G3311" s="27" t="s">
        <v>96</v>
      </c>
      <c r="H3311" s="27" t="s">
        <v>29</v>
      </c>
      <c r="I3311" s="29">
        <v>0.64999999999999991</v>
      </c>
      <c r="J3311" s="30">
        <v>2250</v>
      </c>
      <c r="K3311" s="31">
        <f t="shared" si="24"/>
        <v>1462.4999999999998</v>
      </c>
      <c r="L3311" s="31">
        <f t="shared" si="25"/>
        <v>438.74999999999994</v>
      </c>
      <c r="M3311" s="32">
        <v>0.3</v>
      </c>
      <c r="O3311" s="37"/>
      <c r="P3311" s="35"/>
      <c r="Q3311" s="33"/>
      <c r="R3311" s="34"/>
    </row>
    <row r="3312" spans="1:18" ht="15.75" customHeight="1">
      <c r="A3312" s="22"/>
      <c r="B3312" s="27" t="s">
        <v>21</v>
      </c>
      <c r="C3312" s="27">
        <v>1185732</v>
      </c>
      <c r="D3312" s="28">
        <v>44550</v>
      </c>
      <c r="E3312" s="27" t="s">
        <v>22</v>
      </c>
      <c r="F3312" s="27" t="s">
        <v>121</v>
      </c>
      <c r="G3312" s="27" t="s">
        <v>96</v>
      </c>
      <c r="H3312" s="27" t="s">
        <v>24</v>
      </c>
      <c r="I3312" s="29">
        <v>0.6</v>
      </c>
      <c r="J3312" s="30">
        <v>4500</v>
      </c>
      <c r="K3312" s="31">
        <f t="shared" si="24"/>
        <v>2700</v>
      </c>
      <c r="L3312" s="31">
        <f t="shared" si="25"/>
        <v>1080</v>
      </c>
      <c r="M3312" s="32">
        <v>0.4</v>
      </c>
      <c r="O3312" s="37"/>
      <c r="P3312" s="35"/>
      <c r="Q3312" s="33"/>
      <c r="R3312" s="34"/>
    </row>
    <row r="3313" spans="1:18" ht="15.75" customHeight="1">
      <c r="A3313" s="22"/>
      <c r="B3313" s="27" t="s">
        <v>21</v>
      </c>
      <c r="C3313" s="27">
        <v>1185732</v>
      </c>
      <c r="D3313" s="28">
        <v>44550</v>
      </c>
      <c r="E3313" s="27" t="s">
        <v>22</v>
      </c>
      <c r="F3313" s="27" t="s">
        <v>121</v>
      </c>
      <c r="G3313" s="27" t="s">
        <v>96</v>
      </c>
      <c r="H3313" s="27" t="s">
        <v>25</v>
      </c>
      <c r="I3313" s="29">
        <v>0.5</v>
      </c>
      <c r="J3313" s="30">
        <v>2500</v>
      </c>
      <c r="K3313" s="31">
        <f t="shared" si="24"/>
        <v>1250</v>
      </c>
      <c r="L3313" s="31">
        <f t="shared" si="25"/>
        <v>437.5</v>
      </c>
      <c r="M3313" s="32">
        <v>0.35</v>
      </c>
      <c r="O3313" s="37"/>
      <c r="P3313" s="35"/>
      <c r="Q3313" s="33"/>
      <c r="R3313" s="34"/>
    </row>
    <row r="3314" spans="1:18" ht="15.75" customHeight="1">
      <c r="A3314" s="22"/>
      <c r="B3314" s="27" t="s">
        <v>21</v>
      </c>
      <c r="C3314" s="27">
        <v>1185732</v>
      </c>
      <c r="D3314" s="28">
        <v>44550</v>
      </c>
      <c r="E3314" s="27" t="s">
        <v>22</v>
      </c>
      <c r="F3314" s="27" t="s">
        <v>121</v>
      </c>
      <c r="G3314" s="27" t="s">
        <v>96</v>
      </c>
      <c r="H3314" s="27" t="s">
        <v>26</v>
      </c>
      <c r="I3314" s="29">
        <v>0.5</v>
      </c>
      <c r="J3314" s="30">
        <v>2250</v>
      </c>
      <c r="K3314" s="31">
        <f t="shared" si="24"/>
        <v>1125</v>
      </c>
      <c r="L3314" s="31">
        <f t="shared" si="25"/>
        <v>393.75</v>
      </c>
      <c r="M3314" s="32">
        <v>0.35</v>
      </c>
      <c r="O3314" s="37"/>
      <c r="P3314" s="35"/>
      <c r="Q3314" s="33"/>
      <c r="R3314" s="34"/>
    </row>
    <row r="3315" spans="1:18" ht="15.75" customHeight="1">
      <c r="A3315" s="22"/>
      <c r="B3315" s="27" t="s">
        <v>21</v>
      </c>
      <c r="C3315" s="27">
        <v>1185732</v>
      </c>
      <c r="D3315" s="28">
        <v>44550</v>
      </c>
      <c r="E3315" s="27" t="s">
        <v>22</v>
      </c>
      <c r="F3315" s="27" t="s">
        <v>121</v>
      </c>
      <c r="G3315" s="27" t="s">
        <v>96</v>
      </c>
      <c r="H3315" s="27" t="s">
        <v>27</v>
      </c>
      <c r="I3315" s="29">
        <v>0.5</v>
      </c>
      <c r="J3315" s="30">
        <v>1750</v>
      </c>
      <c r="K3315" s="31">
        <f t="shared" si="24"/>
        <v>875</v>
      </c>
      <c r="L3315" s="31">
        <f t="shared" si="25"/>
        <v>306.25</v>
      </c>
      <c r="M3315" s="32">
        <v>0.35</v>
      </c>
      <c r="O3315" s="37"/>
      <c r="P3315" s="35"/>
      <c r="Q3315" s="33"/>
      <c r="R3315" s="34"/>
    </row>
    <row r="3316" spans="1:18" ht="15.75" customHeight="1">
      <c r="A3316" s="22"/>
      <c r="B3316" s="27" t="s">
        <v>21</v>
      </c>
      <c r="C3316" s="27">
        <v>1185732</v>
      </c>
      <c r="D3316" s="28">
        <v>44550</v>
      </c>
      <c r="E3316" s="27" t="s">
        <v>22</v>
      </c>
      <c r="F3316" s="27" t="s">
        <v>121</v>
      </c>
      <c r="G3316" s="27" t="s">
        <v>96</v>
      </c>
      <c r="H3316" s="27" t="s">
        <v>28</v>
      </c>
      <c r="I3316" s="29">
        <v>0.6</v>
      </c>
      <c r="J3316" s="30">
        <v>1750</v>
      </c>
      <c r="K3316" s="31">
        <f t="shared" si="24"/>
        <v>1050</v>
      </c>
      <c r="L3316" s="31">
        <f t="shared" si="25"/>
        <v>315</v>
      </c>
      <c r="M3316" s="32">
        <v>0.3</v>
      </c>
      <c r="O3316" s="37"/>
      <c r="P3316" s="35"/>
      <c r="Q3316" s="33"/>
      <c r="R3316" s="34"/>
    </row>
    <row r="3317" spans="1:18" ht="15.75" customHeight="1">
      <c r="A3317" s="22"/>
      <c r="B3317" s="27" t="s">
        <v>21</v>
      </c>
      <c r="C3317" s="27">
        <v>1185732</v>
      </c>
      <c r="D3317" s="28">
        <v>44550</v>
      </c>
      <c r="E3317" s="27" t="s">
        <v>22</v>
      </c>
      <c r="F3317" s="27" t="s">
        <v>121</v>
      </c>
      <c r="G3317" s="27" t="s">
        <v>96</v>
      </c>
      <c r="H3317" s="27" t="s">
        <v>29</v>
      </c>
      <c r="I3317" s="29">
        <v>0.64999999999999991</v>
      </c>
      <c r="J3317" s="30">
        <v>2750</v>
      </c>
      <c r="K3317" s="31">
        <f t="shared" si="24"/>
        <v>1787.4999999999998</v>
      </c>
      <c r="L3317" s="31">
        <f t="shared" si="25"/>
        <v>536.24999999999989</v>
      </c>
      <c r="M3317" s="32">
        <v>0.3</v>
      </c>
      <c r="O3317" s="37"/>
      <c r="P3317" s="35"/>
      <c r="Q3317" s="33"/>
      <c r="R3317" s="34"/>
    </row>
    <row r="3318" spans="1:18" ht="15.75" customHeight="1">
      <c r="A3318" s="22" t="s">
        <v>46</v>
      </c>
      <c r="B3318" s="27" t="s">
        <v>21</v>
      </c>
      <c r="C3318" s="27">
        <v>1185732</v>
      </c>
      <c r="D3318" s="28">
        <v>44213</v>
      </c>
      <c r="E3318" s="27" t="s">
        <v>22</v>
      </c>
      <c r="F3318" s="27" t="s">
        <v>122</v>
      </c>
      <c r="G3318" s="27" t="s">
        <v>123</v>
      </c>
      <c r="H3318" s="27" t="s">
        <v>24</v>
      </c>
      <c r="I3318" s="29">
        <v>0.4</v>
      </c>
      <c r="J3318" s="30">
        <v>5250</v>
      </c>
      <c r="K3318" s="31">
        <f t="shared" si="24"/>
        <v>2100</v>
      </c>
      <c r="L3318" s="31">
        <f t="shared" si="25"/>
        <v>735</v>
      </c>
      <c r="M3318" s="32">
        <v>0.35</v>
      </c>
      <c r="O3318" s="37"/>
      <c r="P3318" s="35"/>
      <c r="Q3318" s="33"/>
      <c r="R3318" s="34"/>
    </row>
    <row r="3319" spans="1:18" ht="15.75" customHeight="1">
      <c r="A3319" s="22"/>
      <c r="B3319" s="27" t="s">
        <v>21</v>
      </c>
      <c r="C3319" s="27">
        <v>1185732</v>
      </c>
      <c r="D3319" s="28">
        <v>44213</v>
      </c>
      <c r="E3319" s="27" t="s">
        <v>22</v>
      </c>
      <c r="F3319" s="27" t="s">
        <v>122</v>
      </c>
      <c r="G3319" s="27" t="s">
        <v>123</v>
      </c>
      <c r="H3319" s="27" t="s">
        <v>25</v>
      </c>
      <c r="I3319" s="29">
        <v>0.4</v>
      </c>
      <c r="J3319" s="30">
        <v>3250</v>
      </c>
      <c r="K3319" s="31">
        <f t="shared" si="24"/>
        <v>1300</v>
      </c>
      <c r="L3319" s="31">
        <f t="shared" si="25"/>
        <v>454.99999999999994</v>
      </c>
      <c r="M3319" s="32">
        <v>0.35</v>
      </c>
      <c r="O3319" s="37"/>
      <c r="P3319" s="35"/>
      <c r="Q3319" s="33"/>
      <c r="R3319" s="34"/>
    </row>
    <row r="3320" spans="1:18" ht="15.75" customHeight="1">
      <c r="A3320" s="22"/>
      <c r="B3320" s="27" t="s">
        <v>21</v>
      </c>
      <c r="C3320" s="27">
        <v>1185732</v>
      </c>
      <c r="D3320" s="28">
        <v>44213</v>
      </c>
      <c r="E3320" s="27" t="s">
        <v>22</v>
      </c>
      <c r="F3320" s="27" t="s">
        <v>122</v>
      </c>
      <c r="G3320" s="27" t="s">
        <v>123</v>
      </c>
      <c r="H3320" s="27" t="s">
        <v>26</v>
      </c>
      <c r="I3320" s="29">
        <v>0.30000000000000004</v>
      </c>
      <c r="J3320" s="30">
        <v>3250</v>
      </c>
      <c r="K3320" s="31">
        <f t="shared" si="24"/>
        <v>975.00000000000011</v>
      </c>
      <c r="L3320" s="31">
        <f t="shared" si="25"/>
        <v>390.00000000000006</v>
      </c>
      <c r="M3320" s="32">
        <v>0.4</v>
      </c>
      <c r="O3320" s="37"/>
      <c r="P3320" s="35"/>
      <c r="Q3320" s="33"/>
      <c r="R3320" s="34"/>
    </row>
    <row r="3321" spans="1:18" ht="15.75" customHeight="1">
      <c r="A3321" s="22"/>
      <c r="B3321" s="27" t="s">
        <v>21</v>
      </c>
      <c r="C3321" s="27">
        <v>1185732</v>
      </c>
      <c r="D3321" s="28">
        <v>44213</v>
      </c>
      <c r="E3321" s="27" t="s">
        <v>22</v>
      </c>
      <c r="F3321" s="27" t="s">
        <v>122</v>
      </c>
      <c r="G3321" s="27" t="s">
        <v>123</v>
      </c>
      <c r="H3321" s="27" t="s">
        <v>27</v>
      </c>
      <c r="I3321" s="29">
        <v>0.35</v>
      </c>
      <c r="J3321" s="30">
        <v>1750</v>
      </c>
      <c r="K3321" s="31">
        <f t="shared" ref="K3321:K3575" si="26">I3321*J3321</f>
        <v>612.5</v>
      </c>
      <c r="L3321" s="31">
        <f t="shared" ref="L3321:L3575" si="27">K3321*M3321</f>
        <v>245</v>
      </c>
      <c r="M3321" s="32">
        <v>0.4</v>
      </c>
      <c r="O3321" s="37"/>
      <c r="P3321" s="35"/>
      <c r="Q3321" s="33"/>
      <c r="R3321" s="34"/>
    </row>
    <row r="3322" spans="1:18" ht="15.75" customHeight="1">
      <c r="A3322" s="22"/>
      <c r="B3322" s="27" t="s">
        <v>21</v>
      </c>
      <c r="C3322" s="27">
        <v>1185732</v>
      </c>
      <c r="D3322" s="28">
        <v>44213</v>
      </c>
      <c r="E3322" s="27" t="s">
        <v>22</v>
      </c>
      <c r="F3322" s="27" t="s">
        <v>122</v>
      </c>
      <c r="G3322" s="27" t="s">
        <v>123</v>
      </c>
      <c r="H3322" s="27" t="s">
        <v>28</v>
      </c>
      <c r="I3322" s="29">
        <v>0.5</v>
      </c>
      <c r="J3322" s="30">
        <v>2250</v>
      </c>
      <c r="K3322" s="31">
        <f t="shared" si="26"/>
        <v>1125</v>
      </c>
      <c r="L3322" s="31">
        <f t="shared" si="27"/>
        <v>337.5</v>
      </c>
      <c r="M3322" s="32">
        <v>0.3</v>
      </c>
      <c r="O3322" s="37"/>
      <c r="P3322" s="35"/>
      <c r="Q3322" s="33"/>
      <c r="R3322" s="34"/>
    </row>
    <row r="3323" spans="1:18" ht="15.75" customHeight="1">
      <c r="A3323" s="22"/>
      <c r="B3323" s="27" t="s">
        <v>21</v>
      </c>
      <c r="C3323" s="27">
        <v>1185732</v>
      </c>
      <c r="D3323" s="28">
        <v>44213</v>
      </c>
      <c r="E3323" s="27" t="s">
        <v>22</v>
      </c>
      <c r="F3323" s="27" t="s">
        <v>122</v>
      </c>
      <c r="G3323" s="27" t="s">
        <v>123</v>
      </c>
      <c r="H3323" s="27" t="s">
        <v>29</v>
      </c>
      <c r="I3323" s="29">
        <v>0.4</v>
      </c>
      <c r="J3323" s="30">
        <v>3250</v>
      </c>
      <c r="K3323" s="31">
        <f t="shared" si="26"/>
        <v>1300</v>
      </c>
      <c r="L3323" s="31">
        <f t="shared" si="27"/>
        <v>520</v>
      </c>
      <c r="M3323" s="32">
        <v>0.4</v>
      </c>
      <c r="O3323" s="37"/>
      <c r="P3323" s="35"/>
      <c r="Q3323" s="33"/>
      <c r="R3323" s="34"/>
    </row>
    <row r="3324" spans="1:18" ht="15.75" customHeight="1">
      <c r="A3324" s="22"/>
      <c r="B3324" s="27" t="s">
        <v>21</v>
      </c>
      <c r="C3324" s="27">
        <v>1185732</v>
      </c>
      <c r="D3324" s="28">
        <v>44242</v>
      </c>
      <c r="E3324" s="27" t="s">
        <v>22</v>
      </c>
      <c r="F3324" s="27" t="s">
        <v>122</v>
      </c>
      <c r="G3324" s="27" t="s">
        <v>123</v>
      </c>
      <c r="H3324" s="27" t="s">
        <v>24</v>
      </c>
      <c r="I3324" s="29">
        <v>0.4</v>
      </c>
      <c r="J3324" s="30">
        <v>5750</v>
      </c>
      <c r="K3324" s="31">
        <f t="shared" si="26"/>
        <v>2300</v>
      </c>
      <c r="L3324" s="31">
        <f t="shared" si="27"/>
        <v>805</v>
      </c>
      <c r="M3324" s="32">
        <v>0.35</v>
      </c>
      <c r="O3324" s="37"/>
      <c r="P3324" s="35"/>
      <c r="Q3324" s="33"/>
      <c r="R3324" s="34"/>
    </row>
    <row r="3325" spans="1:18" ht="15.75" customHeight="1">
      <c r="A3325" s="22"/>
      <c r="B3325" s="27" t="s">
        <v>21</v>
      </c>
      <c r="C3325" s="27">
        <v>1185732</v>
      </c>
      <c r="D3325" s="28">
        <v>44242</v>
      </c>
      <c r="E3325" s="27" t="s">
        <v>22</v>
      </c>
      <c r="F3325" s="27" t="s">
        <v>122</v>
      </c>
      <c r="G3325" s="27" t="s">
        <v>123</v>
      </c>
      <c r="H3325" s="27" t="s">
        <v>25</v>
      </c>
      <c r="I3325" s="29">
        <v>0.4</v>
      </c>
      <c r="J3325" s="30">
        <v>2250</v>
      </c>
      <c r="K3325" s="31">
        <f t="shared" si="26"/>
        <v>900</v>
      </c>
      <c r="L3325" s="31">
        <f t="shared" si="27"/>
        <v>315</v>
      </c>
      <c r="M3325" s="32">
        <v>0.35</v>
      </c>
      <c r="O3325" s="37"/>
      <c r="P3325" s="35"/>
      <c r="Q3325" s="33"/>
      <c r="R3325" s="34"/>
    </row>
    <row r="3326" spans="1:18" ht="15.75" customHeight="1">
      <c r="A3326" s="22"/>
      <c r="B3326" s="27" t="s">
        <v>21</v>
      </c>
      <c r="C3326" s="27">
        <v>1185732</v>
      </c>
      <c r="D3326" s="28">
        <v>44242</v>
      </c>
      <c r="E3326" s="27" t="s">
        <v>22</v>
      </c>
      <c r="F3326" s="27" t="s">
        <v>122</v>
      </c>
      <c r="G3326" s="27" t="s">
        <v>123</v>
      </c>
      <c r="H3326" s="27" t="s">
        <v>26</v>
      </c>
      <c r="I3326" s="29">
        <v>0.30000000000000004</v>
      </c>
      <c r="J3326" s="30">
        <v>2750</v>
      </c>
      <c r="K3326" s="31">
        <f t="shared" si="26"/>
        <v>825.00000000000011</v>
      </c>
      <c r="L3326" s="31">
        <f t="shared" si="27"/>
        <v>330.00000000000006</v>
      </c>
      <c r="M3326" s="32">
        <v>0.4</v>
      </c>
      <c r="O3326" s="37"/>
      <c r="P3326" s="35"/>
      <c r="Q3326" s="33"/>
      <c r="R3326" s="34"/>
    </row>
    <row r="3327" spans="1:18" ht="15.75" customHeight="1">
      <c r="A3327" s="22"/>
      <c r="B3327" s="27" t="s">
        <v>21</v>
      </c>
      <c r="C3327" s="27">
        <v>1185732</v>
      </c>
      <c r="D3327" s="28">
        <v>44242</v>
      </c>
      <c r="E3327" s="27" t="s">
        <v>22</v>
      </c>
      <c r="F3327" s="27" t="s">
        <v>122</v>
      </c>
      <c r="G3327" s="27" t="s">
        <v>123</v>
      </c>
      <c r="H3327" s="27" t="s">
        <v>27</v>
      </c>
      <c r="I3327" s="29">
        <v>0.35</v>
      </c>
      <c r="J3327" s="30">
        <v>1500</v>
      </c>
      <c r="K3327" s="31">
        <f t="shared" si="26"/>
        <v>525</v>
      </c>
      <c r="L3327" s="31">
        <f t="shared" si="27"/>
        <v>210</v>
      </c>
      <c r="M3327" s="32">
        <v>0.4</v>
      </c>
      <c r="O3327" s="37"/>
      <c r="P3327" s="35"/>
      <c r="Q3327" s="33"/>
      <c r="R3327" s="34"/>
    </row>
    <row r="3328" spans="1:18" ht="15.75" customHeight="1">
      <c r="A3328" s="22"/>
      <c r="B3328" s="27" t="s">
        <v>21</v>
      </c>
      <c r="C3328" s="27">
        <v>1185732</v>
      </c>
      <c r="D3328" s="28">
        <v>44242</v>
      </c>
      <c r="E3328" s="27" t="s">
        <v>22</v>
      </c>
      <c r="F3328" s="27" t="s">
        <v>122</v>
      </c>
      <c r="G3328" s="27" t="s">
        <v>123</v>
      </c>
      <c r="H3328" s="27" t="s">
        <v>28</v>
      </c>
      <c r="I3328" s="29">
        <v>0.5</v>
      </c>
      <c r="J3328" s="30">
        <v>2250</v>
      </c>
      <c r="K3328" s="31">
        <f t="shared" si="26"/>
        <v>1125</v>
      </c>
      <c r="L3328" s="31">
        <f t="shared" si="27"/>
        <v>337.5</v>
      </c>
      <c r="M3328" s="32">
        <v>0.3</v>
      </c>
      <c r="O3328" s="37"/>
      <c r="P3328" s="35"/>
      <c r="Q3328" s="33"/>
      <c r="R3328" s="34"/>
    </row>
    <row r="3329" spans="1:18" ht="15.75" customHeight="1">
      <c r="A3329" s="22"/>
      <c r="B3329" s="27" t="s">
        <v>21</v>
      </c>
      <c r="C3329" s="27">
        <v>1185732</v>
      </c>
      <c r="D3329" s="28">
        <v>44242</v>
      </c>
      <c r="E3329" s="27" t="s">
        <v>22</v>
      </c>
      <c r="F3329" s="27" t="s">
        <v>122</v>
      </c>
      <c r="G3329" s="27" t="s">
        <v>123</v>
      </c>
      <c r="H3329" s="27" t="s">
        <v>29</v>
      </c>
      <c r="I3329" s="29">
        <v>0.4</v>
      </c>
      <c r="J3329" s="30">
        <v>3250</v>
      </c>
      <c r="K3329" s="31">
        <f t="shared" si="26"/>
        <v>1300</v>
      </c>
      <c r="L3329" s="31">
        <f t="shared" si="27"/>
        <v>520</v>
      </c>
      <c r="M3329" s="32">
        <v>0.4</v>
      </c>
      <c r="O3329" s="37"/>
      <c r="P3329" s="35"/>
      <c r="Q3329" s="33"/>
      <c r="R3329" s="34"/>
    </row>
    <row r="3330" spans="1:18" ht="15.75" customHeight="1">
      <c r="A3330" s="22"/>
      <c r="B3330" s="27" t="s">
        <v>21</v>
      </c>
      <c r="C3330" s="27">
        <v>1185732</v>
      </c>
      <c r="D3330" s="28">
        <v>44268</v>
      </c>
      <c r="E3330" s="27" t="s">
        <v>22</v>
      </c>
      <c r="F3330" s="27" t="s">
        <v>122</v>
      </c>
      <c r="G3330" s="27" t="s">
        <v>123</v>
      </c>
      <c r="H3330" s="27" t="s">
        <v>24</v>
      </c>
      <c r="I3330" s="29">
        <v>0.4</v>
      </c>
      <c r="J3330" s="30">
        <v>5450</v>
      </c>
      <c r="K3330" s="31">
        <f t="shared" si="26"/>
        <v>2180</v>
      </c>
      <c r="L3330" s="31">
        <f t="shared" si="27"/>
        <v>763</v>
      </c>
      <c r="M3330" s="32">
        <v>0.35</v>
      </c>
      <c r="O3330" s="37"/>
      <c r="P3330" s="35"/>
      <c r="Q3330" s="33"/>
      <c r="R3330" s="34"/>
    </row>
    <row r="3331" spans="1:18" ht="15.75" customHeight="1">
      <c r="A3331" s="22"/>
      <c r="B3331" s="27" t="s">
        <v>21</v>
      </c>
      <c r="C3331" s="27">
        <v>1185732</v>
      </c>
      <c r="D3331" s="28">
        <v>44268</v>
      </c>
      <c r="E3331" s="27" t="s">
        <v>22</v>
      </c>
      <c r="F3331" s="27" t="s">
        <v>122</v>
      </c>
      <c r="G3331" s="27" t="s">
        <v>123</v>
      </c>
      <c r="H3331" s="27" t="s">
        <v>25</v>
      </c>
      <c r="I3331" s="29">
        <v>0.4</v>
      </c>
      <c r="J3331" s="30">
        <v>2500</v>
      </c>
      <c r="K3331" s="31">
        <f t="shared" si="26"/>
        <v>1000</v>
      </c>
      <c r="L3331" s="31">
        <f t="shared" si="27"/>
        <v>350</v>
      </c>
      <c r="M3331" s="32">
        <v>0.35</v>
      </c>
      <c r="O3331" s="37"/>
      <c r="P3331" s="35"/>
      <c r="Q3331" s="33"/>
      <c r="R3331" s="34"/>
    </row>
    <row r="3332" spans="1:18" ht="15.75" customHeight="1">
      <c r="A3332" s="22"/>
      <c r="B3332" s="27" t="s">
        <v>21</v>
      </c>
      <c r="C3332" s="27">
        <v>1185732</v>
      </c>
      <c r="D3332" s="28">
        <v>44268</v>
      </c>
      <c r="E3332" s="27" t="s">
        <v>22</v>
      </c>
      <c r="F3332" s="27" t="s">
        <v>122</v>
      </c>
      <c r="G3332" s="27" t="s">
        <v>123</v>
      </c>
      <c r="H3332" s="27" t="s">
        <v>26</v>
      </c>
      <c r="I3332" s="29">
        <v>0.30000000000000004</v>
      </c>
      <c r="J3332" s="30">
        <v>2750</v>
      </c>
      <c r="K3332" s="31">
        <f t="shared" si="26"/>
        <v>825.00000000000011</v>
      </c>
      <c r="L3332" s="31">
        <f t="shared" si="27"/>
        <v>330.00000000000006</v>
      </c>
      <c r="M3332" s="32">
        <v>0.4</v>
      </c>
      <c r="O3332" s="37"/>
      <c r="P3332" s="35"/>
      <c r="Q3332" s="33"/>
      <c r="R3332" s="34"/>
    </row>
    <row r="3333" spans="1:18" ht="15.75" customHeight="1">
      <c r="A3333" s="22"/>
      <c r="B3333" s="27" t="s">
        <v>21</v>
      </c>
      <c r="C3333" s="27">
        <v>1185732</v>
      </c>
      <c r="D3333" s="28">
        <v>44268</v>
      </c>
      <c r="E3333" s="27" t="s">
        <v>22</v>
      </c>
      <c r="F3333" s="27" t="s">
        <v>122</v>
      </c>
      <c r="G3333" s="27" t="s">
        <v>123</v>
      </c>
      <c r="H3333" s="27" t="s">
        <v>27</v>
      </c>
      <c r="I3333" s="29">
        <v>0.35</v>
      </c>
      <c r="J3333" s="30">
        <v>1250</v>
      </c>
      <c r="K3333" s="31">
        <f t="shared" si="26"/>
        <v>437.5</v>
      </c>
      <c r="L3333" s="31">
        <f t="shared" si="27"/>
        <v>175</v>
      </c>
      <c r="M3333" s="32">
        <v>0.4</v>
      </c>
      <c r="O3333" s="37"/>
      <c r="P3333" s="35"/>
      <c r="Q3333" s="33"/>
      <c r="R3333" s="34"/>
    </row>
    <row r="3334" spans="1:18" ht="15.75" customHeight="1">
      <c r="A3334" s="22"/>
      <c r="B3334" s="27" t="s">
        <v>21</v>
      </c>
      <c r="C3334" s="27">
        <v>1185732</v>
      </c>
      <c r="D3334" s="28">
        <v>44268</v>
      </c>
      <c r="E3334" s="27" t="s">
        <v>22</v>
      </c>
      <c r="F3334" s="27" t="s">
        <v>122</v>
      </c>
      <c r="G3334" s="27" t="s">
        <v>123</v>
      </c>
      <c r="H3334" s="27" t="s">
        <v>28</v>
      </c>
      <c r="I3334" s="29">
        <v>0.5</v>
      </c>
      <c r="J3334" s="30">
        <v>1750</v>
      </c>
      <c r="K3334" s="31">
        <f t="shared" si="26"/>
        <v>875</v>
      </c>
      <c r="L3334" s="31">
        <f t="shared" si="27"/>
        <v>262.5</v>
      </c>
      <c r="M3334" s="32">
        <v>0.3</v>
      </c>
      <c r="O3334" s="37"/>
      <c r="P3334" s="35"/>
      <c r="Q3334" s="33"/>
      <c r="R3334" s="34"/>
    </row>
    <row r="3335" spans="1:18" ht="15.75" customHeight="1">
      <c r="A3335" s="22"/>
      <c r="B3335" s="27" t="s">
        <v>21</v>
      </c>
      <c r="C3335" s="27">
        <v>1185732</v>
      </c>
      <c r="D3335" s="28">
        <v>44268</v>
      </c>
      <c r="E3335" s="27" t="s">
        <v>22</v>
      </c>
      <c r="F3335" s="27" t="s">
        <v>122</v>
      </c>
      <c r="G3335" s="27" t="s">
        <v>123</v>
      </c>
      <c r="H3335" s="27" t="s">
        <v>29</v>
      </c>
      <c r="I3335" s="29">
        <v>0.4</v>
      </c>
      <c r="J3335" s="30">
        <v>2750</v>
      </c>
      <c r="K3335" s="31">
        <f t="shared" si="26"/>
        <v>1100</v>
      </c>
      <c r="L3335" s="31">
        <f t="shared" si="27"/>
        <v>440</v>
      </c>
      <c r="M3335" s="32">
        <v>0.4</v>
      </c>
      <c r="O3335" s="37"/>
      <c r="P3335" s="35"/>
      <c r="Q3335" s="33"/>
      <c r="R3335" s="34"/>
    </row>
    <row r="3336" spans="1:18" ht="15.75" customHeight="1">
      <c r="A3336" s="22"/>
      <c r="B3336" s="27" t="s">
        <v>21</v>
      </c>
      <c r="C3336" s="27">
        <v>1185732</v>
      </c>
      <c r="D3336" s="28">
        <v>44300</v>
      </c>
      <c r="E3336" s="27" t="s">
        <v>22</v>
      </c>
      <c r="F3336" s="27" t="s">
        <v>122</v>
      </c>
      <c r="G3336" s="27" t="s">
        <v>123</v>
      </c>
      <c r="H3336" s="27" t="s">
        <v>24</v>
      </c>
      <c r="I3336" s="29">
        <v>0.4</v>
      </c>
      <c r="J3336" s="30">
        <v>5250</v>
      </c>
      <c r="K3336" s="31">
        <f t="shared" si="26"/>
        <v>2100</v>
      </c>
      <c r="L3336" s="31">
        <f t="shared" si="27"/>
        <v>735</v>
      </c>
      <c r="M3336" s="32">
        <v>0.35</v>
      </c>
      <c r="O3336" s="37"/>
      <c r="P3336" s="35"/>
      <c r="Q3336" s="33"/>
      <c r="R3336" s="34"/>
    </row>
    <row r="3337" spans="1:18" ht="15.75" customHeight="1">
      <c r="A3337" s="22"/>
      <c r="B3337" s="27" t="s">
        <v>21</v>
      </c>
      <c r="C3337" s="27">
        <v>1185732</v>
      </c>
      <c r="D3337" s="28">
        <v>44300</v>
      </c>
      <c r="E3337" s="27" t="s">
        <v>22</v>
      </c>
      <c r="F3337" s="27" t="s">
        <v>122</v>
      </c>
      <c r="G3337" s="27" t="s">
        <v>123</v>
      </c>
      <c r="H3337" s="27" t="s">
        <v>25</v>
      </c>
      <c r="I3337" s="29">
        <v>0.4</v>
      </c>
      <c r="J3337" s="30">
        <v>2250</v>
      </c>
      <c r="K3337" s="31">
        <f t="shared" si="26"/>
        <v>900</v>
      </c>
      <c r="L3337" s="31">
        <f t="shared" si="27"/>
        <v>315</v>
      </c>
      <c r="M3337" s="32">
        <v>0.35</v>
      </c>
      <c r="O3337" s="37"/>
      <c r="P3337" s="35"/>
      <c r="Q3337" s="33"/>
      <c r="R3337" s="34"/>
    </row>
    <row r="3338" spans="1:18" ht="15.75" customHeight="1">
      <c r="A3338" s="22"/>
      <c r="B3338" s="27" t="s">
        <v>21</v>
      </c>
      <c r="C3338" s="27">
        <v>1185732</v>
      </c>
      <c r="D3338" s="28">
        <v>44300</v>
      </c>
      <c r="E3338" s="27" t="s">
        <v>22</v>
      </c>
      <c r="F3338" s="27" t="s">
        <v>122</v>
      </c>
      <c r="G3338" s="27" t="s">
        <v>123</v>
      </c>
      <c r="H3338" s="27" t="s">
        <v>26</v>
      </c>
      <c r="I3338" s="29">
        <v>0.30000000000000004</v>
      </c>
      <c r="J3338" s="30">
        <v>2250</v>
      </c>
      <c r="K3338" s="31">
        <f t="shared" si="26"/>
        <v>675.00000000000011</v>
      </c>
      <c r="L3338" s="31">
        <f t="shared" si="27"/>
        <v>270.00000000000006</v>
      </c>
      <c r="M3338" s="32">
        <v>0.4</v>
      </c>
      <c r="O3338" s="37"/>
      <c r="P3338" s="35"/>
      <c r="Q3338" s="33"/>
      <c r="R3338" s="34"/>
    </row>
    <row r="3339" spans="1:18" ht="15.75" customHeight="1">
      <c r="A3339" s="22"/>
      <c r="B3339" s="27" t="s">
        <v>21</v>
      </c>
      <c r="C3339" s="27">
        <v>1185732</v>
      </c>
      <c r="D3339" s="28">
        <v>44300</v>
      </c>
      <c r="E3339" s="27" t="s">
        <v>22</v>
      </c>
      <c r="F3339" s="27" t="s">
        <v>122</v>
      </c>
      <c r="G3339" s="27" t="s">
        <v>123</v>
      </c>
      <c r="H3339" s="27" t="s">
        <v>27</v>
      </c>
      <c r="I3339" s="29">
        <v>0.35</v>
      </c>
      <c r="J3339" s="30">
        <v>1500</v>
      </c>
      <c r="K3339" s="31">
        <f t="shared" si="26"/>
        <v>525</v>
      </c>
      <c r="L3339" s="31">
        <f t="shared" si="27"/>
        <v>210</v>
      </c>
      <c r="M3339" s="32">
        <v>0.4</v>
      </c>
      <c r="O3339" s="37"/>
      <c r="P3339" s="35"/>
      <c r="Q3339" s="33"/>
      <c r="R3339" s="34"/>
    </row>
    <row r="3340" spans="1:18" ht="15.75" customHeight="1">
      <c r="A3340" s="22"/>
      <c r="B3340" s="27" t="s">
        <v>21</v>
      </c>
      <c r="C3340" s="27">
        <v>1185732</v>
      </c>
      <c r="D3340" s="28">
        <v>44300</v>
      </c>
      <c r="E3340" s="27" t="s">
        <v>22</v>
      </c>
      <c r="F3340" s="27" t="s">
        <v>122</v>
      </c>
      <c r="G3340" s="27" t="s">
        <v>123</v>
      </c>
      <c r="H3340" s="27" t="s">
        <v>28</v>
      </c>
      <c r="I3340" s="29">
        <v>0.5</v>
      </c>
      <c r="J3340" s="30">
        <v>1500</v>
      </c>
      <c r="K3340" s="31">
        <f t="shared" si="26"/>
        <v>750</v>
      </c>
      <c r="L3340" s="31">
        <f t="shared" si="27"/>
        <v>225</v>
      </c>
      <c r="M3340" s="32">
        <v>0.3</v>
      </c>
      <c r="O3340" s="37"/>
      <c r="P3340" s="35"/>
      <c r="Q3340" s="33"/>
      <c r="R3340" s="34"/>
    </row>
    <row r="3341" spans="1:18" ht="15.75" customHeight="1">
      <c r="A3341" s="22"/>
      <c r="B3341" s="27" t="s">
        <v>21</v>
      </c>
      <c r="C3341" s="27">
        <v>1185732</v>
      </c>
      <c r="D3341" s="28">
        <v>44300</v>
      </c>
      <c r="E3341" s="27" t="s">
        <v>22</v>
      </c>
      <c r="F3341" s="27" t="s">
        <v>122</v>
      </c>
      <c r="G3341" s="27" t="s">
        <v>123</v>
      </c>
      <c r="H3341" s="27" t="s">
        <v>29</v>
      </c>
      <c r="I3341" s="29">
        <v>0.4</v>
      </c>
      <c r="J3341" s="30">
        <v>3000</v>
      </c>
      <c r="K3341" s="31">
        <f t="shared" si="26"/>
        <v>1200</v>
      </c>
      <c r="L3341" s="31">
        <f t="shared" si="27"/>
        <v>480</v>
      </c>
      <c r="M3341" s="32">
        <v>0.4</v>
      </c>
      <c r="O3341" s="37"/>
      <c r="P3341" s="35"/>
      <c r="Q3341" s="33"/>
      <c r="R3341" s="34"/>
    </row>
    <row r="3342" spans="1:18" ht="15.75" customHeight="1">
      <c r="A3342" s="22"/>
      <c r="B3342" s="27" t="s">
        <v>21</v>
      </c>
      <c r="C3342" s="27">
        <v>1185732</v>
      </c>
      <c r="D3342" s="28">
        <v>44329</v>
      </c>
      <c r="E3342" s="27" t="s">
        <v>22</v>
      </c>
      <c r="F3342" s="27" t="s">
        <v>122</v>
      </c>
      <c r="G3342" s="27" t="s">
        <v>123</v>
      </c>
      <c r="H3342" s="27" t="s">
        <v>24</v>
      </c>
      <c r="I3342" s="29">
        <v>0.54999999999999993</v>
      </c>
      <c r="J3342" s="30">
        <v>5700</v>
      </c>
      <c r="K3342" s="31">
        <f t="shared" si="26"/>
        <v>3134.9999999999995</v>
      </c>
      <c r="L3342" s="31">
        <f t="shared" si="27"/>
        <v>1097.2499999999998</v>
      </c>
      <c r="M3342" s="32">
        <v>0.35</v>
      </c>
      <c r="O3342" s="37"/>
      <c r="P3342" s="35"/>
      <c r="Q3342" s="33"/>
      <c r="R3342" s="34"/>
    </row>
    <row r="3343" spans="1:18" ht="15.75" customHeight="1">
      <c r="A3343" s="22"/>
      <c r="B3343" s="27" t="s">
        <v>21</v>
      </c>
      <c r="C3343" s="27">
        <v>1185732</v>
      </c>
      <c r="D3343" s="28">
        <v>44329</v>
      </c>
      <c r="E3343" s="27" t="s">
        <v>22</v>
      </c>
      <c r="F3343" s="27" t="s">
        <v>122</v>
      </c>
      <c r="G3343" s="27" t="s">
        <v>123</v>
      </c>
      <c r="H3343" s="27" t="s">
        <v>25</v>
      </c>
      <c r="I3343" s="29">
        <v>0.5</v>
      </c>
      <c r="J3343" s="30">
        <v>2750</v>
      </c>
      <c r="K3343" s="31">
        <f t="shared" si="26"/>
        <v>1375</v>
      </c>
      <c r="L3343" s="31">
        <f t="shared" si="27"/>
        <v>481.24999999999994</v>
      </c>
      <c r="M3343" s="32">
        <v>0.35</v>
      </c>
      <c r="O3343" s="37"/>
      <c r="P3343" s="35"/>
      <c r="Q3343" s="33"/>
      <c r="R3343" s="34"/>
    </row>
    <row r="3344" spans="1:18" ht="15.75" customHeight="1">
      <c r="A3344" s="22"/>
      <c r="B3344" s="27" t="s">
        <v>21</v>
      </c>
      <c r="C3344" s="27">
        <v>1185732</v>
      </c>
      <c r="D3344" s="28">
        <v>44329</v>
      </c>
      <c r="E3344" s="27" t="s">
        <v>22</v>
      </c>
      <c r="F3344" s="27" t="s">
        <v>122</v>
      </c>
      <c r="G3344" s="27" t="s">
        <v>123</v>
      </c>
      <c r="H3344" s="27" t="s">
        <v>26</v>
      </c>
      <c r="I3344" s="29">
        <v>0.45</v>
      </c>
      <c r="J3344" s="30">
        <v>3000</v>
      </c>
      <c r="K3344" s="31">
        <f t="shared" si="26"/>
        <v>1350</v>
      </c>
      <c r="L3344" s="31">
        <f t="shared" si="27"/>
        <v>540</v>
      </c>
      <c r="M3344" s="32">
        <v>0.4</v>
      </c>
      <c r="O3344" s="37"/>
      <c r="P3344" s="35"/>
      <c r="Q3344" s="33"/>
      <c r="R3344" s="34"/>
    </row>
    <row r="3345" spans="1:18" ht="15.75" customHeight="1">
      <c r="A3345" s="22"/>
      <c r="B3345" s="27" t="s">
        <v>21</v>
      </c>
      <c r="C3345" s="27">
        <v>1185732</v>
      </c>
      <c r="D3345" s="28">
        <v>44329</v>
      </c>
      <c r="E3345" s="27" t="s">
        <v>22</v>
      </c>
      <c r="F3345" s="27" t="s">
        <v>122</v>
      </c>
      <c r="G3345" s="27" t="s">
        <v>123</v>
      </c>
      <c r="H3345" s="27" t="s">
        <v>27</v>
      </c>
      <c r="I3345" s="29">
        <v>0.45</v>
      </c>
      <c r="J3345" s="30">
        <v>2500</v>
      </c>
      <c r="K3345" s="31">
        <f t="shared" si="26"/>
        <v>1125</v>
      </c>
      <c r="L3345" s="31">
        <f t="shared" si="27"/>
        <v>450</v>
      </c>
      <c r="M3345" s="32">
        <v>0.4</v>
      </c>
      <c r="O3345" s="37"/>
      <c r="P3345" s="35"/>
      <c r="Q3345" s="33"/>
      <c r="R3345" s="34"/>
    </row>
    <row r="3346" spans="1:18" ht="15.75" customHeight="1">
      <c r="A3346" s="22"/>
      <c r="B3346" s="27" t="s">
        <v>21</v>
      </c>
      <c r="C3346" s="27">
        <v>1185732</v>
      </c>
      <c r="D3346" s="28">
        <v>44329</v>
      </c>
      <c r="E3346" s="27" t="s">
        <v>22</v>
      </c>
      <c r="F3346" s="27" t="s">
        <v>122</v>
      </c>
      <c r="G3346" s="27" t="s">
        <v>123</v>
      </c>
      <c r="H3346" s="27" t="s">
        <v>28</v>
      </c>
      <c r="I3346" s="29">
        <v>0.54999999999999993</v>
      </c>
      <c r="J3346" s="30">
        <v>2750</v>
      </c>
      <c r="K3346" s="31">
        <f t="shared" si="26"/>
        <v>1512.4999999999998</v>
      </c>
      <c r="L3346" s="31">
        <f t="shared" si="27"/>
        <v>453.74999999999994</v>
      </c>
      <c r="M3346" s="32">
        <v>0.3</v>
      </c>
      <c r="O3346" s="37"/>
      <c r="P3346" s="35"/>
      <c r="Q3346" s="33"/>
      <c r="R3346" s="34"/>
    </row>
    <row r="3347" spans="1:18" ht="15.75" customHeight="1">
      <c r="A3347" s="22"/>
      <c r="B3347" s="27" t="s">
        <v>21</v>
      </c>
      <c r="C3347" s="27">
        <v>1185732</v>
      </c>
      <c r="D3347" s="28">
        <v>44329</v>
      </c>
      <c r="E3347" s="27" t="s">
        <v>22</v>
      </c>
      <c r="F3347" s="27" t="s">
        <v>122</v>
      </c>
      <c r="G3347" s="27" t="s">
        <v>123</v>
      </c>
      <c r="H3347" s="27" t="s">
        <v>29</v>
      </c>
      <c r="I3347" s="29">
        <v>0.6</v>
      </c>
      <c r="J3347" s="30">
        <v>4000</v>
      </c>
      <c r="K3347" s="31">
        <f t="shared" si="26"/>
        <v>2400</v>
      </c>
      <c r="L3347" s="31">
        <f t="shared" si="27"/>
        <v>960</v>
      </c>
      <c r="M3347" s="32">
        <v>0.4</v>
      </c>
      <c r="O3347" s="37"/>
      <c r="P3347" s="35"/>
      <c r="Q3347" s="33"/>
      <c r="R3347" s="34"/>
    </row>
    <row r="3348" spans="1:18" ht="15.75" customHeight="1">
      <c r="A3348" s="22"/>
      <c r="B3348" s="27" t="s">
        <v>21</v>
      </c>
      <c r="C3348" s="27">
        <v>1185732</v>
      </c>
      <c r="D3348" s="28">
        <v>44362</v>
      </c>
      <c r="E3348" s="27" t="s">
        <v>22</v>
      </c>
      <c r="F3348" s="27" t="s">
        <v>122</v>
      </c>
      <c r="G3348" s="27" t="s">
        <v>123</v>
      </c>
      <c r="H3348" s="27" t="s">
        <v>24</v>
      </c>
      <c r="I3348" s="29">
        <v>0.54999999999999993</v>
      </c>
      <c r="J3348" s="30">
        <v>6500</v>
      </c>
      <c r="K3348" s="31">
        <f t="shared" si="26"/>
        <v>3574.9999999999995</v>
      </c>
      <c r="L3348" s="31">
        <f t="shared" si="27"/>
        <v>1251.2499999999998</v>
      </c>
      <c r="M3348" s="32">
        <v>0.35</v>
      </c>
      <c r="O3348" s="37"/>
      <c r="P3348" s="35"/>
      <c r="Q3348" s="33"/>
      <c r="R3348" s="34"/>
    </row>
    <row r="3349" spans="1:18" ht="15.75" customHeight="1">
      <c r="A3349" s="22"/>
      <c r="B3349" s="27" t="s">
        <v>21</v>
      </c>
      <c r="C3349" s="27">
        <v>1185732</v>
      </c>
      <c r="D3349" s="28">
        <v>44362</v>
      </c>
      <c r="E3349" s="27" t="s">
        <v>22</v>
      </c>
      <c r="F3349" s="27" t="s">
        <v>122</v>
      </c>
      <c r="G3349" s="27" t="s">
        <v>123</v>
      </c>
      <c r="H3349" s="27" t="s">
        <v>25</v>
      </c>
      <c r="I3349" s="29">
        <v>0.5</v>
      </c>
      <c r="J3349" s="30">
        <v>4000</v>
      </c>
      <c r="K3349" s="31">
        <f t="shared" si="26"/>
        <v>2000</v>
      </c>
      <c r="L3349" s="31">
        <f t="shared" si="27"/>
        <v>700</v>
      </c>
      <c r="M3349" s="32">
        <v>0.35</v>
      </c>
      <c r="O3349" s="37"/>
      <c r="P3349" s="35"/>
      <c r="Q3349" s="33"/>
      <c r="R3349" s="34"/>
    </row>
    <row r="3350" spans="1:18" ht="15.75" customHeight="1">
      <c r="A3350" s="22"/>
      <c r="B3350" s="27" t="s">
        <v>21</v>
      </c>
      <c r="C3350" s="27">
        <v>1185732</v>
      </c>
      <c r="D3350" s="28">
        <v>44362</v>
      </c>
      <c r="E3350" s="27" t="s">
        <v>22</v>
      </c>
      <c r="F3350" s="27" t="s">
        <v>122</v>
      </c>
      <c r="G3350" s="27" t="s">
        <v>123</v>
      </c>
      <c r="H3350" s="27" t="s">
        <v>26</v>
      </c>
      <c r="I3350" s="29">
        <v>0.45</v>
      </c>
      <c r="J3350" s="30">
        <v>3250</v>
      </c>
      <c r="K3350" s="31">
        <f t="shared" si="26"/>
        <v>1462.5</v>
      </c>
      <c r="L3350" s="31">
        <f t="shared" si="27"/>
        <v>585</v>
      </c>
      <c r="M3350" s="32">
        <v>0.4</v>
      </c>
      <c r="O3350" s="37"/>
      <c r="P3350" s="35"/>
      <c r="Q3350" s="33"/>
      <c r="R3350" s="34"/>
    </row>
    <row r="3351" spans="1:18" ht="15.75" customHeight="1">
      <c r="A3351" s="22"/>
      <c r="B3351" s="27" t="s">
        <v>21</v>
      </c>
      <c r="C3351" s="27">
        <v>1185732</v>
      </c>
      <c r="D3351" s="28">
        <v>44362</v>
      </c>
      <c r="E3351" s="27" t="s">
        <v>22</v>
      </c>
      <c r="F3351" s="27" t="s">
        <v>122</v>
      </c>
      <c r="G3351" s="27" t="s">
        <v>123</v>
      </c>
      <c r="H3351" s="27" t="s">
        <v>27</v>
      </c>
      <c r="I3351" s="29">
        <v>0.45</v>
      </c>
      <c r="J3351" s="30">
        <v>3000</v>
      </c>
      <c r="K3351" s="31">
        <f t="shared" si="26"/>
        <v>1350</v>
      </c>
      <c r="L3351" s="31">
        <f t="shared" si="27"/>
        <v>540</v>
      </c>
      <c r="M3351" s="32">
        <v>0.4</v>
      </c>
      <c r="O3351" s="37"/>
      <c r="P3351" s="35"/>
      <c r="Q3351" s="33"/>
      <c r="R3351" s="34"/>
    </row>
    <row r="3352" spans="1:18" ht="15.75" customHeight="1">
      <c r="A3352" s="22"/>
      <c r="B3352" s="27" t="s">
        <v>21</v>
      </c>
      <c r="C3352" s="27">
        <v>1185732</v>
      </c>
      <c r="D3352" s="28">
        <v>44362</v>
      </c>
      <c r="E3352" s="27" t="s">
        <v>22</v>
      </c>
      <c r="F3352" s="27" t="s">
        <v>122</v>
      </c>
      <c r="G3352" s="27" t="s">
        <v>123</v>
      </c>
      <c r="H3352" s="27" t="s">
        <v>28</v>
      </c>
      <c r="I3352" s="29">
        <v>0.54999999999999993</v>
      </c>
      <c r="J3352" s="30">
        <v>3000</v>
      </c>
      <c r="K3352" s="31">
        <f t="shared" si="26"/>
        <v>1649.9999999999998</v>
      </c>
      <c r="L3352" s="31">
        <f t="shared" si="27"/>
        <v>494.99999999999989</v>
      </c>
      <c r="M3352" s="32">
        <v>0.3</v>
      </c>
      <c r="O3352" s="37"/>
      <c r="P3352" s="35"/>
      <c r="Q3352" s="33"/>
      <c r="R3352" s="34"/>
    </row>
    <row r="3353" spans="1:18" ht="15.75" customHeight="1">
      <c r="A3353" s="22"/>
      <c r="B3353" s="27" t="s">
        <v>21</v>
      </c>
      <c r="C3353" s="27">
        <v>1185732</v>
      </c>
      <c r="D3353" s="28">
        <v>44362</v>
      </c>
      <c r="E3353" s="27" t="s">
        <v>22</v>
      </c>
      <c r="F3353" s="27" t="s">
        <v>122</v>
      </c>
      <c r="G3353" s="27" t="s">
        <v>123</v>
      </c>
      <c r="H3353" s="27" t="s">
        <v>29</v>
      </c>
      <c r="I3353" s="29">
        <v>0.6</v>
      </c>
      <c r="J3353" s="30">
        <v>4500</v>
      </c>
      <c r="K3353" s="31">
        <f t="shared" si="26"/>
        <v>2700</v>
      </c>
      <c r="L3353" s="31">
        <f t="shared" si="27"/>
        <v>1080</v>
      </c>
      <c r="M3353" s="32">
        <v>0.4</v>
      </c>
      <c r="O3353" s="37"/>
      <c r="P3353" s="35"/>
      <c r="Q3353" s="33"/>
      <c r="R3353" s="34"/>
    </row>
    <row r="3354" spans="1:18" ht="15.75" customHeight="1">
      <c r="A3354" s="22"/>
      <c r="B3354" s="27" t="s">
        <v>21</v>
      </c>
      <c r="C3354" s="27">
        <v>1185732</v>
      </c>
      <c r="D3354" s="28">
        <v>44390</v>
      </c>
      <c r="E3354" s="27" t="s">
        <v>22</v>
      </c>
      <c r="F3354" s="27" t="s">
        <v>122</v>
      </c>
      <c r="G3354" s="27" t="s">
        <v>123</v>
      </c>
      <c r="H3354" s="27" t="s">
        <v>24</v>
      </c>
      <c r="I3354" s="29">
        <v>0.54999999999999993</v>
      </c>
      <c r="J3354" s="30">
        <v>6750</v>
      </c>
      <c r="K3354" s="31">
        <f t="shared" si="26"/>
        <v>3712.4999999999995</v>
      </c>
      <c r="L3354" s="31">
        <f t="shared" si="27"/>
        <v>1299.3749999999998</v>
      </c>
      <c r="M3354" s="32">
        <v>0.35</v>
      </c>
      <c r="O3354" s="37"/>
      <c r="P3354" s="35"/>
      <c r="Q3354" s="33"/>
      <c r="R3354" s="34"/>
    </row>
    <row r="3355" spans="1:18" ht="15.75" customHeight="1">
      <c r="A3355" s="22"/>
      <c r="B3355" s="27" t="s">
        <v>21</v>
      </c>
      <c r="C3355" s="27">
        <v>1185732</v>
      </c>
      <c r="D3355" s="28">
        <v>44390</v>
      </c>
      <c r="E3355" s="27" t="s">
        <v>22</v>
      </c>
      <c r="F3355" s="27" t="s">
        <v>122</v>
      </c>
      <c r="G3355" s="27" t="s">
        <v>123</v>
      </c>
      <c r="H3355" s="27" t="s">
        <v>25</v>
      </c>
      <c r="I3355" s="29">
        <v>0.5</v>
      </c>
      <c r="J3355" s="30">
        <v>4250</v>
      </c>
      <c r="K3355" s="31">
        <f t="shared" si="26"/>
        <v>2125</v>
      </c>
      <c r="L3355" s="31">
        <f t="shared" si="27"/>
        <v>743.75</v>
      </c>
      <c r="M3355" s="32">
        <v>0.35</v>
      </c>
      <c r="O3355" s="37"/>
      <c r="P3355" s="35"/>
      <c r="Q3355" s="33"/>
      <c r="R3355" s="34"/>
    </row>
    <row r="3356" spans="1:18" ht="15.75" customHeight="1">
      <c r="A3356" s="22"/>
      <c r="B3356" s="27" t="s">
        <v>21</v>
      </c>
      <c r="C3356" s="27">
        <v>1185732</v>
      </c>
      <c r="D3356" s="28">
        <v>44390</v>
      </c>
      <c r="E3356" s="27" t="s">
        <v>22</v>
      </c>
      <c r="F3356" s="27" t="s">
        <v>122</v>
      </c>
      <c r="G3356" s="27" t="s">
        <v>123</v>
      </c>
      <c r="H3356" s="27" t="s">
        <v>26</v>
      </c>
      <c r="I3356" s="29">
        <v>0.45</v>
      </c>
      <c r="J3356" s="30">
        <v>3500</v>
      </c>
      <c r="K3356" s="31">
        <f t="shared" si="26"/>
        <v>1575</v>
      </c>
      <c r="L3356" s="31">
        <f t="shared" si="27"/>
        <v>630</v>
      </c>
      <c r="M3356" s="32">
        <v>0.4</v>
      </c>
      <c r="O3356" s="37"/>
      <c r="P3356" s="35"/>
      <c r="Q3356" s="33"/>
      <c r="R3356" s="34"/>
    </row>
    <row r="3357" spans="1:18" ht="15.75" customHeight="1">
      <c r="A3357" s="22"/>
      <c r="B3357" s="27" t="s">
        <v>21</v>
      </c>
      <c r="C3357" s="27">
        <v>1185732</v>
      </c>
      <c r="D3357" s="28">
        <v>44390</v>
      </c>
      <c r="E3357" s="27" t="s">
        <v>22</v>
      </c>
      <c r="F3357" s="27" t="s">
        <v>122</v>
      </c>
      <c r="G3357" s="27" t="s">
        <v>123</v>
      </c>
      <c r="H3357" s="27" t="s">
        <v>27</v>
      </c>
      <c r="I3357" s="29">
        <v>0.45</v>
      </c>
      <c r="J3357" s="30">
        <v>3000</v>
      </c>
      <c r="K3357" s="31">
        <f t="shared" si="26"/>
        <v>1350</v>
      </c>
      <c r="L3357" s="31">
        <f t="shared" si="27"/>
        <v>540</v>
      </c>
      <c r="M3357" s="32">
        <v>0.4</v>
      </c>
      <c r="O3357" s="37"/>
      <c r="P3357" s="35"/>
      <c r="Q3357" s="33"/>
      <c r="R3357" s="34"/>
    </row>
    <row r="3358" spans="1:18" ht="15.75" customHeight="1">
      <c r="A3358" s="22"/>
      <c r="B3358" s="27" t="s">
        <v>21</v>
      </c>
      <c r="C3358" s="27">
        <v>1185732</v>
      </c>
      <c r="D3358" s="28">
        <v>44390</v>
      </c>
      <c r="E3358" s="27" t="s">
        <v>22</v>
      </c>
      <c r="F3358" s="27" t="s">
        <v>122</v>
      </c>
      <c r="G3358" s="27" t="s">
        <v>123</v>
      </c>
      <c r="H3358" s="27" t="s">
        <v>28</v>
      </c>
      <c r="I3358" s="29">
        <v>0.54999999999999993</v>
      </c>
      <c r="J3358" s="30">
        <v>3250</v>
      </c>
      <c r="K3358" s="31">
        <f t="shared" si="26"/>
        <v>1787.4999999999998</v>
      </c>
      <c r="L3358" s="31">
        <f t="shared" si="27"/>
        <v>536.24999999999989</v>
      </c>
      <c r="M3358" s="32">
        <v>0.3</v>
      </c>
      <c r="O3358" s="37"/>
      <c r="P3358" s="35"/>
      <c r="Q3358" s="33"/>
      <c r="R3358" s="34"/>
    </row>
    <row r="3359" spans="1:18" ht="15.75" customHeight="1">
      <c r="A3359" s="22"/>
      <c r="B3359" s="27" t="s">
        <v>21</v>
      </c>
      <c r="C3359" s="27">
        <v>1185732</v>
      </c>
      <c r="D3359" s="28">
        <v>44390</v>
      </c>
      <c r="E3359" s="27" t="s">
        <v>22</v>
      </c>
      <c r="F3359" s="27" t="s">
        <v>122</v>
      </c>
      <c r="G3359" s="27" t="s">
        <v>123</v>
      </c>
      <c r="H3359" s="27" t="s">
        <v>29</v>
      </c>
      <c r="I3359" s="29">
        <v>0.6</v>
      </c>
      <c r="J3359" s="30">
        <v>5000</v>
      </c>
      <c r="K3359" s="31">
        <f t="shared" si="26"/>
        <v>3000</v>
      </c>
      <c r="L3359" s="31">
        <f t="shared" si="27"/>
        <v>1200</v>
      </c>
      <c r="M3359" s="32">
        <v>0.4</v>
      </c>
      <c r="O3359" s="37"/>
      <c r="P3359" s="35"/>
      <c r="Q3359" s="33"/>
      <c r="R3359" s="34"/>
    </row>
    <row r="3360" spans="1:18" ht="15.75" customHeight="1">
      <c r="A3360" s="22"/>
      <c r="B3360" s="27" t="s">
        <v>21</v>
      </c>
      <c r="C3360" s="27">
        <v>1185732</v>
      </c>
      <c r="D3360" s="28">
        <v>44422</v>
      </c>
      <c r="E3360" s="27" t="s">
        <v>22</v>
      </c>
      <c r="F3360" s="27" t="s">
        <v>122</v>
      </c>
      <c r="G3360" s="27" t="s">
        <v>123</v>
      </c>
      <c r="H3360" s="27" t="s">
        <v>24</v>
      </c>
      <c r="I3360" s="29">
        <v>0.54999999999999993</v>
      </c>
      <c r="J3360" s="30">
        <v>6500</v>
      </c>
      <c r="K3360" s="31">
        <f t="shared" si="26"/>
        <v>3574.9999999999995</v>
      </c>
      <c r="L3360" s="31">
        <f t="shared" si="27"/>
        <v>1251.2499999999998</v>
      </c>
      <c r="M3360" s="32">
        <v>0.35</v>
      </c>
      <c r="O3360" s="37"/>
      <c r="P3360" s="35"/>
      <c r="Q3360" s="33"/>
      <c r="R3360" s="34"/>
    </row>
    <row r="3361" spans="1:18" ht="15.75" customHeight="1">
      <c r="A3361" s="22"/>
      <c r="B3361" s="27" t="s">
        <v>21</v>
      </c>
      <c r="C3361" s="27">
        <v>1185732</v>
      </c>
      <c r="D3361" s="28">
        <v>44422</v>
      </c>
      <c r="E3361" s="27" t="s">
        <v>22</v>
      </c>
      <c r="F3361" s="27" t="s">
        <v>122</v>
      </c>
      <c r="G3361" s="27" t="s">
        <v>123</v>
      </c>
      <c r="H3361" s="27" t="s">
        <v>25</v>
      </c>
      <c r="I3361" s="29">
        <v>0.5</v>
      </c>
      <c r="J3361" s="30">
        <v>4250</v>
      </c>
      <c r="K3361" s="31">
        <f t="shared" si="26"/>
        <v>2125</v>
      </c>
      <c r="L3361" s="31">
        <f t="shared" si="27"/>
        <v>743.75</v>
      </c>
      <c r="M3361" s="32">
        <v>0.35</v>
      </c>
      <c r="O3361" s="37"/>
      <c r="P3361" s="35"/>
      <c r="Q3361" s="33"/>
      <c r="R3361" s="34"/>
    </row>
    <row r="3362" spans="1:18" ht="15.75" customHeight="1">
      <c r="A3362" s="22"/>
      <c r="B3362" s="27" t="s">
        <v>21</v>
      </c>
      <c r="C3362" s="27">
        <v>1185732</v>
      </c>
      <c r="D3362" s="28">
        <v>44422</v>
      </c>
      <c r="E3362" s="27" t="s">
        <v>22</v>
      </c>
      <c r="F3362" s="27" t="s">
        <v>122</v>
      </c>
      <c r="G3362" s="27" t="s">
        <v>123</v>
      </c>
      <c r="H3362" s="27" t="s">
        <v>26</v>
      </c>
      <c r="I3362" s="29">
        <v>0.45</v>
      </c>
      <c r="J3362" s="30">
        <v>3500</v>
      </c>
      <c r="K3362" s="31">
        <f t="shared" si="26"/>
        <v>1575</v>
      </c>
      <c r="L3362" s="31">
        <f t="shared" si="27"/>
        <v>630</v>
      </c>
      <c r="M3362" s="32">
        <v>0.4</v>
      </c>
      <c r="O3362" s="37"/>
      <c r="P3362" s="35"/>
      <c r="Q3362" s="33"/>
      <c r="R3362" s="34"/>
    </row>
    <row r="3363" spans="1:18" ht="15.75" customHeight="1">
      <c r="A3363" s="22"/>
      <c r="B3363" s="27" t="s">
        <v>21</v>
      </c>
      <c r="C3363" s="27">
        <v>1185732</v>
      </c>
      <c r="D3363" s="28">
        <v>44422</v>
      </c>
      <c r="E3363" s="27" t="s">
        <v>22</v>
      </c>
      <c r="F3363" s="27" t="s">
        <v>122</v>
      </c>
      <c r="G3363" s="27" t="s">
        <v>123</v>
      </c>
      <c r="H3363" s="27" t="s">
        <v>27</v>
      </c>
      <c r="I3363" s="29">
        <v>0.45</v>
      </c>
      <c r="J3363" s="30">
        <v>2500</v>
      </c>
      <c r="K3363" s="31">
        <f t="shared" si="26"/>
        <v>1125</v>
      </c>
      <c r="L3363" s="31">
        <f t="shared" si="27"/>
        <v>450</v>
      </c>
      <c r="M3363" s="32">
        <v>0.4</v>
      </c>
      <c r="O3363" s="37"/>
      <c r="P3363" s="35"/>
      <c r="Q3363" s="33"/>
      <c r="R3363" s="34"/>
    </row>
    <row r="3364" spans="1:18" ht="15.75" customHeight="1">
      <c r="A3364" s="22"/>
      <c r="B3364" s="27" t="s">
        <v>21</v>
      </c>
      <c r="C3364" s="27">
        <v>1185732</v>
      </c>
      <c r="D3364" s="28">
        <v>44422</v>
      </c>
      <c r="E3364" s="27" t="s">
        <v>22</v>
      </c>
      <c r="F3364" s="27" t="s">
        <v>122</v>
      </c>
      <c r="G3364" s="27" t="s">
        <v>123</v>
      </c>
      <c r="H3364" s="27" t="s">
        <v>28</v>
      </c>
      <c r="I3364" s="29">
        <v>0.54999999999999993</v>
      </c>
      <c r="J3364" s="30">
        <v>2250</v>
      </c>
      <c r="K3364" s="31">
        <f t="shared" si="26"/>
        <v>1237.4999999999998</v>
      </c>
      <c r="L3364" s="31">
        <f t="shared" si="27"/>
        <v>371.24999999999994</v>
      </c>
      <c r="M3364" s="32">
        <v>0.3</v>
      </c>
      <c r="O3364" s="37"/>
      <c r="P3364" s="35"/>
      <c r="Q3364" s="33"/>
      <c r="R3364" s="34"/>
    </row>
    <row r="3365" spans="1:18" ht="15.75" customHeight="1">
      <c r="A3365" s="22"/>
      <c r="B3365" s="27" t="s">
        <v>21</v>
      </c>
      <c r="C3365" s="27">
        <v>1185732</v>
      </c>
      <c r="D3365" s="28">
        <v>44422</v>
      </c>
      <c r="E3365" s="27" t="s">
        <v>22</v>
      </c>
      <c r="F3365" s="27" t="s">
        <v>122</v>
      </c>
      <c r="G3365" s="27" t="s">
        <v>123</v>
      </c>
      <c r="H3365" s="27" t="s">
        <v>29</v>
      </c>
      <c r="I3365" s="29">
        <v>0.6</v>
      </c>
      <c r="J3365" s="30">
        <v>4000</v>
      </c>
      <c r="K3365" s="31">
        <f t="shared" si="26"/>
        <v>2400</v>
      </c>
      <c r="L3365" s="31">
        <f t="shared" si="27"/>
        <v>960</v>
      </c>
      <c r="M3365" s="32">
        <v>0.4</v>
      </c>
      <c r="O3365" s="37"/>
      <c r="P3365" s="35"/>
      <c r="Q3365" s="33"/>
      <c r="R3365" s="34"/>
    </row>
    <row r="3366" spans="1:18" ht="15.75" customHeight="1">
      <c r="A3366" s="22"/>
      <c r="B3366" s="27" t="s">
        <v>21</v>
      </c>
      <c r="C3366" s="27">
        <v>1185732</v>
      </c>
      <c r="D3366" s="28">
        <v>44452</v>
      </c>
      <c r="E3366" s="27" t="s">
        <v>22</v>
      </c>
      <c r="F3366" s="27" t="s">
        <v>122</v>
      </c>
      <c r="G3366" s="27" t="s">
        <v>123</v>
      </c>
      <c r="H3366" s="27" t="s">
        <v>24</v>
      </c>
      <c r="I3366" s="29">
        <v>0.54999999999999993</v>
      </c>
      <c r="J3366" s="30">
        <v>5250</v>
      </c>
      <c r="K3366" s="31">
        <f t="shared" si="26"/>
        <v>2887.4999999999995</v>
      </c>
      <c r="L3366" s="31">
        <f t="shared" si="27"/>
        <v>1010.6249999999998</v>
      </c>
      <c r="M3366" s="32">
        <v>0.35</v>
      </c>
      <c r="O3366" s="37"/>
      <c r="P3366" s="35"/>
      <c r="Q3366" s="33"/>
      <c r="R3366" s="34"/>
    </row>
    <row r="3367" spans="1:18" ht="15.75" customHeight="1">
      <c r="A3367" s="22"/>
      <c r="B3367" s="27" t="s">
        <v>21</v>
      </c>
      <c r="C3367" s="27">
        <v>1185732</v>
      </c>
      <c r="D3367" s="28">
        <v>44452</v>
      </c>
      <c r="E3367" s="27" t="s">
        <v>22</v>
      </c>
      <c r="F3367" s="27" t="s">
        <v>122</v>
      </c>
      <c r="G3367" s="27" t="s">
        <v>123</v>
      </c>
      <c r="H3367" s="27" t="s">
        <v>25</v>
      </c>
      <c r="I3367" s="29">
        <v>0.5</v>
      </c>
      <c r="J3367" s="30">
        <v>3250</v>
      </c>
      <c r="K3367" s="31">
        <f t="shared" si="26"/>
        <v>1625</v>
      </c>
      <c r="L3367" s="31">
        <f t="shared" si="27"/>
        <v>568.75</v>
      </c>
      <c r="M3367" s="32">
        <v>0.35</v>
      </c>
      <c r="O3367" s="37"/>
      <c r="P3367" s="35"/>
      <c r="Q3367" s="33"/>
      <c r="R3367" s="34"/>
    </row>
    <row r="3368" spans="1:18" ht="15.75" customHeight="1">
      <c r="A3368" s="22"/>
      <c r="B3368" s="27" t="s">
        <v>21</v>
      </c>
      <c r="C3368" s="27">
        <v>1185732</v>
      </c>
      <c r="D3368" s="28">
        <v>44452</v>
      </c>
      <c r="E3368" s="27" t="s">
        <v>22</v>
      </c>
      <c r="F3368" s="27" t="s">
        <v>122</v>
      </c>
      <c r="G3368" s="27" t="s">
        <v>123</v>
      </c>
      <c r="H3368" s="27" t="s">
        <v>26</v>
      </c>
      <c r="I3368" s="29">
        <v>0.45</v>
      </c>
      <c r="J3368" s="30">
        <v>2250</v>
      </c>
      <c r="K3368" s="31">
        <f t="shared" si="26"/>
        <v>1012.5</v>
      </c>
      <c r="L3368" s="31">
        <f t="shared" si="27"/>
        <v>405</v>
      </c>
      <c r="M3368" s="32">
        <v>0.4</v>
      </c>
      <c r="O3368" s="37"/>
      <c r="P3368" s="35"/>
      <c r="Q3368" s="33"/>
      <c r="R3368" s="34"/>
    </row>
    <row r="3369" spans="1:18" ht="15.75" customHeight="1">
      <c r="A3369" s="22"/>
      <c r="B3369" s="27" t="s">
        <v>21</v>
      </c>
      <c r="C3369" s="27">
        <v>1185732</v>
      </c>
      <c r="D3369" s="28">
        <v>44452</v>
      </c>
      <c r="E3369" s="27" t="s">
        <v>22</v>
      </c>
      <c r="F3369" s="27" t="s">
        <v>122</v>
      </c>
      <c r="G3369" s="27" t="s">
        <v>123</v>
      </c>
      <c r="H3369" s="27" t="s">
        <v>27</v>
      </c>
      <c r="I3369" s="29">
        <v>0.45</v>
      </c>
      <c r="J3369" s="30">
        <v>2000</v>
      </c>
      <c r="K3369" s="31">
        <f t="shared" si="26"/>
        <v>900</v>
      </c>
      <c r="L3369" s="31">
        <f t="shared" si="27"/>
        <v>360</v>
      </c>
      <c r="M3369" s="32">
        <v>0.4</v>
      </c>
      <c r="O3369" s="37"/>
      <c r="P3369" s="35"/>
      <c r="Q3369" s="33"/>
      <c r="R3369" s="34"/>
    </row>
    <row r="3370" spans="1:18" ht="15.75" customHeight="1">
      <c r="A3370" s="22"/>
      <c r="B3370" s="27" t="s">
        <v>21</v>
      </c>
      <c r="C3370" s="27">
        <v>1185732</v>
      </c>
      <c r="D3370" s="28">
        <v>44452</v>
      </c>
      <c r="E3370" s="27" t="s">
        <v>22</v>
      </c>
      <c r="F3370" s="27" t="s">
        <v>122</v>
      </c>
      <c r="G3370" s="27" t="s">
        <v>123</v>
      </c>
      <c r="H3370" s="27" t="s">
        <v>28</v>
      </c>
      <c r="I3370" s="29">
        <v>0.54999999999999993</v>
      </c>
      <c r="J3370" s="30">
        <v>2000</v>
      </c>
      <c r="K3370" s="31">
        <f t="shared" si="26"/>
        <v>1099.9999999999998</v>
      </c>
      <c r="L3370" s="31">
        <f t="shared" si="27"/>
        <v>329.99999999999994</v>
      </c>
      <c r="M3370" s="32">
        <v>0.3</v>
      </c>
      <c r="O3370" s="37"/>
      <c r="P3370" s="35"/>
      <c r="Q3370" s="33"/>
      <c r="R3370" s="34"/>
    </row>
    <row r="3371" spans="1:18" ht="15.75" customHeight="1">
      <c r="A3371" s="22"/>
      <c r="B3371" s="27" t="s">
        <v>21</v>
      </c>
      <c r="C3371" s="27">
        <v>1185732</v>
      </c>
      <c r="D3371" s="28">
        <v>44452</v>
      </c>
      <c r="E3371" s="27" t="s">
        <v>22</v>
      </c>
      <c r="F3371" s="27" t="s">
        <v>122</v>
      </c>
      <c r="G3371" s="27" t="s">
        <v>123</v>
      </c>
      <c r="H3371" s="27" t="s">
        <v>29</v>
      </c>
      <c r="I3371" s="29">
        <v>0.6</v>
      </c>
      <c r="J3371" s="30">
        <v>3000</v>
      </c>
      <c r="K3371" s="31">
        <f t="shared" si="26"/>
        <v>1800</v>
      </c>
      <c r="L3371" s="31">
        <f t="shared" si="27"/>
        <v>720</v>
      </c>
      <c r="M3371" s="32">
        <v>0.4</v>
      </c>
      <c r="O3371" s="37"/>
      <c r="P3371" s="35"/>
      <c r="Q3371" s="33"/>
      <c r="R3371" s="34"/>
    </row>
    <row r="3372" spans="1:18" ht="15.75" customHeight="1">
      <c r="A3372" s="22"/>
      <c r="B3372" s="27" t="s">
        <v>21</v>
      </c>
      <c r="C3372" s="27">
        <v>1185732</v>
      </c>
      <c r="D3372" s="28">
        <v>44484</v>
      </c>
      <c r="E3372" s="27" t="s">
        <v>22</v>
      </c>
      <c r="F3372" s="27" t="s">
        <v>122</v>
      </c>
      <c r="G3372" s="27" t="s">
        <v>123</v>
      </c>
      <c r="H3372" s="27" t="s">
        <v>24</v>
      </c>
      <c r="I3372" s="29">
        <v>0.6</v>
      </c>
      <c r="J3372" s="30">
        <v>4750</v>
      </c>
      <c r="K3372" s="31">
        <f t="shared" si="26"/>
        <v>2850</v>
      </c>
      <c r="L3372" s="31">
        <f t="shared" si="27"/>
        <v>997.49999999999989</v>
      </c>
      <c r="M3372" s="32">
        <v>0.35</v>
      </c>
      <c r="O3372" s="37"/>
      <c r="P3372" s="35"/>
      <c r="Q3372" s="33"/>
      <c r="R3372" s="34"/>
    </row>
    <row r="3373" spans="1:18" ht="15.75" customHeight="1">
      <c r="A3373" s="22"/>
      <c r="B3373" s="27" t="s">
        <v>21</v>
      </c>
      <c r="C3373" s="27">
        <v>1185732</v>
      </c>
      <c r="D3373" s="28">
        <v>44484</v>
      </c>
      <c r="E3373" s="27" t="s">
        <v>22</v>
      </c>
      <c r="F3373" s="27" t="s">
        <v>122</v>
      </c>
      <c r="G3373" s="27" t="s">
        <v>123</v>
      </c>
      <c r="H3373" s="27" t="s">
        <v>25</v>
      </c>
      <c r="I3373" s="29">
        <v>0.55000000000000004</v>
      </c>
      <c r="J3373" s="30">
        <v>3000</v>
      </c>
      <c r="K3373" s="31">
        <f t="shared" si="26"/>
        <v>1650.0000000000002</v>
      </c>
      <c r="L3373" s="31">
        <f t="shared" si="27"/>
        <v>577.5</v>
      </c>
      <c r="M3373" s="32">
        <v>0.35</v>
      </c>
      <c r="O3373" s="37"/>
      <c r="P3373" s="35"/>
      <c r="Q3373" s="33"/>
      <c r="R3373" s="34"/>
    </row>
    <row r="3374" spans="1:18" ht="15.75" customHeight="1">
      <c r="A3374" s="22"/>
      <c r="B3374" s="27" t="s">
        <v>21</v>
      </c>
      <c r="C3374" s="27">
        <v>1185732</v>
      </c>
      <c r="D3374" s="28">
        <v>44484</v>
      </c>
      <c r="E3374" s="27" t="s">
        <v>22</v>
      </c>
      <c r="F3374" s="27" t="s">
        <v>122</v>
      </c>
      <c r="G3374" s="27" t="s">
        <v>123</v>
      </c>
      <c r="H3374" s="27" t="s">
        <v>26</v>
      </c>
      <c r="I3374" s="29">
        <v>0.55000000000000004</v>
      </c>
      <c r="J3374" s="30">
        <v>2000</v>
      </c>
      <c r="K3374" s="31">
        <f t="shared" si="26"/>
        <v>1100</v>
      </c>
      <c r="L3374" s="31">
        <f t="shared" si="27"/>
        <v>440</v>
      </c>
      <c r="M3374" s="32">
        <v>0.4</v>
      </c>
      <c r="O3374" s="37"/>
      <c r="P3374" s="35"/>
      <c r="Q3374" s="33"/>
      <c r="R3374" s="34"/>
    </row>
    <row r="3375" spans="1:18" ht="15.75" customHeight="1">
      <c r="A3375" s="22"/>
      <c r="B3375" s="27" t="s">
        <v>21</v>
      </c>
      <c r="C3375" s="27">
        <v>1185732</v>
      </c>
      <c r="D3375" s="28">
        <v>44484</v>
      </c>
      <c r="E3375" s="27" t="s">
        <v>22</v>
      </c>
      <c r="F3375" s="27" t="s">
        <v>122</v>
      </c>
      <c r="G3375" s="27" t="s">
        <v>123</v>
      </c>
      <c r="H3375" s="27" t="s">
        <v>27</v>
      </c>
      <c r="I3375" s="29">
        <v>0.55000000000000004</v>
      </c>
      <c r="J3375" s="30">
        <v>1750</v>
      </c>
      <c r="K3375" s="31">
        <f t="shared" si="26"/>
        <v>962.50000000000011</v>
      </c>
      <c r="L3375" s="31">
        <f t="shared" si="27"/>
        <v>385.00000000000006</v>
      </c>
      <c r="M3375" s="32">
        <v>0.4</v>
      </c>
      <c r="O3375" s="37"/>
      <c r="P3375" s="35"/>
      <c r="Q3375" s="33"/>
      <c r="R3375" s="34"/>
    </row>
    <row r="3376" spans="1:18" ht="15.75" customHeight="1">
      <c r="A3376" s="22"/>
      <c r="B3376" s="27" t="s">
        <v>21</v>
      </c>
      <c r="C3376" s="27">
        <v>1185732</v>
      </c>
      <c r="D3376" s="28">
        <v>44484</v>
      </c>
      <c r="E3376" s="27" t="s">
        <v>22</v>
      </c>
      <c r="F3376" s="27" t="s">
        <v>122</v>
      </c>
      <c r="G3376" s="27" t="s">
        <v>123</v>
      </c>
      <c r="H3376" s="27" t="s">
        <v>28</v>
      </c>
      <c r="I3376" s="29">
        <v>0.65</v>
      </c>
      <c r="J3376" s="30">
        <v>1750</v>
      </c>
      <c r="K3376" s="31">
        <f t="shared" si="26"/>
        <v>1137.5</v>
      </c>
      <c r="L3376" s="31">
        <f t="shared" si="27"/>
        <v>341.25</v>
      </c>
      <c r="M3376" s="32">
        <v>0.3</v>
      </c>
      <c r="O3376" s="37"/>
      <c r="P3376" s="35"/>
      <c r="Q3376" s="33"/>
      <c r="R3376" s="34"/>
    </row>
    <row r="3377" spans="1:18" ht="15.75" customHeight="1">
      <c r="A3377" s="22"/>
      <c r="B3377" s="27" t="s">
        <v>21</v>
      </c>
      <c r="C3377" s="27">
        <v>1185732</v>
      </c>
      <c r="D3377" s="28">
        <v>44484</v>
      </c>
      <c r="E3377" s="27" t="s">
        <v>22</v>
      </c>
      <c r="F3377" s="27" t="s">
        <v>122</v>
      </c>
      <c r="G3377" s="27" t="s">
        <v>123</v>
      </c>
      <c r="H3377" s="27" t="s">
        <v>29</v>
      </c>
      <c r="I3377" s="29">
        <v>0.7</v>
      </c>
      <c r="J3377" s="30">
        <v>3000</v>
      </c>
      <c r="K3377" s="31">
        <f t="shared" si="26"/>
        <v>2100</v>
      </c>
      <c r="L3377" s="31">
        <f t="shared" si="27"/>
        <v>840</v>
      </c>
      <c r="M3377" s="32">
        <v>0.4</v>
      </c>
      <c r="O3377" s="37"/>
      <c r="P3377" s="35"/>
      <c r="Q3377" s="33"/>
      <c r="R3377" s="34"/>
    </row>
    <row r="3378" spans="1:18" ht="15.75" customHeight="1">
      <c r="A3378" s="22"/>
      <c r="B3378" s="27" t="s">
        <v>21</v>
      </c>
      <c r="C3378" s="27">
        <v>1185732</v>
      </c>
      <c r="D3378" s="28">
        <v>44514</v>
      </c>
      <c r="E3378" s="27" t="s">
        <v>22</v>
      </c>
      <c r="F3378" s="27" t="s">
        <v>122</v>
      </c>
      <c r="G3378" s="27" t="s">
        <v>123</v>
      </c>
      <c r="H3378" s="27" t="s">
        <v>24</v>
      </c>
      <c r="I3378" s="29">
        <v>0.65</v>
      </c>
      <c r="J3378" s="30">
        <v>4500</v>
      </c>
      <c r="K3378" s="31">
        <f t="shared" si="26"/>
        <v>2925</v>
      </c>
      <c r="L3378" s="31">
        <f t="shared" si="27"/>
        <v>1023.7499999999999</v>
      </c>
      <c r="M3378" s="32">
        <v>0.35</v>
      </c>
      <c r="O3378" s="37"/>
      <c r="P3378" s="35"/>
      <c r="Q3378" s="33"/>
      <c r="R3378" s="34"/>
    </row>
    <row r="3379" spans="1:18" ht="15.75" customHeight="1">
      <c r="A3379" s="22"/>
      <c r="B3379" s="27" t="s">
        <v>21</v>
      </c>
      <c r="C3379" s="27">
        <v>1185732</v>
      </c>
      <c r="D3379" s="28">
        <v>44514</v>
      </c>
      <c r="E3379" s="27" t="s">
        <v>22</v>
      </c>
      <c r="F3379" s="27" t="s">
        <v>122</v>
      </c>
      <c r="G3379" s="27" t="s">
        <v>123</v>
      </c>
      <c r="H3379" s="27" t="s">
        <v>25</v>
      </c>
      <c r="I3379" s="29">
        <v>0.55000000000000004</v>
      </c>
      <c r="J3379" s="30">
        <v>3250</v>
      </c>
      <c r="K3379" s="31">
        <f t="shared" si="26"/>
        <v>1787.5000000000002</v>
      </c>
      <c r="L3379" s="31">
        <f t="shared" si="27"/>
        <v>625.625</v>
      </c>
      <c r="M3379" s="32">
        <v>0.35</v>
      </c>
      <c r="O3379" s="37"/>
      <c r="P3379" s="35"/>
      <c r="Q3379" s="33"/>
      <c r="R3379" s="34"/>
    </row>
    <row r="3380" spans="1:18" ht="15.75" customHeight="1">
      <c r="A3380" s="22"/>
      <c r="B3380" s="27" t="s">
        <v>21</v>
      </c>
      <c r="C3380" s="27">
        <v>1185732</v>
      </c>
      <c r="D3380" s="28">
        <v>44514</v>
      </c>
      <c r="E3380" s="27" t="s">
        <v>22</v>
      </c>
      <c r="F3380" s="27" t="s">
        <v>122</v>
      </c>
      <c r="G3380" s="27" t="s">
        <v>123</v>
      </c>
      <c r="H3380" s="27" t="s">
        <v>26</v>
      </c>
      <c r="I3380" s="29">
        <v>0.55000000000000004</v>
      </c>
      <c r="J3380" s="30">
        <v>3200</v>
      </c>
      <c r="K3380" s="31">
        <f t="shared" si="26"/>
        <v>1760.0000000000002</v>
      </c>
      <c r="L3380" s="31">
        <f t="shared" si="27"/>
        <v>704.00000000000011</v>
      </c>
      <c r="M3380" s="32">
        <v>0.4</v>
      </c>
      <c r="O3380" s="37"/>
      <c r="P3380" s="35"/>
      <c r="Q3380" s="33"/>
      <c r="R3380" s="34"/>
    </row>
    <row r="3381" spans="1:18" ht="15.75" customHeight="1">
      <c r="A3381" s="22"/>
      <c r="B3381" s="27" t="s">
        <v>21</v>
      </c>
      <c r="C3381" s="27">
        <v>1185732</v>
      </c>
      <c r="D3381" s="28">
        <v>44514</v>
      </c>
      <c r="E3381" s="27" t="s">
        <v>22</v>
      </c>
      <c r="F3381" s="27" t="s">
        <v>122</v>
      </c>
      <c r="G3381" s="27" t="s">
        <v>123</v>
      </c>
      <c r="H3381" s="27" t="s">
        <v>27</v>
      </c>
      <c r="I3381" s="29">
        <v>0.55000000000000004</v>
      </c>
      <c r="J3381" s="30">
        <v>3000</v>
      </c>
      <c r="K3381" s="31">
        <f t="shared" si="26"/>
        <v>1650.0000000000002</v>
      </c>
      <c r="L3381" s="31">
        <f t="shared" si="27"/>
        <v>660.00000000000011</v>
      </c>
      <c r="M3381" s="32">
        <v>0.4</v>
      </c>
      <c r="O3381" s="37"/>
      <c r="P3381" s="35"/>
      <c r="Q3381" s="33"/>
      <c r="R3381" s="34"/>
    </row>
    <row r="3382" spans="1:18" ht="15.75" customHeight="1">
      <c r="A3382" s="22"/>
      <c r="B3382" s="27" t="s">
        <v>21</v>
      </c>
      <c r="C3382" s="27">
        <v>1185732</v>
      </c>
      <c r="D3382" s="28">
        <v>44514</v>
      </c>
      <c r="E3382" s="27" t="s">
        <v>22</v>
      </c>
      <c r="F3382" s="27" t="s">
        <v>122</v>
      </c>
      <c r="G3382" s="27" t="s">
        <v>123</v>
      </c>
      <c r="H3382" s="27" t="s">
        <v>28</v>
      </c>
      <c r="I3382" s="29">
        <v>0.65</v>
      </c>
      <c r="J3382" s="30">
        <v>2750</v>
      </c>
      <c r="K3382" s="31">
        <f t="shared" si="26"/>
        <v>1787.5</v>
      </c>
      <c r="L3382" s="31">
        <f t="shared" si="27"/>
        <v>536.25</v>
      </c>
      <c r="M3382" s="32">
        <v>0.3</v>
      </c>
      <c r="O3382" s="37"/>
      <c r="P3382" s="35"/>
      <c r="Q3382" s="33"/>
      <c r="R3382" s="34"/>
    </row>
    <row r="3383" spans="1:18" ht="15.75" customHeight="1">
      <c r="A3383" s="22"/>
      <c r="B3383" s="27" t="s">
        <v>21</v>
      </c>
      <c r="C3383" s="27">
        <v>1185732</v>
      </c>
      <c r="D3383" s="28">
        <v>44514</v>
      </c>
      <c r="E3383" s="27" t="s">
        <v>22</v>
      </c>
      <c r="F3383" s="27" t="s">
        <v>122</v>
      </c>
      <c r="G3383" s="27" t="s">
        <v>123</v>
      </c>
      <c r="H3383" s="27" t="s">
        <v>29</v>
      </c>
      <c r="I3383" s="29">
        <v>0.7</v>
      </c>
      <c r="J3383" s="30">
        <v>3750</v>
      </c>
      <c r="K3383" s="31">
        <f t="shared" si="26"/>
        <v>2625</v>
      </c>
      <c r="L3383" s="31">
        <f t="shared" si="27"/>
        <v>1050</v>
      </c>
      <c r="M3383" s="32">
        <v>0.4</v>
      </c>
      <c r="O3383" s="37"/>
      <c r="P3383" s="35"/>
      <c r="Q3383" s="33"/>
      <c r="R3383" s="34"/>
    </row>
    <row r="3384" spans="1:18" ht="15.75" customHeight="1">
      <c r="A3384" s="22"/>
      <c r="B3384" s="27" t="s">
        <v>21</v>
      </c>
      <c r="C3384" s="27">
        <v>1185732</v>
      </c>
      <c r="D3384" s="28">
        <v>44543</v>
      </c>
      <c r="E3384" s="27" t="s">
        <v>22</v>
      </c>
      <c r="F3384" s="27" t="s">
        <v>122</v>
      </c>
      <c r="G3384" s="27" t="s">
        <v>123</v>
      </c>
      <c r="H3384" s="27" t="s">
        <v>24</v>
      </c>
      <c r="I3384" s="29">
        <v>0.65</v>
      </c>
      <c r="J3384" s="30">
        <v>6000</v>
      </c>
      <c r="K3384" s="31">
        <f t="shared" si="26"/>
        <v>3900</v>
      </c>
      <c r="L3384" s="31">
        <f t="shared" si="27"/>
        <v>1365</v>
      </c>
      <c r="M3384" s="32">
        <v>0.35</v>
      </c>
      <c r="O3384" s="37"/>
      <c r="P3384" s="35"/>
      <c r="Q3384" s="33"/>
      <c r="R3384" s="34"/>
    </row>
    <row r="3385" spans="1:18" ht="15.75" customHeight="1">
      <c r="A3385" s="22"/>
      <c r="B3385" s="27" t="s">
        <v>21</v>
      </c>
      <c r="C3385" s="27">
        <v>1185732</v>
      </c>
      <c r="D3385" s="28">
        <v>44543</v>
      </c>
      <c r="E3385" s="27" t="s">
        <v>22</v>
      </c>
      <c r="F3385" s="27" t="s">
        <v>122</v>
      </c>
      <c r="G3385" s="27" t="s">
        <v>123</v>
      </c>
      <c r="H3385" s="27" t="s">
        <v>25</v>
      </c>
      <c r="I3385" s="29">
        <v>0.55000000000000004</v>
      </c>
      <c r="J3385" s="30">
        <v>4000</v>
      </c>
      <c r="K3385" s="31">
        <f t="shared" si="26"/>
        <v>2200</v>
      </c>
      <c r="L3385" s="31">
        <f t="shared" si="27"/>
        <v>770</v>
      </c>
      <c r="M3385" s="32">
        <v>0.35</v>
      </c>
      <c r="O3385" s="37"/>
      <c r="P3385" s="35"/>
      <c r="Q3385" s="33"/>
      <c r="R3385" s="34"/>
    </row>
    <row r="3386" spans="1:18" ht="15.75" customHeight="1">
      <c r="A3386" s="22"/>
      <c r="B3386" s="27" t="s">
        <v>21</v>
      </c>
      <c r="C3386" s="27">
        <v>1185732</v>
      </c>
      <c r="D3386" s="28">
        <v>44543</v>
      </c>
      <c r="E3386" s="27" t="s">
        <v>22</v>
      </c>
      <c r="F3386" s="27" t="s">
        <v>122</v>
      </c>
      <c r="G3386" s="27" t="s">
        <v>123</v>
      </c>
      <c r="H3386" s="27" t="s">
        <v>26</v>
      </c>
      <c r="I3386" s="29">
        <v>0.55000000000000004</v>
      </c>
      <c r="J3386" s="30">
        <v>3750</v>
      </c>
      <c r="K3386" s="31">
        <f t="shared" si="26"/>
        <v>2062.5</v>
      </c>
      <c r="L3386" s="31">
        <f t="shared" si="27"/>
        <v>825</v>
      </c>
      <c r="M3386" s="32">
        <v>0.4</v>
      </c>
      <c r="O3386" s="37"/>
      <c r="P3386" s="35"/>
      <c r="Q3386" s="33"/>
      <c r="R3386" s="34"/>
    </row>
    <row r="3387" spans="1:18" ht="15.75" customHeight="1">
      <c r="A3387" s="22"/>
      <c r="B3387" s="27" t="s">
        <v>21</v>
      </c>
      <c r="C3387" s="27">
        <v>1185732</v>
      </c>
      <c r="D3387" s="28">
        <v>44543</v>
      </c>
      <c r="E3387" s="27" t="s">
        <v>22</v>
      </c>
      <c r="F3387" s="27" t="s">
        <v>122</v>
      </c>
      <c r="G3387" s="27" t="s">
        <v>123</v>
      </c>
      <c r="H3387" s="27" t="s">
        <v>27</v>
      </c>
      <c r="I3387" s="29">
        <v>0.55000000000000004</v>
      </c>
      <c r="J3387" s="30">
        <v>3250</v>
      </c>
      <c r="K3387" s="31">
        <f t="shared" si="26"/>
        <v>1787.5000000000002</v>
      </c>
      <c r="L3387" s="31">
        <f t="shared" si="27"/>
        <v>715.00000000000011</v>
      </c>
      <c r="M3387" s="32">
        <v>0.4</v>
      </c>
      <c r="O3387" s="37"/>
      <c r="P3387" s="35"/>
      <c r="Q3387" s="33"/>
      <c r="R3387" s="34"/>
    </row>
    <row r="3388" spans="1:18" ht="15.75" customHeight="1">
      <c r="A3388" s="22"/>
      <c r="B3388" s="27" t="s">
        <v>21</v>
      </c>
      <c r="C3388" s="27">
        <v>1185732</v>
      </c>
      <c r="D3388" s="28">
        <v>44543</v>
      </c>
      <c r="E3388" s="27" t="s">
        <v>22</v>
      </c>
      <c r="F3388" s="27" t="s">
        <v>122</v>
      </c>
      <c r="G3388" s="27" t="s">
        <v>123</v>
      </c>
      <c r="H3388" s="27" t="s">
        <v>28</v>
      </c>
      <c r="I3388" s="29">
        <v>0.65</v>
      </c>
      <c r="J3388" s="30">
        <v>3250</v>
      </c>
      <c r="K3388" s="31">
        <f t="shared" si="26"/>
        <v>2112.5</v>
      </c>
      <c r="L3388" s="31">
        <f t="shared" si="27"/>
        <v>633.75</v>
      </c>
      <c r="M3388" s="32">
        <v>0.3</v>
      </c>
      <c r="O3388" s="37"/>
      <c r="P3388" s="35"/>
      <c r="Q3388" s="33"/>
      <c r="R3388" s="34"/>
    </row>
    <row r="3389" spans="1:18" ht="15.75" customHeight="1">
      <c r="A3389" s="22"/>
      <c r="B3389" s="27" t="s">
        <v>21</v>
      </c>
      <c r="C3389" s="27">
        <v>1185732</v>
      </c>
      <c r="D3389" s="28">
        <v>44543</v>
      </c>
      <c r="E3389" s="27" t="s">
        <v>22</v>
      </c>
      <c r="F3389" s="27" t="s">
        <v>122</v>
      </c>
      <c r="G3389" s="27" t="s">
        <v>123</v>
      </c>
      <c r="H3389" s="27" t="s">
        <v>29</v>
      </c>
      <c r="I3389" s="29">
        <v>0.7</v>
      </c>
      <c r="J3389" s="30">
        <v>4250</v>
      </c>
      <c r="K3389" s="31">
        <f t="shared" si="26"/>
        <v>2975</v>
      </c>
      <c r="L3389" s="31">
        <f t="shared" si="27"/>
        <v>1190</v>
      </c>
      <c r="M3389" s="32">
        <v>0.4</v>
      </c>
      <c r="O3389" s="37"/>
      <c r="P3389" s="35"/>
      <c r="Q3389" s="33"/>
      <c r="R3389" s="34"/>
    </row>
    <row r="3390" spans="1:18" ht="15.75" customHeight="1">
      <c r="A3390" s="22" t="s">
        <v>46</v>
      </c>
      <c r="B3390" s="27" t="s">
        <v>21</v>
      </c>
      <c r="C3390" s="27">
        <v>1185732</v>
      </c>
      <c r="D3390" s="28">
        <v>44206</v>
      </c>
      <c r="E3390" s="27" t="s">
        <v>22</v>
      </c>
      <c r="F3390" s="27" t="s">
        <v>124</v>
      </c>
      <c r="G3390" s="27" t="s">
        <v>125</v>
      </c>
      <c r="H3390" s="27" t="s">
        <v>24</v>
      </c>
      <c r="I3390" s="29">
        <v>0.35000000000000003</v>
      </c>
      <c r="J3390" s="30">
        <v>4750</v>
      </c>
      <c r="K3390" s="31">
        <f t="shared" si="26"/>
        <v>1662.5000000000002</v>
      </c>
      <c r="L3390" s="31">
        <f t="shared" si="27"/>
        <v>581.875</v>
      </c>
      <c r="M3390" s="32">
        <v>0.35</v>
      </c>
      <c r="O3390" s="37"/>
      <c r="P3390" s="35"/>
      <c r="Q3390" s="33"/>
      <c r="R3390" s="34"/>
    </row>
    <row r="3391" spans="1:18" ht="15.75" customHeight="1">
      <c r="A3391" s="22"/>
      <c r="B3391" s="27" t="s">
        <v>21</v>
      </c>
      <c r="C3391" s="27">
        <v>1185732</v>
      </c>
      <c r="D3391" s="28">
        <v>44206</v>
      </c>
      <c r="E3391" s="27" t="s">
        <v>22</v>
      </c>
      <c r="F3391" s="27" t="s">
        <v>124</v>
      </c>
      <c r="G3391" s="27" t="s">
        <v>125</v>
      </c>
      <c r="H3391" s="27" t="s">
        <v>25</v>
      </c>
      <c r="I3391" s="29">
        <v>0.35000000000000003</v>
      </c>
      <c r="J3391" s="30">
        <v>2750</v>
      </c>
      <c r="K3391" s="31">
        <f t="shared" si="26"/>
        <v>962.50000000000011</v>
      </c>
      <c r="L3391" s="31">
        <f t="shared" si="27"/>
        <v>336.875</v>
      </c>
      <c r="M3391" s="32">
        <v>0.35</v>
      </c>
      <c r="O3391" s="37"/>
      <c r="P3391" s="35"/>
      <c r="Q3391" s="33"/>
      <c r="R3391" s="34"/>
    </row>
    <row r="3392" spans="1:18" ht="15.75" customHeight="1">
      <c r="A3392" s="22"/>
      <c r="B3392" s="27" t="s">
        <v>21</v>
      </c>
      <c r="C3392" s="27">
        <v>1185732</v>
      </c>
      <c r="D3392" s="28">
        <v>44206</v>
      </c>
      <c r="E3392" s="27" t="s">
        <v>22</v>
      </c>
      <c r="F3392" s="27" t="s">
        <v>124</v>
      </c>
      <c r="G3392" s="27" t="s">
        <v>125</v>
      </c>
      <c r="H3392" s="27" t="s">
        <v>26</v>
      </c>
      <c r="I3392" s="29">
        <v>0.25000000000000006</v>
      </c>
      <c r="J3392" s="30">
        <v>2750</v>
      </c>
      <c r="K3392" s="31">
        <f t="shared" si="26"/>
        <v>687.50000000000011</v>
      </c>
      <c r="L3392" s="31">
        <f t="shared" si="27"/>
        <v>275.00000000000006</v>
      </c>
      <c r="M3392" s="32">
        <v>0.4</v>
      </c>
      <c r="O3392" s="37"/>
      <c r="P3392" s="35"/>
      <c r="Q3392" s="33"/>
      <c r="R3392" s="34"/>
    </row>
    <row r="3393" spans="1:18" ht="15.75" customHeight="1">
      <c r="A3393" s="22"/>
      <c r="B3393" s="27" t="s">
        <v>21</v>
      </c>
      <c r="C3393" s="27">
        <v>1185732</v>
      </c>
      <c r="D3393" s="28">
        <v>44206</v>
      </c>
      <c r="E3393" s="27" t="s">
        <v>22</v>
      </c>
      <c r="F3393" s="27" t="s">
        <v>124</v>
      </c>
      <c r="G3393" s="27" t="s">
        <v>125</v>
      </c>
      <c r="H3393" s="27" t="s">
        <v>27</v>
      </c>
      <c r="I3393" s="29">
        <v>0.3</v>
      </c>
      <c r="J3393" s="30">
        <v>1250</v>
      </c>
      <c r="K3393" s="31">
        <f t="shared" si="26"/>
        <v>375</v>
      </c>
      <c r="L3393" s="31">
        <f t="shared" si="27"/>
        <v>150</v>
      </c>
      <c r="M3393" s="32">
        <v>0.4</v>
      </c>
      <c r="O3393" s="37"/>
      <c r="P3393" s="35"/>
      <c r="Q3393" s="33"/>
      <c r="R3393" s="34"/>
    </row>
    <row r="3394" spans="1:18" ht="15.75" customHeight="1">
      <c r="A3394" s="22"/>
      <c r="B3394" s="27" t="s">
        <v>21</v>
      </c>
      <c r="C3394" s="27">
        <v>1185732</v>
      </c>
      <c r="D3394" s="28">
        <v>44206</v>
      </c>
      <c r="E3394" s="27" t="s">
        <v>22</v>
      </c>
      <c r="F3394" s="27" t="s">
        <v>124</v>
      </c>
      <c r="G3394" s="27" t="s">
        <v>125</v>
      </c>
      <c r="H3394" s="27" t="s">
        <v>28</v>
      </c>
      <c r="I3394" s="29">
        <v>0.45</v>
      </c>
      <c r="J3394" s="30">
        <v>1750</v>
      </c>
      <c r="K3394" s="31">
        <f t="shared" si="26"/>
        <v>787.5</v>
      </c>
      <c r="L3394" s="31">
        <f t="shared" si="27"/>
        <v>236.25</v>
      </c>
      <c r="M3394" s="32">
        <v>0.3</v>
      </c>
      <c r="O3394" s="37"/>
      <c r="P3394" s="35"/>
      <c r="Q3394" s="33"/>
      <c r="R3394" s="34"/>
    </row>
    <row r="3395" spans="1:18" ht="15.75" customHeight="1">
      <c r="A3395" s="22"/>
      <c r="B3395" s="27" t="s">
        <v>21</v>
      </c>
      <c r="C3395" s="27">
        <v>1185732</v>
      </c>
      <c r="D3395" s="28">
        <v>44206</v>
      </c>
      <c r="E3395" s="27" t="s">
        <v>22</v>
      </c>
      <c r="F3395" s="27" t="s">
        <v>124</v>
      </c>
      <c r="G3395" s="27" t="s">
        <v>125</v>
      </c>
      <c r="H3395" s="27" t="s">
        <v>29</v>
      </c>
      <c r="I3395" s="29">
        <v>0.35000000000000003</v>
      </c>
      <c r="J3395" s="30">
        <v>2750</v>
      </c>
      <c r="K3395" s="31">
        <f t="shared" si="26"/>
        <v>962.50000000000011</v>
      </c>
      <c r="L3395" s="31">
        <f t="shared" si="27"/>
        <v>385.00000000000006</v>
      </c>
      <c r="M3395" s="32">
        <v>0.4</v>
      </c>
      <c r="O3395" s="37"/>
      <c r="P3395" s="35"/>
      <c r="Q3395" s="33"/>
      <c r="R3395" s="34"/>
    </row>
    <row r="3396" spans="1:18" ht="15.75" customHeight="1">
      <c r="A3396" s="22"/>
      <c r="B3396" s="27" t="s">
        <v>21</v>
      </c>
      <c r="C3396" s="27">
        <v>1185732</v>
      </c>
      <c r="D3396" s="28">
        <v>44235</v>
      </c>
      <c r="E3396" s="27" t="s">
        <v>22</v>
      </c>
      <c r="F3396" s="27" t="s">
        <v>124</v>
      </c>
      <c r="G3396" s="27" t="s">
        <v>125</v>
      </c>
      <c r="H3396" s="27" t="s">
        <v>24</v>
      </c>
      <c r="I3396" s="29">
        <v>0.35000000000000003</v>
      </c>
      <c r="J3396" s="30">
        <v>5250</v>
      </c>
      <c r="K3396" s="31">
        <f t="shared" si="26"/>
        <v>1837.5000000000002</v>
      </c>
      <c r="L3396" s="31">
        <f t="shared" si="27"/>
        <v>643.125</v>
      </c>
      <c r="M3396" s="32">
        <v>0.35</v>
      </c>
      <c r="O3396" s="37"/>
      <c r="P3396" s="35"/>
      <c r="Q3396" s="33"/>
      <c r="R3396" s="34"/>
    </row>
    <row r="3397" spans="1:18" ht="15.75" customHeight="1">
      <c r="A3397" s="22"/>
      <c r="B3397" s="27" t="s">
        <v>21</v>
      </c>
      <c r="C3397" s="27">
        <v>1185732</v>
      </c>
      <c r="D3397" s="28">
        <v>44235</v>
      </c>
      <c r="E3397" s="27" t="s">
        <v>22</v>
      </c>
      <c r="F3397" s="27" t="s">
        <v>124</v>
      </c>
      <c r="G3397" s="27" t="s">
        <v>125</v>
      </c>
      <c r="H3397" s="27" t="s">
        <v>25</v>
      </c>
      <c r="I3397" s="29">
        <v>0.35000000000000003</v>
      </c>
      <c r="J3397" s="30">
        <v>1750</v>
      </c>
      <c r="K3397" s="31">
        <f t="shared" si="26"/>
        <v>612.50000000000011</v>
      </c>
      <c r="L3397" s="31">
        <f t="shared" si="27"/>
        <v>214.37500000000003</v>
      </c>
      <c r="M3397" s="32">
        <v>0.35</v>
      </c>
      <c r="O3397" s="37"/>
      <c r="P3397" s="35"/>
      <c r="Q3397" s="33"/>
      <c r="R3397" s="34"/>
    </row>
    <row r="3398" spans="1:18" ht="15.75" customHeight="1">
      <c r="A3398" s="22"/>
      <c r="B3398" s="27" t="s">
        <v>21</v>
      </c>
      <c r="C3398" s="27">
        <v>1185732</v>
      </c>
      <c r="D3398" s="28">
        <v>44235</v>
      </c>
      <c r="E3398" s="27" t="s">
        <v>22</v>
      </c>
      <c r="F3398" s="27" t="s">
        <v>124</v>
      </c>
      <c r="G3398" s="27" t="s">
        <v>125</v>
      </c>
      <c r="H3398" s="27" t="s">
        <v>26</v>
      </c>
      <c r="I3398" s="29">
        <v>0.25000000000000006</v>
      </c>
      <c r="J3398" s="30">
        <v>2250</v>
      </c>
      <c r="K3398" s="31">
        <f t="shared" si="26"/>
        <v>562.50000000000011</v>
      </c>
      <c r="L3398" s="31">
        <f t="shared" si="27"/>
        <v>225.00000000000006</v>
      </c>
      <c r="M3398" s="32">
        <v>0.4</v>
      </c>
      <c r="O3398" s="37"/>
      <c r="P3398" s="35"/>
      <c r="Q3398" s="33"/>
      <c r="R3398" s="34"/>
    </row>
    <row r="3399" spans="1:18" ht="15.75" customHeight="1">
      <c r="A3399" s="22"/>
      <c r="B3399" s="27" t="s">
        <v>21</v>
      </c>
      <c r="C3399" s="27">
        <v>1185732</v>
      </c>
      <c r="D3399" s="28">
        <v>44235</v>
      </c>
      <c r="E3399" s="27" t="s">
        <v>22</v>
      </c>
      <c r="F3399" s="27" t="s">
        <v>124</v>
      </c>
      <c r="G3399" s="27" t="s">
        <v>125</v>
      </c>
      <c r="H3399" s="27" t="s">
        <v>27</v>
      </c>
      <c r="I3399" s="29">
        <v>0.3</v>
      </c>
      <c r="J3399" s="30">
        <v>1000</v>
      </c>
      <c r="K3399" s="31">
        <f t="shared" si="26"/>
        <v>300</v>
      </c>
      <c r="L3399" s="31">
        <f t="shared" si="27"/>
        <v>120</v>
      </c>
      <c r="M3399" s="32">
        <v>0.4</v>
      </c>
      <c r="O3399" s="37"/>
      <c r="P3399" s="35"/>
      <c r="Q3399" s="33"/>
      <c r="R3399" s="34"/>
    </row>
    <row r="3400" spans="1:18" ht="15.75" customHeight="1">
      <c r="A3400" s="22"/>
      <c r="B3400" s="27" t="s">
        <v>21</v>
      </c>
      <c r="C3400" s="27">
        <v>1185732</v>
      </c>
      <c r="D3400" s="28">
        <v>44235</v>
      </c>
      <c r="E3400" s="27" t="s">
        <v>22</v>
      </c>
      <c r="F3400" s="27" t="s">
        <v>124</v>
      </c>
      <c r="G3400" s="27" t="s">
        <v>125</v>
      </c>
      <c r="H3400" s="27" t="s">
        <v>28</v>
      </c>
      <c r="I3400" s="29">
        <v>0.45</v>
      </c>
      <c r="J3400" s="30">
        <v>1750</v>
      </c>
      <c r="K3400" s="31">
        <f t="shared" si="26"/>
        <v>787.5</v>
      </c>
      <c r="L3400" s="31">
        <f t="shared" si="27"/>
        <v>236.25</v>
      </c>
      <c r="M3400" s="32">
        <v>0.3</v>
      </c>
      <c r="O3400" s="37"/>
      <c r="P3400" s="35"/>
      <c r="Q3400" s="33"/>
      <c r="R3400" s="34"/>
    </row>
    <row r="3401" spans="1:18" ht="15.75" customHeight="1">
      <c r="A3401" s="22"/>
      <c r="B3401" s="27" t="s">
        <v>21</v>
      </c>
      <c r="C3401" s="27">
        <v>1185732</v>
      </c>
      <c r="D3401" s="28">
        <v>44235</v>
      </c>
      <c r="E3401" s="27" t="s">
        <v>22</v>
      </c>
      <c r="F3401" s="27" t="s">
        <v>124</v>
      </c>
      <c r="G3401" s="27" t="s">
        <v>125</v>
      </c>
      <c r="H3401" s="27" t="s">
        <v>29</v>
      </c>
      <c r="I3401" s="29">
        <v>0.35000000000000003</v>
      </c>
      <c r="J3401" s="30">
        <v>2750</v>
      </c>
      <c r="K3401" s="31">
        <f t="shared" si="26"/>
        <v>962.50000000000011</v>
      </c>
      <c r="L3401" s="31">
        <f t="shared" si="27"/>
        <v>385.00000000000006</v>
      </c>
      <c r="M3401" s="32">
        <v>0.4</v>
      </c>
      <c r="O3401" s="37"/>
      <c r="P3401" s="35"/>
      <c r="Q3401" s="33"/>
      <c r="R3401" s="34"/>
    </row>
    <row r="3402" spans="1:18" ht="15.75" customHeight="1">
      <c r="A3402" s="22"/>
      <c r="B3402" s="27" t="s">
        <v>21</v>
      </c>
      <c r="C3402" s="27">
        <v>1185732</v>
      </c>
      <c r="D3402" s="28">
        <v>44261</v>
      </c>
      <c r="E3402" s="27" t="s">
        <v>22</v>
      </c>
      <c r="F3402" s="27" t="s">
        <v>124</v>
      </c>
      <c r="G3402" s="27" t="s">
        <v>125</v>
      </c>
      <c r="H3402" s="27" t="s">
        <v>24</v>
      </c>
      <c r="I3402" s="29">
        <v>0.35000000000000003</v>
      </c>
      <c r="J3402" s="30">
        <v>4950</v>
      </c>
      <c r="K3402" s="31">
        <f t="shared" si="26"/>
        <v>1732.5000000000002</v>
      </c>
      <c r="L3402" s="31">
        <f t="shared" si="27"/>
        <v>606.375</v>
      </c>
      <c r="M3402" s="32">
        <v>0.35</v>
      </c>
      <c r="O3402" s="37"/>
      <c r="P3402" s="35"/>
      <c r="Q3402" s="33"/>
      <c r="R3402" s="34"/>
    </row>
    <row r="3403" spans="1:18" ht="15.75" customHeight="1">
      <c r="A3403" s="22"/>
      <c r="B3403" s="27" t="s">
        <v>21</v>
      </c>
      <c r="C3403" s="27">
        <v>1185732</v>
      </c>
      <c r="D3403" s="28">
        <v>44261</v>
      </c>
      <c r="E3403" s="27" t="s">
        <v>22</v>
      </c>
      <c r="F3403" s="27" t="s">
        <v>124</v>
      </c>
      <c r="G3403" s="27" t="s">
        <v>125</v>
      </c>
      <c r="H3403" s="27" t="s">
        <v>25</v>
      </c>
      <c r="I3403" s="29">
        <v>0.35000000000000003</v>
      </c>
      <c r="J3403" s="30">
        <v>2000</v>
      </c>
      <c r="K3403" s="31">
        <f t="shared" si="26"/>
        <v>700.00000000000011</v>
      </c>
      <c r="L3403" s="31">
        <f t="shared" si="27"/>
        <v>245.00000000000003</v>
      </c>
      <c r="M3403" s="32">
        <v>0.35</v>
      </c>
      <c r="O3403" s="37"/>
      <c r="P3403" s="35"/>
      <c r="Q3403" s="33"/>
      <c r="R3403" s="34"/>
    </row>
    <row r="3404" spans="1:18" ht="15.75" customHeight="1">
      <c r="A3404" s="22"/>
      <c r="B3404" s="27" t="s">
        <v>21</v>
      </c>
      <c r="C3404" s="27">
        <v>1185732</v>
      </c>
      <c r="D3404" s="28">
        <v>44261</v>
      </c>
      <c r="E3404" s="27" t="s">
        <v>22</v>
      </c>
      <c r="F3404" s="27" t="s">
        <v>124</v>
      </c>
      <c r="G3404" s="27" t="s">
        <v>125</v>
      </c>
      <c r="H3404" s="27" t="s">
        <v>26</v>
      </c>
      <c r="I3404" s="29">
        <v>0.25000000000000006</v>
      </c>
      <c r="J3404" s="30">
        <v>2250</v>
      </c>
      <c r="K3404" s="31">
        <f t="shared" si="26"/>
        <v>562.50000000000011</v>
      </c>
      <c r="L3404" s="31">
        <f t="shared" si="27"/>
        <v>225.00000000000006</v>
      </c>
      <c r="M3404" s="32">
        <v>0.4</v>
      </c>
      <c r="O3404" s="37"/>
      <c r="P3404" s="35"/>
      <c r="Q3404" s="33"/>
      <c r="R3404" s="34"/>
    </row>
    <row r="3405" spans="1:18" ht="15.75" customHeight="1">
      <c r="A3405" s="22"/>
      <c r="B3405" s="27" t="s">
        <v>21</v>
      </c>
      <c r="C3405" s="27">
        <v>1185732</v>
      </c>
      <c r="D3405" s="28">
        <v>44261</v>
      </c>
      <c r="E3405" s="27" t="s">
        <v>22</v>
      </c>
      <c r="F3405" s="27" t="s">
        <v>124</v>
      </c>
      <c r="G3405" s="27" t="s">
        <v>125</v>
      </c>
      <c r="H3405" s="27" t="s">
        <v>27</v>
      </c>
      <c r="I3405" s="29">
        <v>0.3</v>
      </c>
      <c r="J3405" s="30">
        <v>750</v>
      </c>
      <c r="K3405" s="31">
        <f t="shared" si="26"/>
        <v>225</v>
      </c>
      <c r="L3405" s="31">
        <f t="shared" si="27"/>
        <v>90</v>
      </c>
      <c r="M3405" s="32">
        <v>0.4</v>
      </c>
      <c r="O3405" s="37"/>
      <c r="P3405" s="35"/>
      <c r="Q3405" s="33"/>
      <c r="R3405" s="34"/>
    </row>
    <row r="3406" spans="1:18" ht="15.75" customHeight="1">
      <c r="A3406" s="22"/>
      <c r="B3406" s="27" t="s">
        <v>21</v>
      </c>
      <c r="C3406" s="27">
        <v>1185732</v>
      </c>
      <c r="D3406" s="28">
        <v>44261</v>
      </c>
      <c r="E3406" s="27" t="s">
        <v>22</v>
      </c>
      <c r="F3406" s="27" t="s">
        <v>124</v>
      </c>
      <c r="G3406" s="27" t="s">
        <v>125</v>
      </c>
      <c r="H3406" s="27" t="s">
        <v>28</v>
      </c>
      <c r="I3406" s="29">
        <v>0.45</v>
      </c>
      <c r="J3406" s="30">
        <v>1250</v>
      </c>
      <c r="K3406" s="31">
        <f t="shared" si="26"/>
        <v>562.5</v>
      </c>
      <c r="L3406" s="31">
        <f t="shared" si="27"/>
        <v>168.75</v>
      </c>
      <c r="M3406" s="32">
        <v>0.3</v>
      </c>
      <c r="O3406" s="37"/>
      <c r="P3406" s="35"/>
      <c r="Q3406" s="33"/>
      <c r="R3406" s="34"/>
    </row>
    <row r="3407" spans="1:18" ht="15.75" customHeight="1">
      <c r="A3407" s="22"/>
      <c r="B3407" s="27" t="s">
        <v>21</v>
      </c>
      <c r="C3407" s="27">
        <v>1185732</v>
      </c>
      <c r="D3407" s="28">
        <v>44261</v>
      </c>
      <c r="E3407" s="27" t="s">
        <v>22</v>
      </c>
      <c r="F3407" s="27" t="s">
        <v>124</v>
      </c>
      <c r="G3407" s="27" t="s">
        <v>125</v>
      </c>
      <c r="H3407" s="27" t="s">
        <v>29</v>
      </c>
      <c r="I3407" s="29">
        <v>0.35000000000000003</v>
      </c>
      <c r="J3407" s="30">
        <v>2250</v>
      </c>
      <c r="K3407" s="31">
        <f t="shared" si="26"/>
        <v>787.50000000000011</v>
      </c>
      <c r="L3407" s="31">
        <f t="shared" si="27"/>
        <v>315.00000000000006</v>
      </c>
      <c r="M3407" s="32">
        <v>0.4</v>
      </c>
      <c r="O3407" s="37"/>
      <c r="P3407" s="35"/>
      <c r="Q3407" s="33"/>
      <c r="R3407" s="34"/>
    </row>
    <row r="3408" spans="1:18" ht="15.75" customHeight="1">
      <c r="A3408" s="22"/>
      <c r="B3408" s="27" t="s">
        <v>21</v>
      </c>
      <c r="C3408" s="27">
        <v>1185732</v>
      </c>
      <c r="D3408" s="28">
        <v>44293</v>
      </c>
      <c r="E3408" s="27" t="s">
        <v>22</v>
      </c>
      <c r="F3408" s="27" t="s">
        <v>124</v>
      </c>
      <c r="G3408" s="27" t="s">
        <v>125</v>
      </c>
      <c r="H3408" s="27" t="s">
        <v>24</v>
      </c>
      <c r="I3408" s="29">
        <v>0.35000000000000003</v>
      </c>
      <c r="J3408" s="30">
        <v>4750</v>
      </c>
      <c r="K3408" s="31">
        <f t="shared" si="26"/>
        <v>1662.5000000000002</v>
      </c>
      <c r="L3408" s="31">
        <f t="shared" si="27"/>
        <v>581.875</v>
      </c>
      <c r="M3408" s="32">
        <v>0.35</v>
      </c>
      <c r="O3408" s="37"/>
      <c r="P3408" s="35"/>
      <c r="Q3408" s="33"/>
      <c r="R3408" s="34"/>
    </row>
    <row r="3409" spans="1:18" ht="15.75" customHeight="1">
      <c r="A3409" s="22"/>
      <c r="B3409" s="27" t="s">
        <v>21</v>
      </c>
      <c r="C3409" s="27">
        <v>1185732</v>
      </c>
      <c r="D3409" s="28">
        <v>44293</v>
      </c>
      <c r="E3409" s="27" t="s">
        <v>22</v>
      </c>
      <c r="F3409" s="27" t="s">
        <v>124</v>
      </c>
      <c r="G3409" s="27" t="s">
        <v>125</v>
      </c>
      <c r="H3409" s="27" t="s">
        <v>25</v>
      </c>
      <c r="I3409" s="29">
        <v>0.35000000000000003</v>
      </c>
      <c r="J3409" s="30">
        <v>1750</v>
      </c>
      <c r="K3409" s="31">
        <f t="shared" si="26"/>
        <v>612.50000000000011</v>
      </c>
      <c r="L3409" s="31">
        <f t="shared" si="27"/>
        <v>214.37500000000003</v>
      </c>
      <c r="M3409" s="32">
        <v>0.35</v>
      </c>
      <c r="O3409" s="37"/>
      <c r="P3409" s="35"/>
      <c r="Q3409" s="33"/>
      <c r="R3409" s="34"/>
    </row>
    <row r="3410" spans="1:18" ht="15.75" customHeight="1">
      <c r="A3410" s="22"/>
      <c r="B3410" s="27" t="s">
        <v>21</v>
      </c>
      <c r="C3410" s="27">
        <v>1185732</v>
      </c>
      <c r="D3410" s="28">
        <v>44293</v>
      </c>
      <c r="E3410" s="27" t="s">
        <v>22</v>
      </c>
      <c r="F3410" s="27" t="s">
        <v>124</v>
      </c>
      <c r="G3410" s="27" t="s">
        <v>125</v>
      </c>
      <c r="H3410" s="27" t="s">
        <v>26</v>
      </c>
      <c r="I3410" s="29">
        <v>0.25000000000000006</v>
      </c>
      <c r="J3410" s="30">
        <v>1750</v>
      </c>
      <c r="K3410" s="31">
        <f t="shared" si="26"/>
        <v>437.50000000000011</v>
      </c>
      <c r="L3410" s="31">
        <f t="shared" si="27"/>
        <v>175.00000000000006</v>
      </c>
      <c r="M3410" s="32">
        <v>0.4</v>
      </c>
      <c r="O3410" s="37"/>
      <c r="P3410" s="35"/>
      <c r="Q3410" s="33"/>
      <c r="R3410" s="34"/>
    </row>
    <row r="3411" spans="1:18" ht="15.75" customHeight="1">
      <c r="A3411" s="22"/>
      <c r="B3411" s="27" t="s">
        <v>21</v>
      </c>
      <c r="C3411" s="27">
        <v>1185732</v>
      </c>
      <c r="D3411" s="28">
        <v>44293</v>
      </c>
      <c r="E3411" s="27" t="s">
        <v>22</v>
      </c>
      <c r="F3411" s="27" t="s">
        <v>124</v>
      </c>
      <c r="G3411" s="27" t="s">
        <v>125</v>
      </c>
      <c r="H3411" s="27" t="s">
        <v>27</v>
      </c>
      <c r="I3411" s="29">
        <v>0.3</v>
      </c>
      <c r="J3411" s="30">
        <v>1000</v>
      </c>
      <c r="K3411" s="31">
        <f t="shared" si="26"/>
        <v>300</v>
      </c>
      <c r="L3411" s="31">
        <f t="shared" si="27"/>
        <v>120</v>
      </c>
      <c r="M3411" s="32">
        <v>0.4</v>
      </c>
      <c r="O3411" s="37"/>
      <c r="P3411" s="35"/>
      <c r="Q3411" s="33"/>
      <c r="R3411" s="34"/>
    </row>
    <row r="3412" spans="1:18" ht="15.75" customHeight="1">
      <c r="A3412" s="22"/>
      <c r="B3412" s="27" t="s">
        <v>21</v>
      </c>
      <c r="C3412" s="27">
        <v>1185732</v>
      </c>
      <c r="D3412" s="28">
        <v>44293</v>
      </c>
      <c r="E3412" s="27" t="s">
        <v>22</v>
      </c>
      <c r="F3412" s="27" t="s">
        <v>124</v>
      </c>
      <c r="G3412" s="27" t="s">
        <v>125</v>
      </c>
      <c r="H3412" s="27" t="s">
        <v>28</v>
      </c>
      <c r="I3412" s="29">
        <v>0.45</v>
      </c>
      <c r="J3412" s="30">
        <v>1000</v>
      </c>
      <c r="K3412" s="31">
        <f t="shared" si="26"/>
        <v>450</v>
      </c>
      <c r="L3412" s="31">
        <f t="shared" si="27"/>
        <v>135</v>
      </c>
      <c r="M3412" s="32">
        <v>0.3</v>
      </c>
      <c r="O3412" s="37"/>
      <c r="P3412" s="35"/>
      <c r="Q3412" s="33"/>
      <c r="R3412" s="34"/>
    </row>
    <row r="3413" spans="1:18" ht="15.75" customHeight="1">
      <c r="A3413" s="22"/>
      <c r="B3413" s="27" t="s">
        <v>21</v>
      </c>
      <c r="C3413" s="27">
        <v>1185732</v>
      </c>
      <c r="D3413" s="28">
        <v>44293</v>
      </c>
      <c r="E3413" s="27" t="s">
        <v>22</v>
      </c>
      <c r="F3413" s="27" t="s">
        <v>124</v>
      </c>
      <c r="G3413" s="27" t="s">
        <v>125</v>
      </c>
      <c r="H3413" s="27" t="s">
        <v>29</v>
      </c>
      <c r="I3413" s="29">
        <v>0.35000000000000003</v>
      </c>
      <c r="J3413" s="30">
        <v>2500</v>
      </c>
      <c r="K3413" s="31">
        <f t="shared" si="26"/>
        <v>875.00000000000011</v>
      </c>
      <c r="L3413" s="31">
        <f t="shared" si="27"/>
        <v>350.00000000000006</v>
      </c>
      <c r="M3413" s="32">
        <v>0.4</v>
      </c>
      <c r="O3413" s="37"/>
      <c r="P3413" s="35"/>
      <c r="Q3413" s="33"/>
      <c r="R3413" s="34"/>
    </row>
    <row r="3414" spans="1:18" ht="15.75" customHeight="1">
      <c r="A3414" s="22"/>
      <c r="B3414" s="27" t="s">
        <v>21</v>
      </c>
      <c r="C3414" s="27">
        <v>1185732</v>
      </c>
      <c r="D3414" s="28">
        <v>44322</v>
      </c>
      <c r="E3414" s="27" t="s">
        <v>22</v>
      </c>
      <c r="F3414" s="27" t="s">
        <v>124</v>
      </c>
      <c r="G3414" s="27" t="s">
        <v>125</v>
      </c>
      <c r="H3414" s="27" t="s">
        <v>24</v>
      </c>
      <c r="I3414" s="29">
        <v>0.49999999999999994</v>
      </c>
      <c r="J3414" s="30">
        <v>5200</v>
      </c>
      <c r="K3414" s="31">
        <f t="shared" si="26"/>
        <v>2599.9999999999995</v>
      </c>
      <c r="L3414" s="31">
        <f t="shared" si="27"/>
        <v>909.99999999999977</v>
      </c>
      <c r="M3414" s="32">
        <v>0.35</v>
      </c>
      <c r="O3414" s="37"/>
      <c r="P3414" s="35"/>
      <c r="Q3414" s="33"/>
      <c r="R3414" s="34"/>
    </row>
    <row r="3415" spans="1:18" ht="15.75" customHeight="1">
      <c r="A3415" s="22"/>
      <c r="B3415" s="27" t="s">
        <v>21</v>
      </c>
      <c r="C3415" s="27">
        <v>1185732</v>
      </c>
      <c r="D3415" s="28">
        <v>44322</v>
      </c>
      <c r="E3415" s="27" t="s">
        <v>22</v>
      </c>
      <c r="F3415" s="27" t="s">
        <v>124</v>
      </c>
      <c r="G3415" s="27" t="s">
        <v>125</v>
      </c>
      <c r="H3415" s="27" t="s">
        <v>25</v>
      </c>
      <c r="I3415" s="29">
        <v>0.45</v>
      </c>
      <c r="J3415" s="30">
        <v>2250</v>
      </c>
      <c r="K3415" s="31">
        <f t="shared" si="26"/>
        <v>1012.5</v>
      </c>
      <c r="L3415" s="31">
        <f t="shared" si="27"/>
        <v>354.375</v>
      </c>
      <c r="M3415" s="32">
        <v>0.35</v>
      </c>
      <c r="O3415" s="37"/>
      <c r="P3415" s="35"/>
      <c r="Q3415" s="33"/>
      <c r="R3415" s="34"/>
    </row>
    <row r="3416" spans="1:18" ht="15.75" customHeight="1">
      <c r="A3416" s="22"/>
      <c r="B3416" s="27" t="s">
        <v>21</v>
      </c>
      <c r="C3416" s="27">
        <v>1185732</v>
      </c>
      <c r="D3416" s="28">
        <v>44322</v>
      </c>
      <c r="E3416" s="27" t="s">
        <v>22</v>
      </c>
      <c r="F3416" s="27" t="s">
        <v>124</v>
      </c>
      <c r="G3416" s="27" t="s">
        <v>125</v>
      </c>
      <c r="H3416" s="27" t="s">
        <v>26</v>
      </c>
      <c r="I3416" s="29">
        <v>0.4</v>
      </c>
      <c r="J3416" s="30">
        <v>2500</v>
      </c>
      <c r="K3416" s="31">
        <f t="shared" si="26"/>
        <v>1000</v>
      </c>
      <c r="L3416" s="31">
        <f t="shared" si="27"/>
        <v>400</v>
      </c>
      <c r="M3416" s="32">
        <v>0.4</v>
      </c>
      <c r="O3416" s="37"/>
      <c r="P3416" s="35"/>
      <c r="Q3416" s="33"/>
      <c r="R3416" s="34"/>
    </row>
    <row r="3417" spans="1:18" ht="15.75" customHeight="1">
      <c r="A3417" s="22"/>
      <c r="B3417" s="27" t="s">
        <v>21</v>
      </c>
      <c r="C3417" s="27">
        <v>1185732</v>
      </c>
      <c r="D3417" s="28">
        <v>44322</v>
      </c>
      <c r="E3417" s="27" t="s">
        <v>22</v>
      </c>
      <c r="F3417" s="27" t="s">
        <v>124</v>
      </c>
      <c r="G3417" s="27" t="s">
        <v>125</v>
      </c>
      <c r="H3417" s="27" t="s">
        <v>27</v>
      </c>
      <c r="I3417" s="29">
        <v>0.4</v>
      </c>
      <c r="J3417" s="30">
        <v>2000</v>
      </c>
      <c r="K3417" s="31">
        <f t="shared" si="26"/>
        <v>800</v>
      </c>
      <c r="L3417" s="31">
        <f t="shared" si="27"/>
        <v>320</v>
      </c>
      <c r="M3417" s="32">
        <v>0.4</v>
      </c>
      <c r="O3417" s="37"/>
      <c r="P3417" s="35"/>
      <c r="Q3417" s="33"/>
      <c r="R3417" s="34"/>
    </row>
    <row r="3418" spans="1:18" ht="15.75" customHeight="1">
      <c r="A3418" s="22"/>
      <c r="B3418" s="27" t="s">
        <v>21</v>
      </c>
      <c r="C3418" s="27">
        <v>1185732</v>
      </c>
      <c r="D3418" s="28">
        <v>44322</v>
      </c>
      <c r="E3418" s="27" t="s">
        <v>22</v>
      </c>
      <c r="F3418" s="27" t="s">
        <v>124</v>
      </c>
      <c r="G3418" s="27" t="s">
        <v>125</v>
      </c>
      <c r="H3418" s="27" t="s">
        <v>28</v>
      </c>
      <c r="I3418" s="29">
        <v>0.49999999999999994</v>
      </c>
      <c r="J3418" s="30">
        <v>2250</v>
      </c>
      <c r="K3418" s="31">
        <f t="shared" si="26"/>
        <v>1124.9999999999998</v>
      </c>
      <c r="L3418" s="31">
        <f t="shared" si="27"/>
        <v>337.49999999999994</v>
      </c>
      <c r="M3418" s="32">
        <v>0.3</v>
      </c>
      <c r="O3418" s="37"/>
      <c r="P3418" s="35"/>
      <c r="Q3418" s="33"/>
      <c r="R3418" s="34"/>
    </row>
    <row r="3419" spans="1:18" ht="15.75" customHeight="1">
      <c r="A3419" s="22"/>
      <c r="B3419" s="27" t="s">
        <v>21</v>
      </c>
      <c r="C3419" s="27">
        <v>1185732</v>
      </c>
      <c r="D3419" s="28">
        <v>44322</v>
      </c>
      <c r="E3419" s="27" t="s">
        <v>22</v>
      </c>
      <c r="F3419" s="27" t="s">
        <v>124</v>
      </c>
      <c r="G3419" s="27" t="s">
        <v>125</v>
      </c>
      <c r="H3419" s="27" t="s">
        <v>29</v>
      </c>
      <c r="I3419" s="29">
        <v>0.54999999999999993</v>
      </c>
      <c r="J3419" s="30">
        <v>3500</v>
      </c>
      <c r="K3419" s="31">
        <f t="shared" si="26"/>
        <v>1924.9999999999998</v>
      </c>
      <c r="L3419" s="31">
        <f t="shared" si="27"/>
        <v>770</v>
      </c>
      <c r="M3419" s="32">
        <v>0.4</v>
      </c>
      <c r="O3419" s="37"/>
      <c r="P3419" s="35"/>
      <c r="Q3419" s="33"/>
      <c r="R3419" s="34"/>
    </row>
    <row r="3420" spans="1:18" ht="15.75" customHeight="1">
      <c r="A3420" s="22"/>
      <c r="B3420" s="27" t="s">
        <v>21</v>
      </c>
      <c r="C3420" s="27">
        <v>1185732</v>
      </c>
      <c r="D3420" s="28">
        <v>44355</v>
      </c>
      <c r="E3420" s="27" t="s">
        <v>22</v>
      </c>
      <c r="F3420" s="27" t="s">
        <v>124</v>
      </c>
      <c r="G3420" s="27" t="s">
        <v>125</v>
      </c>
      <c r="H3420" s="27" t="s">
        <v>24</v>
      </c>
      <c r="I3420" s="29">
        <v>0.49999999999999994</v>
      </c>
      <c r="J3420" s="30">
        <v>6000</v>
      </c>
      <c r="K3420" s="31">
        <f t="shared" si="26"/>
        <v>2999.9999999999995</v>
      </c>
      <c r="L3420" s="31">
        <f t="shared" si="27"/>
        <v>1049.9999999999998</v>
      </c>
      <c r="M3420" s="32">
        <v>0.35</v>
      </c>
      <c r="O3420" s="37"/>
      <c r="P3420" s="35"/>
      <c r="Q3420" s="33"/>
      <c r="R3420" s="34"/>
    </row>
    <row r="3421" spans="1:18" ht="15.75" customHeight="1">
      <c r="A3421" s="22"/>
      <c r="B3421" s="27" t="s">
        <v>21</v>
      </c>
      <c r="C3421" s="27">
        <v>1185732</v>
      </c>
      <c r="D3421" s="28">
        <v>44355</v>
      </c>
      <c r="E3421" s="27" t="s">
        <v>22</v>
      </c>
      <c r="F3421" s="27" t="s">
        <v>124</v>
      </c>
      <c r="G3421" s="27" t="s">
        <v>125</v>
      </c>
      <c r="H3421" s="27" t="s">
        <v>25</v>
      </c>
      <c r="I3421" s="29">
        <v>0.45</v>
      </c>
      <c r="J3421" s="30">
        <v>3500</v>
      </c>
      <c r="K3421" s="31">
        <f t="shared" si="26"/>
        <v>1575</v>
      </c>
      <c r="L3421" s="31">
        <f t="shared" si="27"/>
        <v>551.25</v>
      </c>
      <c r="M3421" s="32">
        <v>0.35</v>
      </c>
      <c r="O3421" s="37"/>
      <c r="P3421" s="35"/>
      <c r="Q3421" s="33"/>
      <c r="R3421" s="34"/>
    </row>
    <row r="3422" spans="1:18" ht="15.75" customHeight="1">
      <c r="A3422" s="22"/>
      <c r="B3422" s="27" t="s">
        <v>21</v>
      </c>
      <c r="C3422" s="27">
        <v>1185732</v>
      </c>
      <c r="D3422" s="28">
        <v>44355</v>
      </c>
      <c r="E3422" s="27" t="s">
        <v>22</v>
      </c>
      <c r="F3422" s="27" t="s">
        <v>124</v>
      </c>
      <c r="G3422" s="27" t="s">
        <v>125</v>
      </c>
      <c r="H3422" s="27" t="s">
        <v>26</v>
      </c>
      <c r="I3422" s="29">
        <v>0.4</v>
      </c>
      <c r="J3422" s="30">
        <v>2750</v>
      </c>
      <c r="K3422" s="31">
        <f t="shared" si="26"/>
        <v>1100</v>
      </c>
      <c r="L3422" s="31">
        <f t="shared" si="27"/>
        <v>440</v>
      </c>
      <c r="M3422" s="32">
        <v>0.4</v>
      </c>
      <c r="O3422" s="37"/>
      <c r="P3422" s="35"/>
      <c r="Q3422" s="33"/>
      <c r="R3422" s="34"/>
    </row>
    <row r="3423" spans="1:18" ht="15.75" customHeight="1">
      <c r="A3423" s="22"/>
      <c r="B3423" s="27" t="s">
        <v>21</v>
      </c>
      <c r="C3423" s="27">
        <v>1185732</v>
      </c>
      <c r="D3423" s="28">
        <v>44355</v>
      </c>
      <c r="E3423" s="27" t="s">
        <v>22</v>
      </c>
      <c r="F3423" s="27" t="s">
        <v>124</v>
      </c>
      <c r="G3423" s="27" t="s">
        <v>125</v>
      </c>
      <c r="H3423" s="27" t="s">
        <v>27</v>
      </c>
      <c r="I3423" s="29">
        <v>0.4</v>
      </c>
      <c r="J3423" s="30">
        <v>2500</v>
      </c>
      <c r="K3423" s="31">
        <f t="shared" si="26"/>
        <v>1000</v>
      </c>
      <c r="L3423" s="31">
        <f t="shared" si="27"/>
        <v>400</v>
      </c>
      <c r="M3423" s="32">
        <v>0.4</v>
      </c>
      <c r="O3423" s="37"/>
      <c r="P3423" s="35"/>
      <c r="Q3423" s="33"/>
      <c r="R3423" s="34"/>
    </row>
    <row r="3424" spans="1:18" ht="15.75" customHeight="1">
      <c r="A3424" s="22"/>
      <c r="B3424" s="27" t="s">
        <v>21</v>
      </c>
      <c r="C3424" s="27">
        <v>1185732</v>
      </c>
      <c r="D3424" s="28">
        <v>44355</v>
      </c>
      <c r="E3424" s="27" t="s">
        <v>22</v>
      </c>
      <c r="F3424" s="27" t="s">
        <v>124</v>
      </c>
      <c r="G3424" s="27" t="s">
        <v>125</v>
      </c>
      <c r="H3424" s="27" t="s">
        <v>28</v>
      </c>
      <c r="I3424" s="29">
        <v>0.49999999999999994</v>
      </c>
      <c r="J3424" s="30">
        <v>2500</v>
      </c>
      <c r="K3424" s="31">
        <f t="shared" si="26"/>
        <v>1249.9999999999998</v>
      </c>
      <c r="L3424" s="31">
        <f t="shared" si="27"/>
        <v>374.99999999999994</v>
      </c>
      <c r="M3424" s="32">
        <v>0.3</v>
      </c>
      <c r="O3424" s="37"/>
      <c r="P3424" s="35"/>
      <c r="Q3424" s="33"/>
      <c r="R3424" s="34"/>
    </row>
    <row r="3425" spans="1:18" ht="15.75" customHeight="1">
      <c r="A3425" s="22"/>
      <c r="B3425" s="27" t="s">
        <v>21</v>
      </c>
      <c r="C3425" s="27">
        <v>1185732</v>
      </c>
      <c r="D3425" s="28">
        <v>44355</v>
      </c>
      <c r="E3425" s="27" t="s">
        <v>22</v>
      </c>
      <c r="F3425" s="27" t="s">
        <v>124</v>
      </c>
      <c r="G3425" s="27" t="s">
        <v>125</v>
      </c>
      <c r="H3425" s="27" t="s">
        <v>29</v>
      </c>
      <c r="I3425" s="29">
        <v>0.54999999999999993</v>
      </c>
      <c r="J3425" s="30">
        <v>4000</v>
      </c>
      <c r="K3425" s="31">
        <f t="shared" si="26"/>
        <v>2199.9999999999995</v>
      </c>
      <c r="L3425" s="31">
        <f t="shared" si="27"/>
        <v>879.99999999999989</v>
      </c>
      <c r="M3425" s="32">
        <v>0.4</v>
      </c>
      <c r="O3425" s="37"/>
      <c r="P3425" s="35"/>
      <c r="Q3425" s="33"/>
      <c r="R3425" s="34"/>
    </row>
    <row r="3426" spans="1:18" ht="15.75" customHeight="1">
      <c r="A3426" s="22"/>
      <c r="B3426" s="27" t="s">
        <v>21</v>
      </c>
      <c r="C3426" s="27">
        <v>1185732</v>
      </c>
      <c r="D3426" s="28">
        <v>44383</v>
      </c>
      <c r="E3426" s="27" t="s">
        <v>22</v>
      </c>
      <c r="F3426" s="27" t="s">
        <v>124</v>
      </c>
      <c r="G3426" s="27" t="s">
        <v>125</v>
      </c>
      <c r="H3426" s="27" t="s">
        <v>24</v>
      </c>
      <c r="I3426" s="29">
        <v>0.49999999999999994</v>
      </c>
      <c r="J3426" s="30">
        <v>6250</v>
      </c>
      <c r="K3426" s="31">
        <f t="shared" si="26"/>
        <v>3124.9999999999995</v>
      </c>
      <c r="L3426" s="31">
        <f t="shared" si="27"/>
        <v>1093.7499999999998</v>
      </c>
      <c r="M3426" s="32">
        <v>0.35</v>
      </c>
      <c r="O3426" s="37"/>
      <c r="P3426" s="35"/>
      <c r="Q3426" s="33"/>
      <c r="R3426" s="34"/>
    </row>
    <row r="3427" spans="1:18" ht="15.75" customHeight="1">
      <c r="A3427" s="22"/>
      <c r="B3427" s="27" t="s">
        <v>21</v>
      </c>
      <c r="C3427" s="27">
        <v>1185732</v>
      </c>
      <c r="D3427" s="28">
        <v>44383</v>
      </c>
      <c r="E3427" s="27" t="s">
        <v>22</v>
      </c>
      <c r="F3427" s="27" t="s">
        <v>124</v>
      </c>
      <c r="G3427" s="27" t="s">
        <v>125</v>
      </c>
      <c r="H3427" s="27" t="s">
        <v>25</v>
      </c>
      <c r="I3427" s="29">
        <v>0.45</v>
      </c>
      <c r="J3427" s="30">
        <v>3750</v>
      </c>
      <c r="K3427" s="31">
        <f t="shared" si="26"/>
        <v>1687.5</v>
      </c>
      <c r="L3427" s="31">
        <f t="shared" si="27"/>
        <v>590.625</v>
      </c>
      <c r="M3427" s="32">
        <v>0.35</v>
      </c>
      <c r="O3427" s="37"/>
      <c r="P3427" s="35"/>
      <c r="Q3427" s="33"/>
      <c r="R3427" s="34"/>
    </row>
    <row r="3428" spans="1:18" ht="15.75" customHeight="1">
      <c r="A3428" s="22"/>
      <c r="B3428" s="27" t="s">
        <v>21</v>
      </c>
      <c r="C3428" s="27">
        <v>1185732</v>
      </c>
      <c r="D3428" s="28">
        <v>44383</v>
      </c>
      <c r="E3428" s="27" t="s">
        <v>22</v>
      </c>
      <c r="F3428" s="27" t="s">
        <v>124</v>
      </c>
      <c r="G3428" s="27" t="s">
        <v>125</v>
      </c>
      <c r="H3428" s="27" t="s">
        <v>26</v>
      </c>
      <c r="I3428" s="29">
        <v>0.4</v>
      </c>
      <c r="J3428" s="30">
        <v>3000</v>
      </c>
      <c r="K3428" s="31">
        <f t="shared" si="26"/>
        <v>1200</v>
      </c>
      <c r="L3428" s="31">
        <f t="shared" si="27"/>
        <v>480</v>
      </c>
      <c r="M3428" s="32">
        <v>0.4</v>
      </c>
      <c r="O3428" s="37"/>
      <c r="P3428" s="35"/>
      <c r="Q3428" s="33"/>
      <c r="R3428" s="34"/>
    </row>
    <row r="3429" spans="1:18" ht="15.75" customHeight="1">
      <c r="A3429" s="22"/>
      <c r="B3429" s="27" t="s">
        <v>21</v>
      </c>
      <c r="C3429" s="27">
        <v>1185732</v>
      </c>
      <c r="D3429" s="28">
        <v>44383</v>
      </c>
      <c r="E3429" s="27" t="s">
        <v>22</v>
      </c>
      <c r="F3429" s="27" t="s">
        <v>124</v>
      </c>
      <c r="G3429" s="27" t="s">
        <v>125</v>
      </c>
      <c r="H3429" s="27" t="s">
        <v>27</v>
      </c>
      <c r="I3429" s="29">
        <v>0.4</v>
      </c>
      <c r="J3429" s="30">
        <v>2500</v>
      </c>
      <c r="K3429" s="31">
        <f t="shared" si="26"/>
        <v>1000</v>
      </c>
      <c r="L3429" s="31">
        <f t="shared" si="27"/>
        <v>400</v>
      </c>
      <c r="M3429" s="32">
        <v>0.4</v>
      </c>
      <c r="O3429" s="37"/>
      <c r="P3429" s="35"/>
      <c r="Q3429" s="33"/>
      <c r="R3429" s="34"/>
    </row>
    <row r="3430" spans="1:18" ht="15.75" customHeight="1">
      <c r="A3430" s="22"/>
      <c r="B3430" s="27" t="s">
        <v>21</v>
      </c>
      <c r="C3430" s="27">
        <v>1185732</v>
      </c>
      <c r="D3430" s="28">
        <v>44383</v>
      </c>
      <c r="E3430" s="27" t="s">
        <v>22</v>
      </c>
      <c r="F3430" s="27" t="s">
        <v>124</v>
      </c>
      <c r="G3430" s="27" t="s">
        <v>125</v>
      </c>
      <c r="H3430" s="27" t="s">
        <v>28</v>
      </c>
      <c r="I3430" s="29">
        <v>0.49999999999999994</v>
      </c>
      <c r="J3430" s="30">
        <v>2750</v>
      </c>
      <c r="K3430" s="31">
        <f t="shared" si="26"/>
        <v>1374.9999999999998</v>
      </c>
      <c r="L3430" s="31">
        <f t="shared" si="27"/>
        <v>412.49999999999994</v>
      </c>
      <c r="M3430" s="32">
        <v>0.3</v>
      </c>
      <c r="O3430" s="37"/>
      <c r="P3430" s="35"/>
      <c r="Q3430" s="33"/>
      <c r="R3430" s="34"/>
    </row>
    <row r="3431" spans="1:18" ht="15.75" customHeight="1">
      <c r="A3431" s="22"/>
      <c r="B3431" s="27" t="s">
        <v>21</v>
      </c>
      <c r="C3431" s="27">
        <v>1185732</v>
      </c>
      <c r="D3431" s="28">
        <v>44383</v>
      </c>
      <c r="E3431" s="27" t="s">
        <v>22</v>
      </c>
      <c r="F3431" s="27" t="s">
        <v>124</v>
      </c>
      <c r="G3431" s="27" t="s">
        <v>125</v>
      </c>
      <c r="H3431" s="27" t="s">
        <v>29</v>
      </c>
      <c r="I3431" s="29">
        <v>0.54999999999999993</v>
      </c>
      <c r="J3431" s="30">
        <v>4500</v>
      </c>
      <c r="K3431" s="31">
        <f t="shared" si="26"/>
        <v>2474.9999999999995</v>
      </c>
      <c r="L3431" s="31">
        <f t="shared" si="27"/>
        <v>989.99999999999989</v>
      </c>
      <c r="M3431" s="32">
        <v>0.4</v>
      </c>
      <c r="O3431" s="37"/>
      <c r="P3431" s="35"/>
      <c r="Q3431" s="33"/>
      <c r="R3431" s="34"/>
    </row>
    <row r="3432" spans="1:18" ht="15.75" customHeight="1">
      <c r="A3432" s="22"/>
      <c r="B3432" s="27" t="s">
        <v>21</v>
      </c>
      <c r="C3432" s="27">
        <v>1185732</v>
      </c>
      <c r="D3432" s="28">
        <v>44415</v>
      </c>
      <c r="E3432" s="27" t="s">
        <v>22</v>
      </c>
      <c r="F3432" s="27" t="s">
        <v>124</v>
      </c>
      <c r="G3432" s="27" t="s">
        <v>125</v>
      </c>
      <c r="H3432" s="27" t="s">
        <v>24</v>
      </c>
      <c r="I3432" s="29">
        <v>0.49999999999999994</v>
      </c>
      <c r="J3432" s="30">
        <v>6000</v>
      </c>
      <c r="K3432" s="31">
        <f t="shared" si="26"/>
        <v>2999.9999999999995</v>
      </c>
      <c r="L3432" s="31">
        <f t="shared" si="27"/>
        <v>1049.9999999999998</v>
      </c>
      <c r="M3432" s="32">
        <v>0.35</v>
      </c>
      <c r="O3432" s="37"/>
      <c r="P3432" s="35"/>
      <c r="Q3432" s="33"/>
      <c r="R3432" s="34"/>
    </row>
    <row r="3433" spans="1:18" ht="15.75" customHeight="1">
      <c r="A3433" s="22"/>
      <c r="B3433" s="27" t="s">
        <v>21</v>
      </c>
      <c r="C3433" s="27">
        <v>1185732</v>
      </c>
      <c r="D3433" s="28">
        <v>44415</v>
      </c>
      <c r="E3433" s="27" t="s">
        <v>22</v>
      </c>
      <c r="F3433" s="27" t="s">
        <v>124</v>
      </c>
      <c r="G3433" s="27" t="s">
        <v>125</v>
      </c>
      <c r="H3433" s="27" t="s">
        <v>25</v>
      </c>
      <c r="I3433" s="29">
        <v>0.45</v>
      </c>
      <c r="J3433" s="30">
        <v>3750</v>
      </c>
      <c r="K3433" s="31">
        <f t="shared" si="26"/>
        <v>1687.5</v>
      </c>
      <c r="L3433" s="31">
        <f t="shared" si="27"/>
        <v>590.625</v>
      </c>
      <c r="M3433" s="32">
        <v>0.35</v>
      </c>
      <c r="O3433" s="37"/>
      <c r="P3433" s="35"/>
      <c r="Q3433" s="33"/>
      <c r="R3433" s="34"/>
    </row>
    <row r="3434" spans="1:18" ht="15.75" customHeight="1">
      <c r="A3434" s="22"/>
      <c r="B3434" s="27" t="s">
        <v>21</v>
      </c>
      <c r="C3434" s="27">
        <v>1185732</v>
      </c>
      <c r="D3434" s="28">
        <v>44415</v>
      </c>
      <c r="E3434" s="27" t="s">
        <v>22</v>
      </c>
      <c r="F3434" s="27" t="s">
        <v>124</v>
      </c>
      <c r="G3434" s="27" t="s">
        <v>125</v>
      </c>
      <c r="H3434" s="27" t="s">
        <v>26</v>
      </c>
      <c r="I3434" s="29">
        <v>0.4</v>
      </c>
      <c r="J3434" s="30">
        <v>3000</v>
      </c>
      <c r="K3434" s="31">
        <f t="shared" si="26"/>
        <v>1200</v>
      </c>
      <c r="L3434" s="31">
        <f t="shared" si="27"/>
        <v>480</v>
      </c>
      <c r="M3434" s="32">
        <v>0.4</v>
      </c>
      <c r="O3434" s="37"/>
      <c r="P3434" s="35"/>
      <c r="Q3434" s="33"/>
      <c r="R3434" s="34"/>
    </row>
    <row r="3435" spans="1:18" ht="15.75" customHeight="1">
      <c r="A3435" s="22"/>
      <c r="B3435" s="27" t="s">
        <v>21</v>
      </c>
      <c r="C3435" s="27">
        <v>1185732</v>
      </c>
      <c r="D3435" s="28">
        <v>44415</v>
      </c>
      <c r="E3435" s="27" t="s">
        <v>22</v>
      </c>
      <c r="F3435" s="27" t="s">
        <v>124</v>
      </c>
      <c r="G3435" s="27" t="s">
        <v>125</v>
      </c>
      <c r="H3435" s="27" t="s">
        <v>27</v>
      </c>
      <c r="I3435" s="29">
        <v>0.4</v>
      </c>
      <c r="J3435" s="30">
        <v>2000</v>
      </c>
      <c r="K3435" s="31">
        <f t="shared" si="26"/>
        <v>800</v>
      </c>
      <c r="L3435" s="31">
        <f t="shared" si="27"/>
        <v>320</v>
      </c>
      <c r="M3435" s="32">
        <v>0.4</v>
      </c>
      <c r="O3435" s="37"/>
      <c r="P3435" s="35"/>
      <c r="Q3435" s="33"/>
      <c r="R3435" s="34"/>
    </row>
    <row r="3436" spans="1:18" ht="15.75" customHeight="1">
      <c r="A3436" s="22"/>
      <c r="B3436" s="27" t="s">
        <v>21</v>
      </c>
      <c r="C3436" s="27">
        <v>1185732</v>
      </c>
      <c r="D3436" s="28">
        <v>44415</v>
      </c>
      <c r="E3436" s="27" t="s">
        <v>22</v>
      </c>
      <c r="F3436" s="27" t="s">
        <v>124</v>
      </c>
      <c r="G3436" s="27" t="s">
        <v>125</v>
      </c>
      <c r="H3436" s="27" t="s">
        <v>28</v>
      </c>
      <c r="I3436" s="29">
        <v>0.49999999999999994</v>
      </c>
      <c r="J3436" s="30">
        <v>1750</v>
      </c>
      <c r="K3436" s="31">
        <f t="shared" si="26"/>
        <v>874.99999999999989</v>
      </c>
      <c r="L3436" s="31">
        <f t="shared" si="27"/>
        <v>262.49999999999994</v>
      </c>
      <c r="M3436" s="32">
        <v>0.3</v>
      </c>
      <c r="O3436" s="37"/>
      <c r="P3436" s="35"/>
      <c r="Q3436" s="33"/>
      <c r="R3436" s="34"/>
    </row>
    <row r="3437" spans="1:18" ht="15.75" customHeight="1">
      <c r="A3437" s="22"/>
      <c r="B3437" s="27" t="s">
        <v>21</v>
      </c>
      <c r="C3437" s="27">
        <v>1185732</v>
      </c>
      <c r="D3437" s="28">
        <v>44415</v>
      </c>
      <c r="E3437" s="27" t="s">
        <v>22</v>
      </c>
      <c r="F3437" s="27" t="s">
        <v>124</v>
      </c>
      <c r="G3437" s="27" t="s">
        <v>125</v>
      </c>
      <c r="H3437" s="27" t="s">
        <v>29</v>
      </c>
      <c r="I3437" s="29">
        <v>0.54999999999999993</v>
      </c>
      <c r="J3437" s="30">
        <v>3500</v>
      </c>
      <c r="K3437" s="31">
        <f t="shared" si="26"/>
        <v>1924.9999999999998</v>
      </c>
      <c r="L3437" s="31">
        <f t="shared" si="27"/>
        <v>770</v>
      </c>
      <c r="M3437" s="32">
        <v>0.4</v>
      </c>
      <c r="O3437" s="37"/>
      <c r="P3437" s="35"/>
      <c r="Q3437" s="33"/>
      <c r="R3437" s="34"/>
    </row>
    <row r="3438" spans="1:18" ht="15.75" customHeight="1">
      <c r="A3438" s="22"/>
      <c r="B3438" s="27" t="s">
        <v>21</v>
      </c>
      <c r="C3438" s="27">
        <v>1185732</v>
      </c>
      <c r="D3438" s="28">
        <v>44445</v>
      </c>
      <c r="E3438" s="27" t="s">
        <v>22</v>
      </c>
      <c r="F3438" s="27" t="s">
        <v>124</v>
      </c>
      <c r="G3438" s="27" t="s">
        <v>125</v>
      </c>
      <c r="H3438" s="27" t="s">
        <v>24</v>
      </c>
      <c r="I3438" s="29">
        <v>0.49999999999999994</v>
      </c>
      <c r="J3438" s="30">
        <v>4750</v>
      </c>
      <c r="K3438" s="31">
        <f t="shared" si="26"/>
        <v>2374.9999999999995</v>
      </c>
      <c r="L3438" s="31">
        <f t="shared" si="27"/>
        <v>831.24999999999977</v>
      </c>
      <c r="M3438" s="32">
        <v>0.35</v>
      </c>
      <c r="O3438" s="37"/>
      <c r="P3438" s="35"/>
      <c r="Q3438" s="33"/>
      <c r="R3438" s="34"/>
    </row>
    <row r="3439" spans="1:18" ht="15.75" customHeight="1">
      <c r="A3439" s="22"/>
      <c r="B3439" s="27" t="s">
        <v>21</v>
      </c>
      <c r="C3439" s="27">
        <v>1185732</v>
      </c>
      <c r="D3439" s="28">
        <v>44445</v>
      </c>
      <c r="E3439" s="27" t="s">
        <v>22</v>
      </c>
      <c r="F3439" s="27" t="s">
        <v>124</v>
      </c>
      <c r="G3439" s="27" t="s">
        <v>125</v>
      </c>
      <c r="H3439" s="27" t="s">
        <v>25</v>
      </c>
      <c r="I3439" s="29">
        <v>0.45</v>
      </c>
      <c r="J3439" s="30">
        <v>2750</v>
      </c>
      <c r="K3439" s="31">
        <f t="shared" si="26"/>
        <v>1237.5</v>
      </c>
      <c r="L3439" s="31">
        <f t="shared" si="27"/>
        <v>433.125</v>
      </c>
      <c r="M3439" s="32">
        <v>0.35</v>
      </c>
      <c r="O3439" s="37"/>
      <c r="P3439" s="35"/>
      <c r="Q3439" s="33"/>
      <c r="R3439" s="34"/>
    </row>
    <row r="3440" spans="1:18" ht="15.75" customHeight="1">
      <c r="A3440" s="22"/>
      <c r="B3440" s="27" t="s">
        <v>21</v>
      </c>
      <c r="C3440" s="27">
        <v>1185732</v>
      </c>
      <c r="D3440" s="28">
        <v>44445</v>
      </c>
      <c r="E3440" s="27" t="s">
        <v>22</v>
      </c>
      <c r="F3440" s="27" t="s">
        <v>124</v>
      </c>
      <c r="G3440" s="27" t="s">
        <v>125</v>
      </c>
      <c r="H3440" s="27" t="s">
        <v>26</v>
      </c>
      <c r="I3440" s="29">
        <v>0.4</v>
      </c>
      <c r="J3440" s="30">
        <v>1750</v>
      </c>
      <c r="K3440" s="31">
        <f t="shared" si="26"/>
        <v>700</v>
      </c>
      <c r="L3440" s="31">
        <f t="shared" si="27"/>
        <v>280</v>
      </c>
      <c r="M3440" s="32">
        <v>0.4</v>
      </c>
      <c r="O3440" s="37"/>
      <c r="P3440" s="35"/>
      <c r="Q3440" s="33"/>
      <c r="R3440" s="34"/>
    </row>
    <row r="3441" spans="1:18" ht="15.75" customHeight="1">
      <c r="A3441" s="22"/>
      <c r="B3441" s="27" t="s">
        <v>21</v>
      </c>
      <c r="C3441" s="27">
        <v>1185732</v>
      </c>
      <c r="D3441" s="28">
        <v>44445</v>
      </c>
      <c r="E3441" s="27" t="s">
        <v>22</v>
      </c>
      <c r="F3441" s="27" t="s">
        <v>124</v>
      </c>
      <c r="G3441" s="27" t="s">
        <v>125</v>
      </c>
      <c r="H3441" s="27" t="s">
        <v>27</v>
      </c>
      <c r="I3441" s="29">
        <v>0.4</v>
      </c>
      <c r="J3441" s="30">
        <v>1500</v>
      </c>
      <c r="K3441" s="31">
        <f t="shared" si="26"/>
        <v>600</v>
      </c>
      <c r="L3441" s="31">
        <f t="shared" si="27"/>
        <v>240</v>
      </c>
      <c r="M3441" s="32">
        <v>0.4</v>
      </c>
      <c r="O3441" s="37"/>
      <c r="P3441" s="35"/>
      <c r="Q3441" s="33"/>
      <c r="R3441" s="34"/>
    </row>
    <row r="3442" spans="1:18" ht="15.75" customHeight="1">
      <c r="A3442" s="22"/>
      <c r="B3442" s="27" t="s">
        <v>21</v>
      </c>
      <c r="C3442" s="27">
        <v>1185732</v>
      </c>
      <c r="D3442" s="28">
        <v>44445</v>
      </c>
      <c r="E3442" s="27" t="s">
        <v>22</v>
      </c>
      <c r="F3442" s="27" t="s">
        <v>124</v>
      </c>
      <c r="G3442" s="27" t="s">
        <v>125</v>
      </c>
      <c r="H3442" s="27" t="s">
        <v>28</v>
      </c>
      <c r="I3442" s="29">
        <v>0.49999999999999994</v>
      </c>
      <c r="J3442" s="30">
        <v>1500</v>
      </c>
      <c r="K3442" s="31">
        <f t="shared" si="26"/>
        <v>749.99999999999989</v>
      </c>
      <c r="L3442" s="31">
        <f t="shared" si="27"/>
        <v>224.99999999999997</v>
      </c>
      <c r="M3442" s="32">
        <v>0.3</v>
      </c>
      <c r="O3442" s="37"/>
      <c r="P3442" s="35"/>
      <c r="Q3442" s="33"/>
      <c r="R3442" s="34"/>
    </row>
    <row r="3443" spans="1:18" ht="15.75" customHeight="1">
      <c r="A3443" s="22"/>
      <c r="B3443" s="27" t="s">
        <v>21</v>
      </c>
      <c r="C3443" s="27">
        <v>1185732</v>
      </c>
      <c r="D3443" s="28">
        <v>44445</v>
      </c>
      <c r="E3443" s="27" t="s">
        <v>22</v>
      </c>
      <c r="F3443" s="27" t="s">
        <v>124</v>
      </c>
      <c r="G3443" s="27" t="s">
        <v>125</v>
      </c>
      <c r="H3443" s="27" t="s">
        <v>29</v>
      </c>
      <c r="I3443" s="29">
        <v>0.54999999999999993</v>
      </c>
      <c r="J3443" s="30">
        <v>2500</v>
      </c>
      <c r="K3443" s="31">
        <f t="shared" si="26"/>
        <v>1374.9999999999998</v>
      </c>
      <c r="L3443" s="31">
        <f t="shared" si="27"/>
        <v>549.99999999999989</v>
      </c>
      <c r="M3443" s="32">
        <v>0.4</v>
      </c>
      <c r="O3443" s="37"/>
      <c r="P3443" s="35"/>
      <c r="Q3443" s="33"/>
      <c r="R3443" s="34"/>
    </row>
    <row r="3444" spans="1:18" ht="15.75" customHeight="1">
      <c r="A3444" s="22"/>
      <c r="B3444" s="27" t="s">
        <v>21</v>
      </c>
      <c r="C3444" s="27">
        <v>1185732</v>
      </c>
      <c r="D3444" s="28">
        <v>44477</v>
      </c>
      <c r="E3444" s="27" t="s">
        <v>22</v>
      </c>
      <c r="F3444" s="27" t="s">
        <v>124</v>
      </c>
      <c r="G3444" s="27" t="s">
        <v>125</v>
      </c>
      <c r="H3444" s="27" t="s">
        <v>24</v>
      </c>
      <c r="I3444" s="29">
        <v>0.54999999999999993</v>
      </c>
      <c r="J3444" s="30">
        <v>4250</v>
      </c>
      <c r="K3444" s="31">
        <f t="shared" si="26"/>
        <v>2337.4999999999995</v>
      </c>
      <c r="L3444" s="31">
        <f t="shared" si="27"/>
        <v>818.12499999999977</v>
      </c>
      <c r="M3444" s="32">
        <v>0.35</v>
      </c>
      <c r="O3444" s="37"/>
      <c r="P3444" s="35"/>
      <c r="Q3444" s="33"/>
      <c r="R3444" s="34"/>
    </row>
    <row r="3445" spans="1:18" ht="15.75" customHeight="1">
      <c r="A3445" s="22"/>
      <c r="B3445" s="27" t="s">
        <v>21</v>
      </c>
      <c r="C3445" s="27">
        <v>1185732</v>
      </c>
      <c r="D3445" s="28">
        <v>44477</v>
      </c>
      <c r="E3445" s="27" t="s">
        <v>22</v>
      </c>
      <c r="F3445" s="27" t="s">
        <v>124</v>
      </c>
      <c r="G3445" s="27" t="s">
        <v>125</v>
      </c>
      <c r="H3445" s="27" t="s">
        <v>25</v>
      </c>
      <c r="I3445" s="29">
        <v>0.5</v>
      </c>
      <c r="J3445" s="30">
        <v>2500</v>
      </c>
      <c r="K3445" s="31">
        <f t="shared" si="26"/>
        <v>1250</v>
      </c>
      <c r="L3445" s="31">
        <f t="shared" si="27"/>
        <v>437.5</v>
      </c>
      <c r="M3445" s="32">
        <v>0.35</v>
      </c>
      <c r="O3445" s="37"/>
      <c r="P3445" s="35"/>
      <c r="Q3445" s="33"/>
      <c r="R3445" s="34"/>
    </row>
    <row r="3446" spans="1:18" ht="15.75" customHeight="1">
      <c r="A3446" s="22"/>
      <c r="B3446" s="27" t="s">
        <v>21</v>
      </c>
      <c r="C3446" s="27">
        <v>1185732</v>
      </c>
      <c r="D3446" s="28">
        <v>44477</v>
      </c>
      <c r="E3446" s="27" t="s">
        <v>22</v>
      </c>
      <c r="F3446" s="27" t="s">
        <v>124</v>
      </c>
      <c r="G3446" s="27" t="s">
        <v>125</v>
      </c>
      <c r="H3446" s="27" t="s">
        <v>26</v>
      </c>
      <c r="I3446" s="29">
        <v>0.5</v>
      </c>
      <c r="J3446" s="30">
        <v>1500</v>
      </c>
      <c r="K3446" s="31">
        <f t="shared" si="26"/>
        <v>750</v>
      </c>
      <c r="L3446" s="31">
        <f t="shared" si="27"/>
        <v>300</v>
      </c>
      <c r="M3446" s="32">
        <v>0.4</v>
      </c>
      <c r="O3446" s="37"/>
      <c r="P3446" s="35"/>
      <c r="Q3446" s="33"/>
      <c r="R3446" s="34"/>
    </row>
    <row r="3447" spans="1:18" ht="15.75" customHeight="1">
      <c r="A3447" s="22"/>
      <c r="B3447" s="27" t="s">
        <v>21</v>
      </c>
      <c r="C3447" s="27">
        <v>1185732</v>
      </c>
      <c r="D3447" s="28">
        <v>44477</v>
      </c>
      <c r="E3447" s="27" t="s">
        <v>22</v>
      </c>
      <c r="F3447" s="27" t="s">
        <v>124</v>
      </c>
      <c r="G3447" s="27" t="s">
        <v>125</v>
      </c>
      <c r="H3447" s="27" t="s">
        <v>27</v>
      </c>
      <c r="I3447" s="29">
        <v>0.5</v>
      </c>
      <c r="J3447" s="30">
        <v>1250</v>
      </c>
      <c r="K3447" s="31">
        <f t="shared" si="26"/>
        <v>625</v>
      </c>
      <c r="L3447" s="31">
        <f t="shared" si="27"/>
        <v>250</v>
      </c>
      <c r="M3447" s="32">
        <v>0.4</v>
      </c>
      <c r="O3447" s="37"/>
      <c r="P3447" s="35"/>
      <c r="Q3447" s="33"/>
      <c r="R3447" s="34"/>
    </row>
    <row r="3448" spans="1:18" ht="15.75" customHeight="1">
      <c r="A3448" s="22"/>
      <c r="B3448" s="27" t="s">
        <v>21</v>
      </c>
      <c r="C3448" s="27">
        <v>1185732</v>
      </c>
      <c r="D3448" s="28">
        <v>44477</v>
      </c>
      <c r="E3448" s="27" t="s">
        <v>22</v>
      </c>
      <c r="F3448" s="27" t="s">
        <v>124</v>
      </c>
      <c r="G3448" s="27" t="s">
        <v>125</v>
      </c>
      <c r="H3448" s="27" t="s">
        <v>28</v>
      </c>
      <c r="I3448" s="29">
        <v>0.6</v>
      </c>
      <c r="J3448" s="30">
        <v>1250</v>
      </c>
      <c r="K3448" s="31">
        <f t="shared" si="26"/>
        <v>750</v>
      </c>
      <c r="L3448" s="31">
        <f t="shared" si="27"/>
        <v>225</v>
      </c>
      <c r="M3448" s="32">
        <v>0.3</v>
      </c>
      <c r="O3448" s="37"/>
      <c r="P3448" s="35"/>
      <c r="Q3448" s="33"/>
      <c r="R3448" s="34"/>
    </row>
    <row r="3449" spans="1:18" ht="15.75" customHeight="1">
      <c r="A3449" s="22"/>
      <c r="B3449" s="27" t="s">
        <v>21</v>
      </c>
      <c r="C3449" s="27">
        <v>1185732</v>
      </c>
      <c r="D3449" s="28">
        <v>44477</v>
      </c>
      <c r="E3449" s="27" t="s">
        <v>22</v>
      </c>
      <c r="F3449" s="27" t="s">
        <v>124</v>
      </c>
      <c r="G3449" s="27" t="s">
        <v>125</v>
      </c>
      <c r="H3449" s="27" t="s">
        <v>29</v>
      </c>
      <c r="I3449" s="29">
        <v>0.64999999999999991</v>
      </c>
      <c r="J3449" s="30">
        <v>2500</v>
      </c>
      <c r="K3449" s="31">
        <f t="shared" si="26"/>
        <v>1624.9999999999998</v>
      </c>
      <c r="L3449" s="31">
        <f t="shared" si="27"/>
        <v>650</v>
      </c>
      <c r="M3449" s="32">
        <v>0.4</v>
      </c>
      <c r="O3449" s="37"/>
      <c r="P3449" s="35"/>
      <c r="Q3449" s="33"/>
      <c r="R3449" s="34"/>
    </row>
    <row r="3450" spans="1:18" ht="15.75" customHeight="1">
      <c r="A3450" s="22"/>
      <c r="B3450" s="27" t="s">
        <v>21</v>
      </c>
      <c r="C3450" s="27">
        <v>1185732</v>
      </c>
      <c r="D3450" s="28">
        <v>44507</v>
      </c>
      <c r="E3450" s="27" t="s">
        <v>22</v>
      </c>
      <c r="F3450" s="27" t="s">
        <v>124</v>
      </c>
      <c r="G3450" s="27" t="s">
        <v>125</v>
      </c>
      <c r="H3450" s="27" t="s">
        <v>24</v>
      </c>
      <c r="I3450" s="29">
        <v>0.6</v>
      </c>
      <c r="J3450" s="30">
        <v>4000</v>
      </c>
      <c r="K3450" s="31">
        <f t="shared" si="26"/>
        <v>2400</v>
      </c>
      <c r="L3450" s="31">
        <f t="shared" si="27"/>
        <v>840</v>
      </c>
      <c r="M3450" s="32">
        <v>0.35</v>
      </c>
      <c r="O3450" s="37"/>
      <c r="P3450" s="35"/>
      <c r="Q3450" s="33"/>
      <c r="R3450" s="34"/>
    </row>
    <row r="3451" spans="1:18" ht="15.75" customHeight="1">
      <c r="A3451" s="22"/>
      <c r="B3451" s="27" t="s">
        <v>21</v>
      </c>
      <c r="C3451" s="27">
        <v>1185732</v>
      </c>
      <c r="D3451" s="28">
        <v>44507</v>
      </c>
      <c r="E3451" s="27" t="s">
        <v>22</v>
      </c>
      <c r="F3451" s="27" t="s">
        <v>124</v>
      </c>
      <c r="G3451" s="27" t="s">
        <v>125</v>
      </c>
      <c r="H3451" s="27" t="s">
        <v>25</v>
      </c>
      <c r="I3451" s="29">
        <v>0.5</v>
      </c>
      <c r="J3451" s="30">
        <v>2750</v>
      </c>
      <c r="K3451" s="31">
        <f t="shared" si="26"/>
        <v>1375</v>
      </c>
      <c r="L3451" s="31">
        <f t="shared" si="27"/>
        <v>481.24999999999994</v>
      </c>
      <c r="M3451" s="32">
        <v>0.35</v>
      </c>
      <c r="O3451" s="37"/>
      <c r="P3451" s="35"/>
      <c r="Q3451" s="33"/>
      <c r="R3451" s="34"/>
    </row>
    <row r="3452" spans="1:18" ht="15.75" customHeight="1">
      <c r="A3452" s="22"/>
      <c r="B3452" s="27" t="s">
        <v>21</v>
      </c>
      <c r="C3452" s="27">
        <v>1185732</v>
      </c>
      <c r="D3452" s="28">
        <v>44507</v>
      </c>
      <c r="E3452" s="27" t="s">
        <v>22</v>
      </c>
      <c r="F3452" s="27" t="s">
        <v>124</v>
      </c>
      <c r="G3452" s="27" t="s">
        <v>125</v>
      </c>
      <c r="H3452" s="27" t="s">
        <v>26</v>
      </c>
      <c r="I3452" s="29">
        <v>0.5</v>
      </c>
      <c r="J3452" s="30">
        <v>2700</v>
      </c>
      <c r="K3452" s="31">
        <f t="shared" si="26"/>
        <v>1350</v>
      </c>
      <c r="L3452" s="31">
        <f t="shared" si="27"/>
        <v>540</v>
      </c>
      <c r="M3452" s="32">
        <v>0.4</v>
      </c>
      <c r="O3452" s="37"/>
      <c r="P3452" s="35"/>
      <c r="Q3452" s="33"/>
      <c r="R3452" s="34"/>
    </row>
    <row r="3453" spans="1:18" ht="15.75" customHeight="1">
      <c r="A3453" s="22"/>
      <c r="B3453" s="27" t="s">
        <v>21</v>
      </c>
      <c r="C3453" s="27">
        <v>1185732</v>
      </c>
      <c r="D3453" s="28">
        <v>44507</v>
      </c>
      <c r="E3453" s="27" t="s">
        <v>22</v>
      </c>
      <c r="F3453" s="27" t="s">
        <v>124</v>
      </c>
      <c r="G3453" s="27" t="s">
        <v>125</v>
      </c>
      <c r="H3453" s="27" t="s">
        <v>27</v>
      </c>
      <c r="I3453" s="29">
        <v>0.5</v>
      </c>
      <c r="J3453" s="30">
        <v>2500</v>
      </c>
      <c r="K3453" s="31">
        <f t="shared" si="26"/>
        <v>1250</v>
      </c>
      <c r="L3453" s="31">
        <f t="shared" si="27"/>
        <v>500</v>
      </c>
      <c r="M3453" s="32">
        <v>0.4</v>
      </c>
      <c r="O3453" s="37"/>
      <c r="P3453" s="35"/>
      <c r="Q3453" s="33"/>
      <c r="R3453" s="34"/>
    </row>
    <row r="3454" spans="1:18" ht="15.75" customHeight="1">
      <c r="A3454" s="22"/>
      <c r="B3454" s="27" t="s">
        <v>21</v>
      </c>
      <c r="C3454" s="27">
        <v>1185732</v>
      </c>
      <c r="D3454" s="28">
        <v>44507</v>
      </c>
      <c r="E3454" s="27" t="s">
        <v>22</v>
      </c>
      <c r="F3454" s="27" t="s">
        <v>124</v>
      </c>
      <c r="G3454" s="27" t="s">
        <v>125</v>
      </c>
      <c r="H3454" s="27" t="s">
        <v>28</v>
      </c>
      <c r="I3454" s="29">
        <v>0.6</v>
      </c>
      <c r="J3454" s="30">
        <v>2250</v>
      </c>
      <c r="K3454" s="31">
        <f t="shared" si="26"/>
        <v>1350</v>
      </c>
      <c r="L3454" s="31">
        <f t="shared" si="27"/>
        <v>405</v>
      </c>
      <c r="M3454" s="32">
        <v>0.3</v>
      </c>
      <c r="O3454" s="37"/>
      <c r="P3454" s="35"/>
      <c r="Q3454" s="33"/>
      <c r="R3454" s="34"/>
    </row>
    <row r="3455" spans="1:18" ht="15.75" customHeight="1">
      <c r="A3455" s="22"/>
      <c r="B3455" s="27" t="s">
        <v>21</v>
      </c>
      <c r="C3455" s="27">
        <v>1185732</v>
      </c>
      <c r="D3455" s="28">
        <v>44507</v>
      </c>
      <c r="E3455" s="27" t="s">
        <v>22</v>
      </c>
      <c r="F3455" s="27" t="s">
        <v>124</v>
      </c>
      <c r="G3455" s="27" t="s">
        <v>125</v>
      </c>
      <c r="H3455" s="27" t="s">
        <v>29</v>
      </c>
      <c r="I3455" s="29">
        <v>0.64999999999999991</v>
      </c>
      <c r="J3455" s="30">
        <v>3250</v>
      </c>
      <c r="K3455" s="31">
        <f t="shared" si="26"/>
        <v>2112.4999999999995</v>
      </c>
      <c r="L3455" s="31">
        <f t="shared" si="27"/>
        <v>844.99999999999989</v>
      </c>
      <c r="M3455" s="32">
        <v>0.4</v>
      </c>
      <c r="O3455" s="37"/>
      <c r="P3455" s="35"/>
      <c r="Q3455" s="33"/>
      <c r="R3455" s="34"/>
    </row>
    <row r="3456" spans="1:18" ht="15.75" customHeight="1">
      <c r="A3456" s="22"/>
      <c r="B3456" s="27" t="s">
        <v>21</v>
      </c>
      <c r="C3456" s="27">
        <v>1185732</v>
      </c>
      <c r="D3456" s="28">
        <v>44536</v>
      </c>
      <c r="E3456" s="27" t="s">
        <v>22</v>
      </c>
      <c r="F3456" s="27" t="s">
        <v>124</v>
      </c>
      <c r="G3456" s="27" t="s">
        <v>125</v>
      </c>
      <c r="H3456" s="27" t="s">
        <v>24</v>
      </c>
      <c r="I3456" s="29">
        <v>0.6</v>
      </c>
      <c r="J3456" s="30">
        <v>5500</v>
      </c>
      <c r="K3456" s="31">
        <f t="shared" si="26"/>
        <v>3300</v>
      </c>
      <c r="L3456" s="31">
        <f t="shared" si="27"/>
        <v>1155</v>
      </c>
      <c r="M3456" s="32">
        <v>0.35</v>
      </c>
      <c r="O3456" s="37"/>
      <c r="P3456" s="35"/>
      <c r="Q3456" s="33"/>
      <c r="R3456" s="34"/>
    </row>
    <row r="3457" spans="1:18" ht="15.75" customHeight="1">
      <c r="A3457" s="22"/>
      <c r="B3457" s="27" t="s">
        <v>21</v>
      </c>
      <c r="C3457" s="27">
        <v>1185732</v>
      </c>
      <c r="D3457" s="28">
        <v>44536</v>
      </c>
      <c r="E3457" s="27" t="s">
        <v>22</v>
      </c>
      <c r="F3457" s="27" t="s">
        <v>124</v>
      </c>
      <c r="G3457" s="27" t="s">
        <v>125</v>
      </c>
      <c r="H3457" s="27" t="s">
        <v>25</v>
      </c>
      <c r="I3457" s="29">
        <v>0.5</v>
      </c>
      <c r="J3457" s="30">
        <v>3500</v>
      </c>
      <c r="K3457" s="31">
        <f t="shared" si="26"/>
        <v>1750</v>
      </c>
      <c r="L3457" s="31">
        <f t="shared" si="27"/>
        <v>612.5</v>
      </c>
      <c r="M3457" s="32">
        <v>0.35</v>
      </c>
      <c r="O3457" s="37"/>
      <c r="P3457" s="35"/>
      <c r="Q3457" s="33"/>
      <c r="R3457" s="34"/>
    </row>
    <row r="3458" spans="1:18" ht="15.75" customHeight="1">
      <c r="A3458" s="22"/>
      <c r="B3458" s="27" t="s">
        <v>21</v>
      </c>
      <c r="C3458" s="27">
        <v>1185732</v>
      </c>
      <c r="D3458" s="28">
        <v>44536</v>
      </c>
      <c r="E3458" s="27" t="s">
        <v>22</v>
      </c>
      <c r="F3458" s="27" t="s">
        <v>124</v>
      </c>
      <c r="G3458" s="27" t="s">
        <v>125</v>
      </c>
      <c r="H3458" s="27" t="s">
        <v>26</v>
      </c>
      <c r="I3458" s="29">
        <v>0.5</v>
      </c>
      <c r="J3458" s="30">
        <v>3250</v>
      </c>
      <c r="K3458" s="31">
        <f t="shared" si="26"/>
        <v>1625</v>
      </c>
      <c r="L3458" s="31">
        <f t="shared" si="27"/>
        <v>650</v>
      </c>
      <c r="M3458" s="32">
        <v>0.4</v>
      </c>
      <c r="O3458" s="37"/>
      <c r="P3458" s="35"/>
      <c r="Q3458" s="33"/>
      <c r="R3458" s="34"/>
    </row>
    <row r="3459" spans="1:18" ht="15.75" customHeight="1">
      <c r="A3459" s="22"/>
      <c r="B3459" s="27" t="s">
        <v>21</v>
      </c>
      <c r="C3459" s="27">
        <v>1185732</v>
      </c>
      <c r="D3459" s="28">
        <v>44536</v>
      </c>
      <c r="E3459" s="27" t="s">
        <v>22</v>
      </c>
      <c r="F3459" s="27" t="s">
        <v>124</v>
      </c>
      <c r="G3459" s="27" t="s">
        <v>125</v>
      </c>
      <c r="H3459" s="27" t="s">
        <v>27</v>
      </c>
      <c r="I3459" s="29">
        <v>0.5</v>
      </c>
      <c r="J3459" s="30">
        <v>2750</v>
      </c>
      <c r="K3459" s="31">
        <f t="shared" si="26"/>
        <v>1375</v>
      </c>
      <c r="L3459" s="31">
        <f t="shared" si="27"/>
        <v>550</v>
      </c>
      <c r="M3459" s="32">
        <v>0.4</v>
      </c>
      <c r="O3459" s="37"/>
      <c r="P3459" s="35"/>
      <c r="Q3459" s="33"/>
      <c r="R3459" s="34"/>
    </row>
    <row r="3460" spans="1:18" ht="15.75" customHeight="1">
      <c r="A3460" s="22"/>
      <c r="B3460" s="27" t="s">
        <v>21</v>
      </c>
      <c r="C3460" s="27">
        <v>1185732</v>
      </c>
      <c r="D3460" s="28">
        <v>44536</v>
      </c>
      <c r="E3460" s="27" t="s">
        <v>22</v>
      </c>
      <c r="F3460" s="27" t="s">
        <v>124</v>
      </c>
      <c r="G3460" s="27" t="s">
        <v>125</v>
      </c>
      <c r="H3460" s="27" t="s">
        <v>28</v>
      </c>
      <c r="I3460" s="29">
        <v>0.6</v>
      </c>
      <c r="J3460" s="30">
        <v>2750</v>
      </c>
      <c r="K3460" s="31">
        <f t="shared" si="26"/>
        <v>1650</v>
      </c>
      <c r="L3460" s="31">
        <f t="shared" si="27"/>
        <v>495</v>
      </c>
      <c r="M3460" s="32">
        <v>0.3</v>
      </c>
      <c r="O3460" s="37"/>
      <c r="P3460" s="35"/>
      <c r="Q3460" s="33"/>
      <c r="R3460" s="34"/>
    </row>
    <row r="3461" spans="1:18" ht="15.75" customHeight="1">
      <c r="A3461" s="22"/>
      <c r="B3461" s="27" t="s">
        <v>21</v>
      </c>
      <c r="C3461" s="27">
        <v>1185732</v>
      </c>
      <c r="D3461" s="28">
        <v>44536</v>
      </c>
      <c r="E3461" s="27" t="s">
        <v>22</v>
      </c>
      <c r="F3461" s="27" t="s">
        <v>124</v>
      </c>
      <c r="G3461" s="27" t="s">
        <v>125</v>
      </c>
      <c r="H3461" s="27" t="s">
        <v>29</v>
      </c>
      <c r="I3461" s="29">
        <v>0.64999999999999991</v>
      </c>
      <c r="J3461" s="30">
        <v>3750</v>
      </c>
      <c r="K3461" s="31">
        <f t="shared" si="26"/>
        <v>2437.4999999999995</v>
      </c>
      <c r="L3461" s="31">
        <f t="shared" si="27"/>
        <v>974.99999999999989</v>
      </c>
      <c r="M3461" s="32">
        <v>0.4</v>
      </c>
      <c r="O3461" s="37"/>
      <c r="P3461" s="35"/>
      <c r="Q3461" s="33"/>
      <c r="R3461" s="34"/>
    </row>
    <row r="3462" spans="1:18" ht="15.75" customHeight="1">
      <c r="A3462" s="22" t="s">
        <v>46</v>
      </c>
      <c r="B3462" s="27" t="s">
        <v>21</v>
      </c>
      <c r="C3462" s="27">
        <v>1185732</v>
      </c>
      <c r="D3462" s="28">
        <v>44203</v>
      </c>
      <c r="E3462" s="27" t="s">
        <v>22</v>
      </c>
      <c r="F3462" s="27" t="s">
        <v>126</v>
      </c>
      <c r="G3462" s="27" t="s">
        <v>127</v>
      </c>
      <c r="H3462" s="27" t="s">
        <v>24</v>
      </c>
      <c r="I3462" s="29">
        <v>0.4</v>
      </c>
      <c r="J3462" s="30">
        <v>5000</v>
      </c>
      <c r="K3462" s="31">
        <f t="shared" si="26"/>
        <v>2000</v>
      </c>
      <c r="L3462" s="31">
        <f t="shared" si="27"/>
        <v>800</v>
      </c>
      <c r="M3462" s="32">
        <v>0.4</v>
      </c>
      <c r="O3462" s="37"/>
      <c r="P3462" s="35"/>
      <c r="Q3462" s="33"/>
      <c r="R3462" s="34"/>
    </row>
    <row r="3463" spans="1:18" ht="15.75" customHeight="1">
      <c r="A3463" s="22"/>
      <c r="B3463" s="27" t="s">
        <v>21</v>
      </c>
      <c r="C3463" s="27">
        <v>1185732</v>
      </c>
      <c r="D3463" s="28">
        <v>44203</v>
      </c>
      <c r="E3463" s="27" t="s">
        <v>22</v>
      </c>
      <c r="F3463" s="27" t="s">
        <v>126</v>
      </c>
      <c r="G3463" s="27" t="s">
        <v>127</v>
      </c>
      <c r="H3463" s="27" t="s">
        <v>25</v>
      </c>
      <c r="I3463" s="29">
        <v>0.4</v>
      </c>
      <c r="J3463" s="30">
        <v>3000</v>
      </c>
      <c r="K3463" s="31">
        <f t="shared" si="26"/>
        <v>1200</v>
      </c>
      <c r="L3463" s="31">
        <f t="shared" si="27"/>
        <v>480</v>
      </c>
      <c r="M3463" s="32">
        <v>0.4</v>
      </c>
      <c r="O3463" s="37"/>
      <c r="P3463" s="35"/>
      <c r="Q3463" s="33"/>
      <c r="R3463" s="34"/>
    </row>
    <row r="3464" spans="1:18" ht="15.75" customHeight="1">
      <c r="A3464" s="22"/>
      <c r="B3464" s="27" t="s">
        <v>21</v>
      </c>
      <c r="C3464" s="27">
        <v>1185732</v>
      </c>
      <c r="D3464" s="28">
        <v>44203</v>
      </c>
      <c r="E3464" s="27" t="s">
        <v>22</v>
      </c>
      <c r="F3464" s="27" t="s">
        <v>126</v>
      </c>
      <c r="G3464" s="27" t="s">
        <v>127</v>
      </c>
      <c r="H3464" s="27" t="s">
        <v>26</v>
      </c>
      <c r="I3464" s="29">
        <v>0.30000000000000004</v>
      </c>
      <c r="J3464" s="30">
        <v>3000</v>
      </c>
      <c r="K3464" s="31">
        <f t="shared" si="26"/>
        <v>900.00000000000011</v>
      </c>
      <c r="L3464" s="31">
        <f t="shared" si="27"/>
        <v>270</v>
      </c>
      <c r="M3464" s="32">
        <v>0.3</v>
      </c>
      <c r="O3464" s="37"/>
      <c r="P3464" s="35"/>
      <c r="Q3464" s="33"/>
      <c r="R3464" s="34"/>
    </row>
    <row r="3465" spans="1:18" ht="15.75" customHeight="1">
      <c r="A3465" s="22"/>
      <c r="B3465" s="27" t="s">
        <v>21</v>
      </c>
      <c r="C3465" s="27">
        <v>1185732</v>
      </c>
      <c r="D3465" s="28">
        <v>44203</v>
      </c>
      <c r="E3465" s="27" t="s">
        <v>22</v>
      </c>
      <c r="F3465" s="27" t="s">
        <v>126</v>
      </c>
      <c r="G3465" s="27" t="s">
        <v>127</v>
      </c>
      <c r="H3465" s="27" t="s">
        <v>27</v>
      </c>
      <c r="I3465" s="29">
        <v>0.35</v>
      </c>
      <c r="J3465" s="30">
        <v>1500</v>
      </c>
      <c r="K3465" s="31">
        <f t="shared" si="26"/>
        <v>525</v>
      </c>
      <c r="L3465" s="31">
        <f t="shared" si="27"/>
        <v>157.5</v>
      </c>
      <c r="M3465" s="32">
        <v>0.3</v>
      </c>
      <c r="O3465" s="37"/>
      <c r="P3465" s="35"/>
      <c r="Q3465" s="33"/>
      <c r="R3465" s="34"/>
    </row>
    <row r="3466" spans="1:18" ht="15.75" customHeight="1">
      <c r="A3466" s="22"/>
      <c r="B3466" s="27" t="s">
        <v>21</v>
      </c>
      <c r="C3466" s="27">
        <v>1185732</v>
      </c>
      <c r="D3466" s="28">
        <v>44203</v>
      </c>
      <c r="E3466" s="27" t="s">
        <v>22</v>
      </c>
      <c r="F3466" s="27" t="s">
        <v>126</v>
      </c>
      <c r="G3466" s="27" t="s">
        <v>127</v>
      </c>
      <c r="H3466" s="27" t="s">
        <v>28</v>
      </c>
      <c r="I3466" s="29">
        <v>0.5</v>
      </c>
      <c r="J3466" s="30">
        <v>2000</v>
      </c>
      <c r="K3466" s="31">
        <f t="shared" si="26"/>
        <v>1000</v>
      </c>
      <c r="L3466" s="31">
        <f t="shared" si="27"/>
        <v>300</v>
      </c>
      <c r="M3466" s="32">
        <v>0.3</v>
      </c>
      <c r="O3466" s="37"/>
      <c r="P3466" s="35"/>
      <c r="Q3466" s="33"/>
      <c r="R3466" s="34"/>
    </row>
    <row r="3467" spans="1:18" ht="15.75" customHeight="1">
      <c r="A3467" s="22"/>
      <c r="B3467" s="27" t="s">
        <v>21</v>
      </c>
      <c r="C3467" s="27">
        <v>1185732</v>
      </c>
      <c r="D3467" s="28">
        <v>44203</v>
      </c>
      <c r="E3467" s="27" t="s">
        <v>22</v>
      </c>
      <c r="F3467" s="27" t="s">
        <v>126</v>
      </c>
      <c r="G3467" s="27" t="s">
        <v>127</v>
      </c>
      <c r="H3467" s="27" t="s">
        <v>29</v>
      </c>
      <c r="I3467" s="29">
        <v>0.4</v>
      </c>
      <c r="J3467" s="30">
        <v>3000</v>
      </c>
      <c r="K3467" s="31">
        <f t="shared" si="26"/>
        <v>1200</v>
      </c>
      <c r="L3467" s="31">
        <f t="shared" si="27"/>
        <v>420</v>
      </c>
      <c r="M3467" s="32">
        <v>0.35</v>
      </c>
      <c r="O3467" s="37"/>
      <c r="P3467" s="35"/>
      <c r="Q3467" s="33"/>
      <c r="R3467" s="34"/>
    </row>
    <row r="3468" spans="1:18" ht="15.75" customHeight="1">
      <c r="A3468" s="22"/>
      <c r="B3468" s="27" t="s">
        <v>21</v>
      </c>
      <c r="C3468" s="27">
        <v>1185732</v>
      </c>
      <c r="D3468" s="28">
        <v>44232</v>
      </c>
      <c r="E3468" s="27" t="s">
        <v>22</v>
      </c>
      <c r="F3468" s="27" t="s">
        <v>126</v>
      </c>
      <c r="G3468" s="27" t="s">
        <v>127</v>
      </c>
      <c r="H3468" s="27" t="s">
        <v>24</v>
      </c>
      <c r="I3468" s="29">
        <v>0.4</v>
      </c>
      <c r="J3468" s="30">
        <v>5500</v>
      </c>
      <c r="K3468" s="31">
        <f t="shared" si="26"/>
        <v>2200</v>
      </c>
      <c r="L3468" s="31">
        <f t="shared" si="27"/>
        <v>880</v>
      </c>
      <c r="M3468" s="32">
        <v>0.4</v>
      </c>
      <c r="O3468" s="37"/>
      <c r="P3468" s="35"/>
      <c r="Q3468" s="33"/>
      <c r="R3468" s="34"/>
    </row>
    <row r="3469" spans="1:18" ht="15.75" customHeight="1">
      <c r="A3469" s="22"/>
      <c r="B3469" s="27" t="s">
        <v>21</v>
      </c>
      <c r="C3469" s="27">
        <v>1185732</v>
      </c>
      <c r="D3469" s="28">
        <v>44232</v>
      </c>
      <c r="E3469" s="27" t="s">
        <v>22</v>
      </c>
      <c r="F3469" s="27" t="s">
        <v>126</v>
      </c>
      <c r="G3469" s="27" t="s">
        <v>127</v>
      </c>
      <c r="H3469" s="27" t="s">
        <v>25</v>
      </c>
      <c r="I3469" s="29">
        <v>0.4</v>
      </c>
      <c r="J3469" s="30">
        <v>2000</v>
      </c>
      <c r="K3469" s="31">
        <f t="shared" si="26"/>
        <v>800</v>
      </c>
      <c r="L3469" s="31">
        <f t="shared" si="27"/>
        <v>320</v>
      </c>
      <c r="M3469" s="32">
        <v>0.4</v>
      </c>
      <c r="O3469" s="37"/>
      <c r="P3469" s="35"/>
      <c r="Q3469" s="33"/>
      <c r="R3469" s="34"/>
    </row>
    <row r="3470" spans="1:18" ht="15.75" customHeight="1">
      <c r="A3470" s="22"/>
      <c r="B3470" s="27" t="s">
        <v>21</v>
      </c>
      <c r="C3470" s="27">
        <v>1185732</v>
      </c>
      <c r="D3470" s="28">
        <v>44232</v>
      </c>
      <c r="E3470" s="27" t="s">
        <v>22</v>
      </c>
      <c r="F3470" s="27" t="s">
        <v>126</v>
      </c>
      <c r="G3470" s="27" t="s">
        <v>127</v>
      </c>
      <c r="H3470" s="27" t="s">
        <v>26</v>
      </c>
      <c r="I3470" s="29">
        <v>0.30000000000000004</v>
      </c>
      <c r="J3470" s="30">
        <v>2500</v>
      </c>
      <c r="K3470" s="31">
        <f t="shared" si="26"/>
        <v>750.00000000000011</v>
      </c>
      <c r="L3470" s="31">
        <f t="shared" si="27"/>
        <v>225.00000000000003</v>
      </c>
      <c r="M3470" s="32">
        <v>0.3</v>
      </c>
      <c r="O3470" s="37"/>
      <c r="P3470" s="35"/>
      <c r="Q3470" s="33"/>
      <c r="R3470" s="34"/>
    </row>
    <row r="3471" spans="1:18" ht="15.75" customHeight="1">
      <c r="A3471" s="22"/>
      <c r="B3471" s="27" t="s">
        <v>21</v>
      </c>
      <c r="C3471" s="27">
        <v>1185732</v>
      </c>
      <c r="D3471" s="28">
        <v>44232</v>
      </c>
      <c r="E3471" s="27" t="s">
        <v>22</v>
      </c>
      <c r="F3471" s="27" t="s">
        <v>126</v>
      </c>
      <c r="G3471" s="27" t="s">
        <v>127</v>
      </c>
      <c r="H3471" s="27" t="s">
        <v>27</v>
      </c>
      <c r="I3471" s="29">
        <v>0.35</v>
      </c>
      <c r="J3471" s="30">
        <v>1250</v>
      </c>
      <c r="K3471" s="31">
        <f t="shared" si="26"/>
        <v>437.5</v>
      </c>
      <c r="L3471" s="31">
        <f t="shared" si="27"/>
        <v>131.25</v>
      </c>
      <c r="M3471" s="32">
        <v>0.3</v>
      </c>
      <c r="O3471" s="37"/>
      <c r="P3471" s="35"/>
      <c r="Q3471" s="33"/>
      <c r="R3471" s="34"/>
    </row>
    <row r="3472" spans="1:18" ht="15.75" customHeight="1">
      <c r="A3472" s="22"/>
      <c r="B3472" s="27" t="s">
        <v>21</v>
      </c>
      <c r="C3472" s="27">
        <v>1185732</v>
      </c>
      <c r="D3472" s="28">
        <v>44232</v>
      </c>
      <c r="E3472" s="27" t="s">
        <v>22</v>
      </c>
      <c r="F3472" s="27" t="s">
        <v>126</v>
      </c>
      <c r="G3472" s="27" t="s">
        <v>127</v>
      </c>
      <c r="H3472" s="27" t="s">
        <v>28</v>
      </c>
      <c r="I3472" s="29">
        <v>0.5</v>
      </c>
      <c r="J3472" s="30">
        <v>2000</v>
      </c>
      <c r="K3472" s="31">
        <f t="shared" si="26"/>
        <v>1000</v>
      </c>
      <c r="L3472" s="31">
        <f t="shared" si="27"/>
        <v>300</v>
      </c>
      <c r="M3472" s="32">
        <v>0.3</v>
      </c>
      <c r="O3472" s="37"/>
      <c r="P3472" s="35"/>
      <c r="Q3472" s="33"/>
      <c r="R3472" s="34"/>
    </row>
    <row r="3473" spans="1:18" ht="15.75" customHeight="1">
      <c r="A3473" s="22"/>
      <c r="B3473" s="27" t="s">
        <v>21</v>
      </c>
      <c r="C3473" s="27">
        <v>1185732</v>
      </c>
      <c r="D3473" s="28">
        <v>44232</v>
      </c>
      <c r="E3473" s="27" t="s">
        <v>22</v>
      </c>
      <c r="F3473" s="27" t="s">
        <v>126</v>
      </c>
      <c r="G3473" s="27" t="s">
        <v>127</v>
      </c>
      <c r="H3473" s="27" t="s">
        <v>29</v>
      </c>
      <c r="I3473" s="29">
        <v>0.4</v>
      </c>
      <c r="J3473" s="30">
        <v>3000</v>
      </c>
      <c r="K3473" s="31">
        <f t="shared" si="26"/>
        <v>1200</v>
      </c>
      <c r="L3473" s="31">
        <f t="shared" si="27"/>
        <v>420</v>
      </c>
      <c r="M3473" s="32">
        <v>0.35</v>
      </c>
      <c r="O3473" s="37"/>
      <c r="P3473" s="35"/>
      <c r="Q3473" s="33"/>
      <c r="R3473" s="34"/>
    </row>
    <row r="3474" spans="1:18" ht="15.75" customHeight="1">
      <c r="A3474" s="22"/>
      <c r="B3474" s="27" t="s">
        <v>21</v>
      </c>
      <c r="C3474" s="27">
        <v>1185732</v>
      </c>
      <c r="D3474" s="28">
        <v>44258</v>
      </c>
      <c r="E3474" s="27" t="s">
        <v>22</v>
      </c>
      <c r="F3474" s="27" t="s">
        <v>126</v>
      </c>
      <c r="G3474" s="27" t="s">
        <v>127</v>
      </c>
      <c r="H3474" s="27" t="s">
        <v>24</v>
      </c>
      <c r="I3474" s="29">
        <v>0.4</v>
      </c>
      <c r="J3474" s="30">
        <v>5200</v>
      </c>
      <c r="K3474" s="31">
        <f t="shared" si="26"/>
        <v>2080</v>
      </c>
      <c r="L3474" s="31">
        <f t="shared" si="27"/>
        <v>832</v>
      </c>
      <c r="M3474" s="32">
        <v>0.4</v>
      </c>
      <c r="O3474" s="37"/>
      <c r="P3474" s="35"/>
      <c r="Q3474" s="33"/>
      <c r="R3474" s="34"/>
    </row>
    <row r="3475" spans="1:18" ht="15.75" customHeight="1">
      <c r="A3475" s="22"/>
      <c r="B3475" s="27" t="s">
        <v>21</v>
      </c>
      <c r="C3475" s="27">
        <v>1185732</v>
      </c>
      <c r="D3475" s="28">
        <v>44258</v>
      </c>
      <c r="E3475" s="27" t="s">
        <v>22</v>
      </c>
      <c r="F3475" s="27" t="s">
        <v>126</v>
      </c>
      <c r="G3475" s="27" t="s">
        <v>127</v>
      </c>
      <c r="H3475" s="27" t="s">
        <v>25</v>
      </c>
      <c r="I3475" s="29">
        <v>0.4</v>
      </c>
      <c r="J3475" s="30">
        <v>2250</v>
      </c>
      <c r="K3475" s="31">
        <f t="shared" si="26"/>
        <v>900</v>
      </c>
      <c r="L3475" s="31">
        <f t="shared" si="27"/>
        <v>360</v>
      </c>
      <c r="M3475" s="32">
        <v>0.4</v>
      </c>
      <c r="O3475" s="37"/>
      <c r="P3475" s="35"/>
      <c r="Q3475" s="33"/>
      <c r="R3475" s="34"/>
    </row>
    <row r="3476" spans="1:18" ht="15.75" customHeight="1">
      <c r="A3476" s="22"/>
      <c r="B3476" s="27" t="s">
        <v>21</v>
      </c>
      <c r="C3476" s="27">
        <v>1185732</v>
      </c>
      <c r="D3476" s="28">
        <v>44258</v>
      </c>
      <c r="E3476" s="27" t="s">
        <v>22</v>
      </c>
      <c r="F3476" s="27" t="s">
        <v>126</v>
      </c>
      <c r="G3476" s="27" t="s">
        <v>127</v>
      </c>
      <c r="H3476" s="27" t="s">
        <v>26</v>
      </c>
      <c r="I3476" s="29">
        <v>0.30000000000000004</v>
      </c>
      <c r="J3476" s="30">
        <v>2500</v>
      </c>
      <c r="K3476" s="31">
        <f t="shared" si="26"/>
        <v>750.00000000000011</v>
      </c>
      <c r="L3476" s="31">
        <f t="shared" si="27"/>
        <v>225.00000000000003</v>
      </c>
      <c r="M3476" s="32">
        <v>0.3</v>
      </c>
      <c r="O3476" s="37"/>
      <c r="P3476" s="35"/>
      <c r="Q3476" s="33"/>
      <c r="R3476" s="34"/>
    </row>
    <row r="3477" spans="1:18" ht="15.75" customHeight="1">
      <c r="A3477" s="22"/>
      <c r="B3477" s="27" t="s">
        <v>21</v>
      </c>
      <c r="C3477" s="27">
        <v>1185732</v>
      </c>
      <c r="D3477" s="28">
        <v>44258</v>
      </c>
      <c r="E3477" s="27" t="s">
        <v>22</v>
      </c>
      <c r="F3477" s="27" t="s">
        <v>126</v>
      </c>
      <c r="G3477" s="27" t="s">
        <v>127</v>
      </c>
      <c r="H3477" s="27" t="s">
        <v>27</v>
      </c>
      <c r="I3477" s="29">
        <v>0.35</v>
      </c>
      <c r="J3477" s="30">
        <v>1000</v>
      </c>
      <c r="K3477" s="31">
        <f t="shared" si="26"/>
        <v>350</v>
      </c>
      <c r="L3477" s="31">
        <f t="shared" si="27"/>
        <v>105</v>
      </c>
      <c r="M3477" s="32">
        <v>0.3</v>
      </c>
      <c r="O3477" s="37"/>
      <c r="P3477" s="35"/>
      <c r="Q3477" s="33"/>
      <c r="R3477" s="34"/>
    </row>
    <row r="3478" spans="1:18" ht="15.75" customHeight="1">
      <c r="A3478" s="22"/>
      <c r="B3478" s="27" t="s">
        <v>21</v>
      </c>
      <c r="C3478" s="27">
        <v>1185732</v>
      </c>
      <c r="D3478" s="28">
        <v>44258</v>
      </c>
      <c r="E3478" s="27" t="s">
        <v>22</v>
      </c>
      <c r="F3478" s="27" t="s">
        <v>126</v>
      </c>
      <c r="G3478" s="27" t="s">
        <v>127</v>
      </c>
      <c r="H3478" s="27" t="s">
        <v>28</v>
      </c>
      <c r="I3478" s="29">
        <v>0.5</v>
      </c>
      <c r="J3478" s="30">
        <v>1500</v>
      </c>
      <c r="K3478" s="31">
        <f t="shared" si="26"/>
        <v>750</v>
      </c>
      <c r="L3478" s="31">
        <f t="shared" si="27"/>
        <v>225</v>
      </c>
      <c r="M3478" s="32">
        <v>0.3</v>
      </c>
      <c r="O3478" s="37"/>
      <c r="P3478" s="35"/>
      <c r="Q3478" s="33"/>
      <c r="R3478" s="34"/>
    </row>
    <row r="3479" spans="1:18" ht="15.75" customHeight="1">
      <c r="A3479" s="22"/>
      <c r="B3479" s="27" t="s">
        <v>21</v>
      </c>
      <c r="C3479" s="27">
        <v>1185732</v>
      </c>
      <c r="D3479" s="28">
        <v>44258</v>
      </c>
      <c r="E3479" s="27" t="s">
        <v>22</v>
      </c>
      <c r="F3479" s="27" t="s">
        <v>126</v>
      </c>
      <c r="G3479" s="27" t="s">
        <v>127</v>
      </c>
      <c r="H3479" s="27" t="s">
        <v>29</v>
      </c>
      <c r="I3479" s="29">
        <v>0.4</v>
      </c>
      <c r="J3479" s="30">
        <v>2500</v>
      </c>
      <c r="K3479" s="31">
        <f t="shared" si="26"/>
        <v>1000</v>
      </c>
      <c r="L3479" s="31">
        <f t="shared" si="27"/>
        <v>350</v>
      </c>
      <c r="M3479" s="32">
        <v>0.35</v>
      </c>
      <c r="O3479" s="37"/>
      <c r="P3479" s="35"/>
      <c r="Q3479" s="33"/>
      <c r="R3479" s="34"/>
    </row>
    <row r="3480" spans="1:18" ht="15.75" customHeight="1">
      <c r="A3480" s="22"/>
      <c r="B3480" s="27" t="s">
        <v>21</v>
      </c>
      <c r="C3480" s="27">
        <v>1185732</v>
      </c>
      <c r="D3480" s="28">
        <v>44290</v>
      </c>
      <c r="E3480" s="27" t="s">
        <v>22</v>
      </c>
      <c r="F3480" s="27" t="s">
        <v>126</v>
      </c>
      <c r="G3480" s="27" t="s">
        <v>127</v>
      </c>
      <c r="H3480" s="27" t="s">
        <v>24</v>
      </c>
      <c r="I3480" s="29">
        <v>0.4</v>
      </c>
      <c r="J3480" s="30">
        <v>5000</v>
      </c>
      <c r="K3480" s="31">
        <f t="shared" si="26"/>
        <v>2000</v>
      </c>
      <c r="L3480" s="31">
        <f t="shared" si="27"/>
        <v>800</v>
      </c>
      <c r="M3480" s="32">
        <v>0.4</v>
      </c>
      <c r="O3480" s="37"/>
      <c r="P3480" s="35"/>
      <c r="Q3480" s="33"/>
      <c r="R3480" s="34"/>
    </row>
    <row r="3481" spans="1:18" ht="15.75" customHeight="1">
      <c r="A3481" s="22"/>
      <c r="B3481" s="27" t="s">
        <v>21</v>
      </c>
      <c r="C3481" s="27">
        <v>1185732</v>
      </c>
      <c r="D3481" s="28">
        <v>44290</v>
      </c>
      <c r="E3481" s="27" t="s">
        <v>22</v>
      </c>
      <c r="F3481" s="27" t="s">
        <v>126</v>
      </c>
      <c r="G3481" s="27" t="s">
        <v>127</v>
      </c>
      <c r="H3481" s="27" t="s">
        <v>25</v>
      </c>
      <c r="I3481" s="29">
        <v>0.4</v>
      </c>
      <c r="J3481" s="30">
        <v>2000</v>
      </c>
      <c r="K3481" s="31">
        <f t="shared" si="26"/>
        <v>800</v>
      </c>
      <c r="L3481" s="31">
        <f t="shared" si="27"/>
        <v>320</v>
      </c>
      <c r="M3481" s="32">
        <v>0.4</v>
      </c>
      <c r="O3481" s="37"/>
      <c r="P3481" s="35"/>
      <c r="Q3481" s="33"/>
      <c r="R3481" s="34"/>
    </row>
    <row r="3482" spans="1:18" ht="15.75" customHeight="1">
      <c r="A3482" s="22"/>
      <c r="B3482" s="27" t="s">
        <v>21</v>
      </c>
      <c r="C3482" s="27">
        <v>1185732</v>
      </c>
      <c r="D3482" s="28">
        <v>44290</v>
      </c>
      <c r="E3482" s="27" t="s">
        <v>22</v>
      </c>
      <c r="F3482" s="27" t="s">
        <v>126</v>
      </c>
      <c r="G3482" s="27" t="s">
        <v>127</v>
      </c>
      <c r="H3482" s="27" t="s">
        <v>26</v>
      </c>
      <c r="I3482" s="29">
        <v>0.30000000000000004</v>
      </c>
      <c r="J3482" s="30">
        <v>2000</v>
      </c>
      <c r="K3482" s="31">
        <f t="shared" si="26"/>
        <v>600.00000000000011</v>
      </c>
      <c r="L3482" s="31">
        <f t="shared" si="27"/>
        <v>180.00000000000003</v>
      </c>
      <c r="M3482" s="32">
        <v>0.3</v>
      </c>
      <c r="O3482" s="37"/>
      <c r="P3482" s="35"/>
      <c r="Q3482" s="33"/>
      <c r="R3482" s="34"/>
    </row>
    <row r="3483" spans="1:18" ht="15.75" customHeight="1">
      <c r="A3483" s="22"/>
      <c r="B3483" s="27" t="s">
        <v>21</v>
      </c>
      <c r="C3483" s="27">
        <v>1185732</v>
      </c>
      <c r="D3483" s="28">
        <v>44290</v>
      </c>
      <c r="E3483" s="27" t="s">
        <v>22</v>
      </c>
      <c r="F3483" s="27" t="s">
        <v>126</v>
      </c>
      <c r="G3483" s="27" t="s">
        <v>127</v>
      </c>
      <c r="H3483" s="27" t="s">
        <v>27</v>
      </c>
      <c r="I3483" s="29">
        <v>0.35</v>
      </c>
      <c r="J3483" s="30">
        <v>1250</v>
      </c>
      <c r="K3483" s="31">
        <f t="shared" si="26"/>
        <v>437.5</v>
      </c>
      <c r="L3483" s="31">
        <f t="shared" si="27"/>
        <v>131.25</v>
      </c>
      <c r="M3483" s="32">
        <v>0.3</v>
      </c>
      <c r="O3483" s="37"/>
      <c r="P3483" s="35"/>
      <c r="Q3483" s="33"/>
      <c r="R3483" s="34"/>
    </row>
    <row r="3484" spans="1:18" ht="15.75" customHeight="1">
      <c r="A3484" s="22"/>
      <c r="B3484" s="27" t="s">
        <v>21</v>
      </c>
      <c r="C3484" s="27">
        <v>1185732</v>
      </c>
      <c r="D3484" s="28">
        <v>44290</v>
      </c>
      <c r="E3484" s="27" t="s">
        <v>22</v>
      </c>
      <c r="F3484" s="27" t="s">
        <v>126</v>
      </c>
      <c r="G3484" s="27" t="s">
        <v>127</v>
      </c>
      <c r="H3484" s="27" t="s">
        <v>28</v>
      </c>
      <c r="I3484" s="29">
        <v>0.5</v>
      </c>
      <c r="J3484" s="30">
        <v>1250</v>
      </c>
      <c r="K3484" s="31">
        <f t="shared" si="26"/>
        <v>625</v>
      </c>
      <c r="L3484" s="31">
        <f t="shared" si="27"/>
        <v>187.5</v>
      </c>
      <c r="M3484" s="32">
        <v>0.3</v>
      </c>
      <c r="O3484" s="37"/>
      <c r="P3484" s="35"/>
      <c r="Q3484" s="33"/>
      <c r="R3484" s="34"/>
    </row>
    <row r="3485" spans="1:18" ht="15.75" customHeight="1">
      <c r="A3485" s="22"/>
      <c r="B3485" s="27" t="s">
        <v>21</v>
      </c>
      <c r="C3485" s="27">
        <v>1185732</v>
      </c>
      <c r="D3485" s="28">
        <v>44290</v>
      </c>
      <c r="E3485" s="27" t="s">
        <v>22</v>
      </c>
      <c r="F3485" s="27" t="s">
        <v>126</v>
      </c>
      <c r="G3485" s="27" t="s">
        <v>127</v>
      </c>
      <c r="H3485" s="27" t="s">
        <v>29</v>
      </c>
      <c r="I3485" s="29">
        <v>0.4</v>
      </c>
      <c r="J3485" s="30">
        <v>2750</v>
      </c>
      <c r="K3485" s="31">
        <f t="shared" si="26"/>
        <v>1100</v>
      </c>
      <c r="L3485" s="31">
        <f t="shared" si="27"/>
        <v>385</v>
      </c>
      <c r="M3485" s="32">
        <v>0.35</v>
      </c>
      <c r="O3485" s="37"/>
      <c r="P3485" s="35"/>
      <c r="Q3485" s="33"/>
      <c r="R3485" s="34"/>
    </row>
    <row r="3486" spans="1:18" ht="15.75" customHeight="1">
      <c r="A3486" s="22"/>
      <c r="B3486" s="27" t="s">
        <v>21</v>
      </c>
      <c r="C3486" s="27">
        <v>1185732</v>
      </c>
      <c r="D3486" s="28">
        <v>44319</v>
      </c>
      <c r="E3486" s="27" t="s">
        <v>22</v>
      </c>
      <c r="F3486" s="27" t="s">
        <v>126</v>
      </c>
      <c r="G3486" s="27" t="s">
        <v>127</v>
      </c>
      <c r="H3486" s="27" t="s">
        <v>24</v>
      </c>
      <c r="I3486" s="29">
        <v>0.54999999999999993</v>
      </c>
      <c r="J3486" s="30">
        <v>5450</v>
      </c>
      <c r="K3486" s="31">
        <f t="shared" si="26"/>
        <v>2997.4999999999995</v>
      </c>
      <c r="L3486" s="31">
        <f t="shared" si="27"/>
        <v>1198.9999999999998</v>
      </c>
      <c r="M3486" s="32">
        <v>0.4</v>
      </c>
      <c r="O3486" s="37"/>
      <c r="P3486" s="35"/>
      <c r="Q3486" s="33"/>
      <c r="R3486" s="34"/>
    </row>
    <row r="3487" spans="1:18" ht="15.75" customHeight="1">
      <c r="A3487" s="22"/>
      <c r="B3487" s="27" t="s">
        <v>21</v>
      </c>
      <c r="C3487" s="27">
        <v>1185732</v>
      </c>
      <c r="D3487" s="28">
        <v>44319</v>
      </c>
      <c r="E3487" s="27" t="s">
        <v>22</v>
      </c>
      <c r="F3487" s="27" t="s">
        <v>126</v>
      </c>
      <c r="G3487" s="27" t="s">
        <v>127</v>
      </c>
      <c r="H3487" s="27" t="s">
        <v>25</v>
      </c>
      <c r="I3487" s="29">
        <v>0.5</v>
      </c>
      <c r="J3487" s="30">
        <v>2500</v>
      </c>
      <c r="K3487" s="31">
        <f t="shared" si="26"/>
        <v>1250</v>
      </c>
      <c r="L3487" s="31">
        <f t="shared" si="27"/>
        <v>500</v>
      </c>
      <c r="M3487" s="32">
        <v>0.4</v>
      </c>
      <c r="O3487" s="37"/>
      <c r="P3487" s="35"/>
      <c r="Q3487" s="33"/>
      <c r="R3487" s="34"/>
    </row>
    <row r="3488" spans="1:18" ht="15.75" customHeight="1">
      <c r="A3488" s="22"/>
      <c r="B3488" s="27" t="s">
        <v>21</v>
      </c>
      <c r="C3488" s="27">
        <v>1185732</v>
      </c>
      <c r="D3488" s="28">
        <v>44319</v>
      </c>
      <c r="E3488" s="27" t="s">
        <v>22</v>
      </c>
      <c r="F3488" s="27" t="s">
        <v>126</v>
      </c>
      <c r="G3488" s="27" t="s">
        <v>127</v>
      </c>
      <c r="H3488" s="27" t="s">
        <v>26</v>
      </c>
      <c r="I3488" s="29">
        <v>0.45</v>
      </c>
      <c r="J3488" s="30">
        <v>2750</v>
      </c>
      <c r="K3488" s="31">
        <f t="shared" si="26"/>
        <v>1237.5</v>
      </c>
      <c r="L3488" s="31">
        <f t="shared" si="27"/>
        <v>371.25</v>
      </c>
      <c r="M3488" s="32">
        <v>0.3</v>
      </c>
      <c r="O3488" s="37"/>
      <c r="P3488" s="35"/>
      <c r="Q3488" s="33"/>
      <c r="R3488" s="34"/>
    </row>
    <row r="3489" spans="1:18" ht="15.75" customHeight="1">
      <c r="A3489" s="22"/>
      <c r="B3489" s="27" t="s">
        <v>21</v>
      </c>
      <c r="C3489" s="27">
        <v>1185732</v>
      </c>
      <c r="D3489" s="28">
        <v>44319</v>
      </c>
      <c r="E3489" s="27" t="s">
        <v>22</v>
      </c>
      <c r="F3489" s="27" t="s">
        <v>126</v>
      </c>
      <c r="G3489" s="27" t="s">
        <v>127</v>
      </c>
      <c r="H3489" s="27" t="s">
        <v>27</v>
      </c>
      <c r="I3489" s="29">
        <v>0.45</v>
      </c>
      <c r="J3489" s="30">
        <v>2250</v>
      </c>
      <c r="K3489" s="31">
        <f t="shared" si="26"/>
        <v>1012.5</v>
      </c>
      <c r="L3489" s="31">
        <f t="shared" si="27"/>
        <v>303.75</v>
      </c>
      <c r="M3489" s="32">
        <v>0.3</v>
      </c>
      <c r="O3489" s="37"/>
      <c r="P3489" s="35"/>
      <c r="Q3489" s="33"/>
      <c r="R3489" s="34"/>
    </row>
    <row r="3490" spans="1:18" ht="15.75" customHeight="1">
      <c r="A3490" s="22"/>
      <c r="B3490" s="27" t="s">
        <v>21</v>
      </c>
      <c r="C3490" s="27">
        <v>1185732</v>
      </c>
      <c r="D3490" s="28">
        <v>44319</v>
      </c>
      <c r="E3490" s="27" t="s">
        <v>22</v>
      </c>
      <c r="F3490" s="27" t="s">
        <v>126</v>
      </c>
      <c r="G3490" s="27" t="s">
        <v>127</v>
      </c>
      <c r="H3490" s="27" t="s">
        <v>28</v>
      </c>
      <c r="I3490" s="29">
        <v>0.54999999999999993</v>
      </c>
      <c r="J3490" s="30">
        <v>2500</v>
      </c>
      <c r="K3490" s="31">
        <f t="shared" si="26"/>
        <v>1374.9999999999998</v>
      </c>
      <c r="L3490" s="31">
        <f t="shared" si="27"/>
        <v>412.49999999999994</v>
      </c>
      <c r="M3490" s="32">
        <v>0.3</v>
      </c>
      <c r="O3490" s="37"/>
      <c r="P3490" s="35"/>
      <c r="Q3490" s="33"/>
      <c r="R3490" s="34"/>
    </row>
    <row r="3491" spans="1:18" ht="15.75" customHeight="1">
      <c r="A3491" s="22"/>
      <c r="B3491" s="27" t="s">
        <v>21</v>
      </c>
      <c r="C3491" s="27">
        <v>1185732</v>
      </c>
      <c r="D3491" s="28">
        <v>44319</v>
      </c>
      <c r="E3491" s="27" t="s">
        <v>22</v>
      </c>
      <c r="F3491" s="27" t="s">
        <v>126</v>
      </c>
      <c r="G3491" s="27" t="s">
        <v>127</v>
      </c>
      <c r="H3491" s="27" t="s">
        <v>29</v>
      </c>
      <c r="I3491" s="29">
        <v>0.6</v>
      </c>
      <c r="J3491" s="30">
        <v>3750</v>
      </c>
      <c r="K3491" s="31">
        <f t="shared" si="26"/>
        <v>2250</v>
      </c>
      <c r="L3491" s="31">
        <f t="shared" si="27"/>
        <v>787.5</v>
      </c>
      <c r="M3491" s="32">
        <v>0.35</v>
      </c>
      <c r="O3491" s="37"/>
      <c r="P3491" s="35"/>
      <c r="Q3491" s="33"/>
      <c r="R3491" s="34"/>
    </row>
    <row r="3492" spans="1:18" ht="15.75" customHeight="1">
      <c r="A3492" s="22"/>
      <c r="B3492" s="27" t="s">
        <v>21</v>
      </c>
      <c r="C3492" s="27">
        <v>1185732</v>
      </c>
      <c r="D3492" s="28">
        <v>44352</v>
      </c>
      <c r="E3492" s="27" t="s">
        <v>22</v>
      </c>
      <c r="F3492" s="27" t="s">
        <v>126</v>
      </c>
      <c r="G3492" s="27" t="s">
        <v>127</v>
      </c>
      <c r="H3492" s="27" t="s">
        <v>24</v>
      </c>
      <c r="I3492" s="29">
        <v>0.54999999999999993</v>
      </c>
      <c r="J3492" s="30">
        <v>6250</v>
      </c>
      <c r="K3492" s="31">
        <f t="shared" si="26"/>
        <v>3437.4999999999995</v>
      </c>
      <c r="L3492" s="31">
        <f t="shared" si="27"/>
        <v>1375</v>
      </c>
      <c r="M3492" s="32">
        <v>0.4</v>
      </c>
      <c r="O3492" s="37"/>
      <c r="P3492" s="35"/>
      <c r="Q3492" s="33"/>
      <c r="R3492" s="34"/>
    </row>
    <row r="3493" spans="1:18" ht="15.75" customHeight="1">
      <c r="A3493" s="22"/>
      <c r="B3493" s="27" t="s">
        <v>21</v>
      </c>
      <c r="C3493" s="27">
        <v>1185732</v>
      </c>
      <c r="D3493" s="28">
        <v>44352</v>
      </c>
      <c r="E3493" s="27" t="s">
        <v>22</v>
      </c>
      <c r="F3493" s="27" t="s">
        <v>126</v>
      </c>
      <c r="G3493" s="27" t="s">
        <v>127</v>
      </c>
      <c r="H3493" s="27" t="s">
        <v>25</v>
      </c>
      <c r="I3493" s="29">
        <v>0.5</v>
      </c>
      <c r="J3493" s="30">
        <v>3750</v>
      </c>
      <c r="K3493" s="31">
        <f t="shared" si="26"/>
        <v>1875</v>
      </c>
      <c r="L3493" s="31">
        <f t="shared" si="27"/>
        <v>750</v>
      </c>
      <c r="M3493" s="32">
        <v>0.4</v>
      </c>
      <c r="O3493" s="37"/>
      <c r="P3493" s="35"/>
      <c r="Q3493" s="33"/>
      <c r="R3493" s="34"/>
    </row>
    <row r="3494" spans="1:18" ht="15.75" customHeight="1">
      <c r="A3494" s="22"/>
      <c r="B3494" s="27" t="s">
        <v>21</v>
      </c>
      <c r="C3494" s="27">
        <v>1185732</v>
      </c>
      <c r="D3494" s="28">
        <v>44352</v>
      </c>
      <c r="E3494" s="27" t="s">
        <v>22</v>
      </c>
      <c r="F3494" s="27" t="s">
        <v>126</v>
      </c>
      <c r="G3494" s="27" t="s">
        <v>127</v>
      </c>
      <c r="H3494" s="27" t="s">
        <v>26</v>
      </c>
      <c r="I3494" s="29">
        <v>0.45</v>
      </c>
      <c r="J3494" s="30">
        <v>3000</v>
      </c>
      <c r="K3494" s="31">
        <f t="shared" si="26"/>
        <v>1350</v>
      </c>
      <c r="L3494" s="31">
        <f t="shared" si="27"/>
        <v>405</v>
      </c>
      <c r="M3494" s="32">
        <v>0.3</v>
      </c>
      <c r="O3494" s="37"/>
      <c r="P3494" s="35"/>
      <c r="Q3494" s="33"/>
      <c r="R3494" s="34"/>
    </row>
    <row r="3495" spans="1:18" ht="15.75" customHeight="1">
      <c r="A3495" s="22"/>
      <c r="B3495" s="27" t="s">
        <v>21</v>
      </c>
      <c r="C3495" s="27">
        <v>1185732</v>
      </c>
      <c r="D3495" s="28">
        <v>44352</v>
      </c>
      <c r="E3495" s="27" t="s">
        <v>22</v>
      </c>
      <c r="F3495" s="27" t="s">
        <v>126</v>
      </c>
      <c r="G3495" s="27" t="s">
        <v>127</v>
      </c>
      <c r="H3495" s="27" t="s">
        <v>27</v>
      </c>
      <c r="I3495" s="29">
        <v>0.45</v>
      </c>
      <c r="J3495" s="30">
        <v>2750</v>
      </c>
      <c r="K3495" s="31">
        <f t="shared" si="26"/>
        <v>1237.5</v>
      </c>
      <c r="L3495" s="31">
        <f t="shared" si="27"/>
        <v>371.25</v>
      </c>
      <c r="M3495" s="32">
        <v>0.3</v>
      </c>
      <c r="O3495" s="37"/>
      <c r="P3495" s="35"/>
      <c r="Q3495" s="33"/>
      <c r="R3495" s="34"/>
    </row>
    <row r="3496" spans="1:18" ht="15.75" customHeight="1">
      <c r="A3496" s="22"/>
      <c r="B3496" s="27" t="s">
        <v>21</v>
      </c>
      <c r="C3496" s="27">
        <v>1185732</v>
      </c>
      <c r="D3496" s="28">
        <v>44352</v>
      </c>
      <c r="E3496" s="27" t="s">
        <v>22</v>
      </c>
      <c r="F3496" s="27" t="s">
        <v>126</v>
      </c>
      <c r="G3496" s="27" t="s">
        <v>127</v>
      </c>
      <c r="H3496" s="27" t="s">
        <v>28</v>
      </c>
      <c r="I3496" s="29">
        <v>0.54999999999999993</v>
      </c>
      <c r="J3496" s="30">
        <v>2750</v>
      </c>
      <c r="K3496" s="31">
        <f t="shared" si="26"/>
        <v>1512.4999999999998</v>
      </c>
      <c r="L3496" s="31">
        <f t="shared" si="27"/>
        <v>453.74999999999994</v>
      </c>
      <c r="M3496" s="32">
        <v>0.3</v>
      </c>
      <c r="O3496" s="37"/>
      <c r="P3496" s="35"/>
      <c r="Q3496" s="33"/>
      <c r="R3496" s="34"/>
    </row>
    <row r="3497" spans="1:18" ht="15.75" customHeight="1">
      <c r="A3497" s="22"/>
      <c r="B3497" s="27" t="s">
        <v>21</v>
      </c>
      <c r="C3497" s="27">
        <v>1185732</v>
      </c>
      <c r="D3497" s="28">
        <v>44352</v>
      </c>
      <c r="E3497" s="27" t="s">
        <v>22</v>
      </c>
      <c r="F3497" s="27" t="s">
        <v>126</v>
      </c>
      <c r="G3497" s="27" t="s">
        <v>127</v>
      </c>
      <c r="H3497" s="27" t="s">
        <v>29</v>
      </c>
      <c r="I3497" s="29">
        <v>0.6</v>
      </c>
      <c r="J3497" s="30">
        <v>4250</v>
      </c>
      <c r="K3497" s="31">
        <f t="shared" si="26"/>
        <v>2550</v>
      </c>
      <c r="L3497" s="31">
        <f t="shared" si="27"/>
        <v>892.5</v>
      </c>
      <c r="M3497" s="32">
        <v>0.35</v>
      </c>
      <c r="O3497" s="37"/>
      <c r="P3497" s="35"/>
      <c r="Q3497" s="33"/>
      <c r="R3497" s="34"/>
    </row>
    <row r="3498" spans="1:18" ht="15.75" customHeight="1">
      <c r="A3498" s="22"/>
      <c r="B3498" s="27" t="s">
        <v>21</v>
      </c>
      <c r="C3498" s="27">
        <v>1185732</v>
      </c>
      <c r="D3498" s="28">
        <v>44380</v>
      </c>
      <c r="E3498" s="27" t="s">
        <v>22</v>
      </c>
      <c r="F3498" s="27" t="s">
        <v>126</v>
      </c>
      <c r="G3498" s="27" t="s">
        <v>127</v>
      </c>
      <c r="H3498" s="27" t="s">
        <v>24</v>
      </c>
      <c r="I3498" s="29">
        <v>0.54999999999999993</v>
      </c>
      <c r="J3498" s="30">
        <v>6500</v>
      </c>
      <c r="K3498" s="31">
        <f t="shared" si="26"/>
        <v>3574.9999999999995</v>
      </c>
      <c r="L3498" s="31">
        <f t="shared" si="27"/>
        <v>1430</v>
      </c>
      <c r="M3498" s="32">
        <v>0.4</v>
      </c>
      <c r="O3498" s="37"/>
      <c r="P3498" s="35"/>
      <c r="Q3498" s="33"/>
      <c r="R3498" s="34"/>
    </row>
    <row r="3499" spans="1:18" ht="15.75" customHeight="1">
      <c r="A3499" s="22"/>
      <c r="B3499" s="27" t="s">
        <v>21</v>
      </c>
      <c r="C3499" s="27">
        <v>1185732</v>
      </c>
      <c r="D3499" s="28">
        <v>44380</v>
      </c>
      <c r="E3499" s="27" t="s">
        <v>22</v>
      </c>
      <c r="F3499" s="27" t="s">
        <v>126</v>
      </c>
      <c r="G3499" s="27" t="s">
        <v>127</v>
      </c>
      <c r="H3499" s="27" t="s">
        <v>25</v>
      </c>
      <c r="I3499" s="29">
        <v>0.5</v>
      </c>
      <c r="J3499" s="30">
        <v>4000</v>
      </c>
      <c r="K3499" s="31">
        <f t="shared" si="26"/>
        <v>2000</v>
      </c>
      <c r="L3499" s="31">
        <f t="shared" si="27"/>
        <v>800</v>
      </c>
      <c r="M3499" s="32">
        <v>0.4</v>
      </c>
      <c r="O3499" s="37"/>
      <c r="P3499" s="35"/>
      <c r="Q3499" s="33"/>
      <c r="R3499" s="34"/>
    </row>
    <row r="3500" spans="1:18" ht="15.75" customHeight="1">
      <c r="A3500" s="22"/>
      <c r="B3500" s="27" t="s">
        <v>21</v>
      </c>
      <c r="C3500" s="27">
        <v>1185732</v>
      </c>
      <c r="D3500" s="28">
        <v>44380</v>
      </c>
      <c r="E3500" s="27" t="s">
        <v>22</v>
      </c>
      <c r="F3500" s="27" t="s">
        <v>126</v>
      </c>
      <c r="G3500" s="27" t="s">
        <v>127</v>
      </c>
      <c r="H3500" s="27" t="s">
        <v>26</v>
      </c>
      <c r="I3500" s="29">
        <v>0.45</v>
      </c>
      <c r="J3500" s="30">
        <v>3250</v>
      </c>
      <c r="K3500" s="31">
        <f t="shared" si="26"/>
        <v>1462.5</v>
      </c>
      <c r="L3500" s="31">
        <f t="shared" si="27"/>
        <v>438.75</v>
      </c>
      <c r="M3500" s="32">
        <v>0.3</v>
      </c>
      <c r="O3500" s="37"/>
      <c r="P3500" s="35"/>
      <c r="Q3500" s="33"/>
      <c r="R3500" s="34"/>
    </row>
    <row r="3501" spans="1:18" ht="15.75" customHeight="1">
      <c r="A3501" s="22"/>
      <c r="B3501" s="27" t="s">
        <v>21</v>
      </c>
      <c r="C3501" s="27">
        <v>1185732</v>
      </c>
      <c r="D3501" s="28">
        <v>44380</v>
      </c>
      <c r="E3501" s="27" t="s">
        <v>22</v>
      </c>
      <c r="F3501" s="27" t="s">
        <v>126</v>
      </c>
      <c r="G3501" s="27" t="s">
        <v>127</v>
      </c>
      <c r="H3501" s="27" t="s">
        <v>27</v>
      </c>
      <c r="I3501" s="29">
        <v>0.45</v>
      </c>
      <c r="J3501" s="30">
        <v>2750</v>
      </c>
      <c r="K3501" s="31">
        <f t="shared" si="26"/>
        <v>1237.5</v>
      </c>
      <c r="L3501" s="31">
        <f t="shared" si="27"/>
        <v>371.25</v>
      </c>
      <c r="M3501" s="32">
        <v>0.3</v>
      </c>
      <c r="O3501" s="37"/>
      <c r="P3501" s="35"/>
      <c r="Q3501" s="33"/>
      <c r="R3501" s="34"/>
    </row>
    <row r="3502" spans="1:18" ht="15.75" customHeight="1">
      <c r="A3502" s="22"/>
      <c r="B3502" s="27" t="s">
        <v>21</v>
      </c>
      <c r="C3502" s="27">
        <v>1185732</v>
      </c>
      <c r="D3502" s="28">
        <v>44380</v>
      </c>
      <c r="E3502" s="27" t="s">
        <v>22</v>
      </c>
      <c r="F3502" s="27" t="s">
        <v>126</v>
      </c>
      <c r="G3502" s="27" t="s">
        <v>127</v>
      </c>
      <c r="H3502" s="27" t="s">
        <v>28</v>
      </c>
      <c r="I3502" s="29">
        <v>0.54999999999999993</v>
      </c>
      <c r="J3502" s="30">
        <v>3000</v>
      </c>
      <c r="K3502" s="31">
        <f t="shared" si="26"/>
        <v>1649.9999999999998</v>
      </c>
      <c r="L3502" s="31">
        <f t="shared" si="27"/>
        <v>494.99999999999989</v>
      </c>
      <c r="M3502" s="32">
        <v>0.3</v>
      </c>
      <c r="O3502" s="37"/>
      <c r="P3502" s="35"/>
      <c r="Q3502" s="33"/>
      <c r="R3502" s="34"/>
    </row>
    <row r="3503" spans="1:18" ht="15.75" customHeight="1">
      <c r="A3503" s="22"/>
      <c r="B3503" s="27" t="s">
        <v>21</v>
      </c>
      <c r="C3503" s="27">
        <v>1185732</v>
      </c>
      <c r="D3503" s="28">
        <v>44380</v>
      </c>
      <c r="E3503" s="27" t="s">
        <v>22</v>
      </c>
      <c r="F3503" s="27" t="s">
        <v>126</v>
      </c>
      <c r="G3503" s="27" t="s">
        <v>127</v>
      </c>
      <c r="H3503" s="27" t="s">
        <v>29</v>
      </c>
      <c r="I3503" s="29">
        <v>0.6</v>
      </c>
      <c r="J3503" s="30">
        <v>4750</v>
      </c>
      <c r="K3503" s="31">
        <f t="shared" si="26"/>
        <v>2850</v>
      </c>
      <c r="L3503" s="31">
        <f t="shared" si="27"/>
        <v>997.49999999999989</v>
      </c>
      <c r="M3503" s="32">
        <v>0.35</v>
      </c>
      <c r="O3503" s="37"/>
      <c r="P3503" s="35"/>
      <c r="Q3503" s="33"/>
      <c r="R3503" s="34"/>
    </row>
    <row r="3504" spans="1:18" ht="15.75" customHeight="1">
      <c r="A3504" s="22"/>
      <c r="B3504" s="27" t="s">
        <v>21</v>
      </c>
      <c r="C3504" s="27">
        <v>1185732</v>
      </c>
      <c r="D3504" s="28">
        <v>44412</v>
      </c>
      <c r="E3504" s="27" t="s">
        <v>22</v>
      </c>
      <c r="F3504" s="27" t="s">
        <v>126</v>
      </c>
      <c r="G3504" s="27" t="s">
        <v>127</v>
      </c>
      <c r="H3504" s="27" t="s">
        <v>24</v>
      </c>
      <c r="I3504" s="29">
        <v>0.54999999999999993</v>
      </c>
      <c r="J3504" s="30">
        <v>6250</v>
      </c>
      <c r="K3504" s="31">
        <f t="shared" si="26"/>
        <v>3437.4999999999995</v>
      </c>
      <c r="L3504" s="31">
        <f t="shared" si="27"/>
        <v>1375</v>
      </c>
      <c r="M3504" s="32">
        <v>0.4</v>
      </c>
      <c r="O3504" s="37"/>
      <c r="P3504" s="35"/>
      <c r="Q3504" s="33"/>
      <c r="R3504" s="34"/>
    </row>
    <row r="3505" spans="1:18" ht="15.75" customHeight="1">
      <c r="A3505" s="22"/>
      <c r="B3505" s="27" t="s">
        <v>21</v>
      </c>
      <c r="C3505" s="27">
        <v>1185732</v>
      </c>
      <c r="D3505" s="28">
        <v>44412</v>
      </c>
      <c r="E3505" s="27" t="s">
        <v>22</v>
      </c>
      <c r="F3505" s="27" t="s">
        <v>126</v>
      </c>
      <c r="G3505" s="27" t="s">
        <v>127</v>
      </c>
      <c r="H3505" s="27" t="s">
        <v>25</v>
      </c>
      <c r="I3505" s="29">
        <v>0.5</v>
      </c>
      <c r="J3505" s="30">
        <v>4000</v>
      </c>
      <c r="K3505" s="31">
        <f t="shared" si="26"/>
        <v>2000</v>
      </c>
      <c r="L3505" s="31">
        <f t="shared" si="27"/>
        <v>800</v>
      </c>
      <c r="M3505" s="32">
        <v>0.4</v>
      </c>
      <c r="O3505" s="37"/>
      <c r="P3505" s="35"/>
      <c r="Q3505" s="33"/>
      <c r="R3505" s="34"/>
    </row>
    <row r="3506" spans="1:18" ht="15.75" customHeight="1">
      <c r="A3506" s="22"/>
      <c r="B3506" s="27" t="s">
        <v>21</v>
      </c>
      <c r="C3506" s="27">
        <v>1185732</v>
      </c>
      <c r="D3506" s="28">
        <v>44412</v>
      </c>
      <c r="E3506" s="27" t="s">
        <v>22</v>
      </c>
      <c r="F3506" s="27" t="s">
        <v>126</v>
      </c>
      <c r="G3506" s="27" t="s">
        <v>127</v>
      </c>
      <c r="H3506" s="27" t="s">
        <v>26</v>
      </c>
      <c r="I3506" s="29">
        <v>0.45</v>
      </c>
      <c r="J3506" s="30">
        <v>3250</v>
      </c>
      <c r="K3506" s="31">
        <f t="shared" si="26"/>
        <v>1462.5</v>
      </c>
      <c r="L3506" s="31">
        <f t="shared" si="27"/>
        <v>438.75</v>
      </c>
      <c r="M3506" s="32">
        <v>0.3</v>
      </c>
      <c r="O3506" s="37"/>
      <c r="P3506" s="35"/>
      <c r="Q3506" s="33"/>
      <c r="R3506" s="34"/>
    </row>
    <row r="3507" spans="1:18" ht="15.75" customHeight="1">
      <c r="A3507" s="22"/>
      <c r="B3507" s="27" t="s">
        <v>21</v>
      </c>
      <c r="C3507" s="27">
        <v>1185732</v>
      </c>
      <c r="D3507" s="28">
        <v>44412</v>
      </c>
      <c r="E3507" s="27" t="s">
        <v>22</v>
      </c>
      <c r="F3507" s="27" t="s">
        <v>126</v>
      </c>
      <c r="G3507" s="27" t="s">
        <v>127</v>
      </c>
      <c r="H3507" s="27" t="s">
        <v>27</v>
      </c>
      <c r="I3507" s="29">
        <v>0.45</v>
      </c>
      <c r="J3507" s="30">
        <v>2250</v>
      </c>
      <c r="K3507" s="31">
        <f t="shared" si="26"/>
        <v>1012.5</v>
      </c>
      <c r="L3507" s="31">
        <f t="shared" si="27"/>
        <v>303.75</v>
      </c>
      <c r="M3507" s="32">
        <v>0.3</v>
      </c>
      <c r="O3507" s="37"/>
      <c r="P3507" s="35"/>
      <c r="Q3507" s="33"/>
      <c r="R3507" s="34"/>
    </row>
    <row r="3508" spans="1:18" ht="15.75" customHeight="1">
      <c r="A3508" s="22"/>
      <c r="B3508" s="27" t="s">
        <v>21</v>
      </c>
      <c r="C3508" s="27">
        <v>1185732</v>
      </c>
      <c r="D3508" s="28">
        <v>44412</v>
      </c>
      <c r="E3508" s="27" t="s">
        <v>22</v>
      </c>
      <c r="F3508" s="27" t="s">
        <v>126</v>
      </c>
      <c r="G3508" s="27" t="s">
        <v>127</v>
      </c>
      <c r="H3508" s="27" t="s">
        <v>28</v>
      </c>
      <c r="I3508" s="29">
        <v>0.54999999999999993</v>
      </c>
      <c r="J3508" s="30">
        <v>2000</v>
      </c>
      <c r="K3508" s="31">
        <f t="shared" si="26"/>
        <v>1099.9999999999998</v>
      </c>
      <c r="L3508" s="31">
        <f t="shared" si="27"/>
        <v>329.99999999999994</v>
      </c>
      <c r="M3508" s="32">
        <v>0.3</v>
      </c>
      <c r="O3508" s="37"/>
      <c r="P3508" s="35"/>
      <c r="Q3508" s="33"/>
      <c r="R3508" s="34"/>
    </row>
    <row r="3509" spans="1:18" ht="15.75" customHeight="1">
      <c r="A3509" s="22"/>
      <c r="B3509" s="27" t="s">
        <v>21</v>
      </c>
      <c r="C3509" s="27">
        <v>1185732</v>
      </c>
      <c r="D3509" s="28">
        <v>44412</v>
      </c>
      <c r="E3509" s="27" t="s">
        <v>22</v>
      </c>
      <c r="F3509" s="27" t="s">
        <v>126</v>
      </c>
      <c r="G3509" s="27" t="s">
        <v>127</v>
      </c>
      <c r="H3509" s="27" t="s">
        <v>29</v>
      </c>
      <c r="I3509" s="29">
        <v>0.6</v>
      </c>
      <c r="J3509" s="30">
        <v>3750</v>
      </c>
      <c r="K3509" s="31">
        <f t="shared" si="26"/>
        <v>2250</v>
      </c>
      <c r="L3509" s="31">
        <f t="shared" si="27"/>
        <v>787.5</v>
      </c>
      <c r="M3509" s="32">
        <v>0.35</v>
      </c>
      <c r="O3509" s="37"/>
      <c r="P3509" s="35"/>
      <c r="Q3509" s="33"/>
      <c r="R3509" s="34"/>
    </row>
    <row r="3510" spans="1:18" ht="15.75" customHeight="1">
      <c r="A3510" s="22"/>
      <c r="B3510" s="27" t="s">
        <v>21</v>
      </c>
      <c r="C3510" s="27">
        <v>1185732</v>
      </c>
      <c r="D3510" s="28">
        <v>44442</v>
      </c>
      <c r="E3510" s="27" t="s">
        <v>22</v>
      </c>
      <c r="F3510" s="27" t="s">
        <v>126</v>
      </c>
      <c r="G3510" s="27" t="s">
        <v>127</v>
      </c>
      <c r="H3510" s="27" t="s">
        <v>24</v>
      </c>
      <c r="I3510" s="29">
        <v>0.54999999999999993</v>
      </c>
      <c r="J3510" s="30">
        <v>5000</v>
      </c>
      <c r="K3510" s="31">
        <f t="shared" si="26"/>
        <v>2749.9999999999995</v>
      </c>
      <c r="L3510" s="31">
        <f t="shared" si="27"/>
        <v>1099.9999999999998</v>
      </c>
      <c r="M3510" s="32">
        <v>0.4</v>
      </c>
      <c r="O3510" s="37"/>
      <c r="P3510" s="35"/>
      <c r="Q3510" s="33"/>
      <c r="R3510" s="34"/>
    </row>
    <row r="3511" spans="1:18" ht="15.75" customHeight="1">
      <c r="A3511" s="22"/>
      <c r="B3511" s="27" t="s">
        <v>21</v>
      </c>
      <c r="C3511" s="27">
        <v>1185732</v>
      </c>
      <c r="D3511" s="28">
        <v>44442</v>
      </c>
      <c r="E3511" s="27" t="s">
        <v>22</v>
      </c>
      <c r="F3511" s="27" t="s">
        <v>126</v>
      </c>
      <c r="G3511" s="27" t="s">
        <v>127</v>
      </c>
      <c r="H3511" s="27" t="s">
        <v>25</v>
      </c>
      <c r="I3511" s="29">
        <v>0.5</v>
      </c>
      <c r="J3511" s="30">
        <v>3000</v>
      </c>
      <c r="K3511" s="31">
        <f t="shared" si="26"/>
        <v>1500</v>
      </c>
      <c r="L3511" s="31">
        <f t="shared" si="27"/>
        <v>600</v>
      </c>
      <c r="M3511" s="32">
        <v>0.4</v>
      </c>
      <c r="O3511" s="37"/>
      <c r="P3511" s="35"/>
      <c r="Q3511" s="33"/>
      <c r="R3511" s="34"/>
    </row>
    <row r="3512" spans="1:18" ht="15.75" customHeight="1">
      <c r="A3512" s="22"/>
      <c r="B3512" s="27" t="s">
        <v>21</v>
      </c>
      <c r="C3512" s="27">
        <v>1185732</v>
      </c>
      <c r="D3512" s="28">
        <v>44442</v>
      </c>
      <c r="E3512" s="27" t="s">
        <v>22</v>
      </c>
      <c r="F3512" s="27" t="s">
        <v>126</v>
      </c>
      <c r="G3512" s="27" t="s">
        <v>127</v>
      </c>
      <c r="H3512" s="27" t="s">
        <v>26</v>
      </c>
      <c r="I3512" s="29">
        <v>0.45</v>
      </c>
      <c r="J3512" s="30">
        <v>2000</v>
      </c>
      <c r="K3512" s="31">
        <f t="shared" si="26"/>
        <v>900</v>
      </c>
      <c r="L3512" s="31">
        <f t="shared" si="27"/>
        <v>270</v>
      </c>
      <c r="M3512" s="32">
        <v>0.3</v>
      </c>
      <c r="O3512" s="37"/>
      <c r="P3512" s="35"/>
      <c r="Q3512" s="33"/>
      <c r="R3512" s="34"/>
    </row>
    <row r="3513" spans="1:18" ht="15.75" customHeight="1">
      <c r="A3513" s="22"/>
      <c r="B3513" s="27" t="s">
        <v>21</v>
      </c>
      <c r="C3513" s="27">
        <v>1185732</v>
      </c>
      <c r="D3513" s="28">
        <v>44442</v>
      </c>
      <c r="E3513" s="27" t="s">
        <v>22</v>
      </c>
      <c r="F3513" s="27" t="s">
        <v>126</v>
      </c>
      <c r="G3513" s="27" t="s">
        <v>127</v>
      </c>
      <c r="H3513" s="27" t="s">
        <v>27</v>
      </c>
      <c r="I3513" s="29">
        <v>0.45</v>
      </c>
      <c r="J3513" s="30">
        <v>1750</v>
      </c>
      <c r="K3513" s="31">
        <f t="shared" si="26"/>
        <v>787.5</v>
      </c>
      <c r="L3513" s="31">
        <f t="shared" si="27"/>
        <v>236.25</v>
      </c>
      <c r="M3513" s="32">
        <v>0.3</v>
      </c>
      <c r="O3513" s="37"/>
      <c r="P3513" s="35"/>
      <c r="Q3513" s="33"/>
      <c r="R3513" s="34"/>
    </row>
    <row r="3514" spans="1:18" ht="15.75" customHeight="1">
      <c r="A3514" s="22"/>
      <c r="B3514" s="27" t="s">
        <v>21</v>
      </c>
      <c r="C3514" s="27">
        <v>1185732</v>
      </c>
      <c r="D3514" s="28">
        <v>44442</v>
      </c>
      <c r="E3514" s="27" t="s">
        <v>22</v>
      </c>
      <c r="F3514" s="27" t="s">
        <v>126</v>
      </c>
      <c r="G3514" s="27" t="s">
        <v>127</v>
      </c>
      <c r="H3514" s="27" t="s">
        <v>28</v>
      </c>
      <c r="I3514" s="29">
        <v>0.54999999999999993</v>
      </c>
      <c r="J3514" s="30">
        <v>1750</v>
      </c>
      <c r="K3514" s="31">
        <f t="shared" si="26"/>
        <v>962.49999999999989</v>
      </c>
      <c r="L3514" s="31">
        <f t="shared" si="27"/>
        <v>288.74999999999994</v>
      </c>
      <c r="M3514" s="32">
        <v>0.3</v>
      </c>
      <c r="O3514" s="37"/>
      <c r="P3514" s="35"/>
      <c r="Q3514" s="33"/>
      <c r="R3514" s="34"/>
    </row>
    <row r="3515" spans="1:18" ht="15.75" customHeight="1">
      <c r="A3515" s="22"/>
      <c r="B3515" s="27" t="s">
        <v>21</v>
      </c>
      <c r="C3515" s="27">
        <v>1185732</v>
      </c>
      <c r="D3515" s="28">
        <v>44442</v>
      </c>
      <c r="E3515" s="27" t="s">
        <v>22</v>
      </c>
      <c r="F3515" s="27" t="s">
        <v>126</v>
      </c>
      <c r="G3515" s="27" t="s">
        <v>127</v>
      </c>
      <c r="H3515" s="27" t="s">
        <v>29</v>
      </c>
      <c r="I3515" s="29">
        <v>0.6</v>
      </c>
      <c r="J3515" s="30">
        <v>2750</v>
      </c>
      <c r="K3515" s="31">
        <f t="shared" si="26"/>
        <v>1650</v>
      </c>
      <c r="L3515" s="31">
        <f t="shared" si="27"/>
        <v>577.5</v>
      </c>
      <c r="M3515" s="32">
        <v>0.35</v>
      </c>
      <c r="O3515" s="37"/>
      <c r="P3515" s="35"/>
      <c r="Q3515" s="33"/>
      <c r="R3515" s="34"/>
    </row>
    <row r="3516" spans="1:18" ht="15.75" customHeight="1">
      <c r="A3516" s="22"/>
      <c r="B3516" s="27" t="s">
        <v>21</v>
      </c>
      <c r="C3516" s="27">
        <v>1185732</v>
      </c>
      <c r="D3516" s="28">
        <v>44474</v>
      </c>
      <c r="E3516" s="27" t="s">
        <v>22</v>
      </c>
      <c r="F3516" s="27" t="s">
        <v>126</v>
      </c>
      <c r="G3516" s="27" t="s">
        <v>127</v>
      </c>
      <c r="H3516" s="27" t="s">
        <v>24</v>
      </c>
      <c r="I3516" s="29">
        <v>0.6</v>
      </c>
      <c r="J3516" s="30">
        <v>4500</v>
      </c>
      <c r="K3516" s="31">
        <f t="shared" si="26"/>
        <v>2700</v>
      </c>
      <c r="L3516" s="31">
        <f t="shared" si="27"/>
        <v>1080</v>
      </c>
      <c r="M3516" s="32">
        <v>0.4</v>
      </c>
      <c r="O3516" s="37"/>
      <c r="P3516" s="35"/>
      <c r="Q3516" s="33"/>
      <c r="R3516" s="34"/>
    </row>
    <row r="3517" spans="1:18" ht="15.75" customHeight="1">
      <c r="A3517" s="22"/>
      <c r="B3517" s="27" t="s">
        <v>21</v>
      </c>
      <c r="C3517" s="27">
        <v>1185732</v>
      </c>
      <c r="D3517" s="28">
        <v>44474</v>
      </c>
      <c r="E3517" s="27" t="s">
        <v>22</v>
      </c>
      <c r="F3517" s="27" t="s">
        <v>126</v>
      </c>
      <c r="G3517" s="27" t="s">
        <v>127</v>
      </c>
      <c r="H3517" s="27" t="s">
        <v>25</v>
      </c>
      <c r="I3517" s="29">
        <v>0.55000000000000004</v>
      </c>
      <c r="J3517" s="30">
        <v>2750</v>
      </c>
      <c r="K3517" s="31">
        <f t="shared" si="26"/>
        <v>1512.5000000000002</v>
      </c>
      <c r="L3517" s="31">
        <f t="shared" si="27"/>
        <v>605.00000000000011</v>
      </c>
      <c r="M3517" s="32">
        <v>0.4</v>
      </c>
      <c r="O3517" s="37"/>
      <c r="P3517" s="35"/>
      <c r="Q3517" s="33"/>
      <c r="R3517" s="34"/>
    </row>
    <row r="3518" spans="1:18" ht="15.75" customHeight="1">
      <c r="A3518" s="22"/>
      <c r="B3518" s="27" t="s">
        <v>21</v>
      </c>
      <c r="C3518" s="27">
        <v>1185732</v>
      </c>
      <c r="D3518" s="28">
        <v>44474</v>
      </c>
      <c r="E3518" s="27" t="s">
        <v>22</v>
      </c>
      <c r="F3518" s="27" t="s">
        <v>126</v>
      </c>
      <c r="G3518" s="27" t="s">
        <v>127</v>
      </c>
      <c r="H3518" s="27" t="s">
        <v>26</v>
      </c>
      <c r="I3518" s="29">
        <v>0.55000000000000004</v>
      </c>
      <c r="J3518" s="30">
        <v>1750</v>
      </c>
      <c r="K3518" s="31">
        <f t="shared" si="26"/>
        <v>962.50000000000011</v>
      </c>
      <c r="L3518" s="31">
        <f t="shared" si="27"/>
        <v>288.75</v>
      </c>
      <c r="M3518" s="32">
        <v>0.3</v>
      </c>
      <c r="O3518" s="37"/>
      <c r="P3518" s="35"/>
      <c r="Q3518" s="33"/>
      <c r="R3518" s="34"/>
    </row>
    <row r="3519" spans="1:18" ht="15.75" customHeight="1">
      <c r="A3519" s="22"/>
      <c r="B3519" s="27" t="s">
        <v>21</v>
      </c>
      <c r="C3519" s="27">
        <v>1185732</v>
      </c>
      <c r="D3519" s="28">
        <v>44474</v>
      </c>
      <c r="E3519" s="27" t="s">
        <v>22</v>
      </c>
      <c r="F3519" s="27" t="s">
        <v>126</v>
      </c>
      <c r="G3519" s="27" t="s">
        <v>127</v>
      </c>
      <c r="H3519" s="27" t="s">
        <v>27</v>
      </c>
      <c r="I3519" s="29">
        <v>0.55000000000000004</v>
      </c>
      <c r="J3519" s="30">
        <v>1500</v>
      </c>
      <c r="K3519" s="31">
        <f t="shared" si="26"/>
        <v>825.00000000000011</v>
      </c>
      <c r="L3519" s="31">
        <f t="shared" si="27"/>
        <v>247.50000000000003</v>
      </c>
      <c r="M3519" s="32">
        <v>0.3</v>
      </c>
      <c r="O3519" s="37"/>
      <c r="P3519" s="35"/>
      <c r="Q3519" s="33"/>
      <c r="R3519" s="34"/>
    </row>
    <row r="3520" spans="1:18" ht="15.75" customHeight="1">
      <c r="A3520" s="22"/>
      <c r="B3520" s="27" t="s">
        <v>21</v>
      </c>
      <c r="C3520" s="27">
        <v>1185732</v>
      </c>
      <c r="D3520" s="28">
        <v>44474</v>
      </c>
      <c r="E3520" s="27" t="s">
        <v>22</v>
      </c>
      <c r="F3520" s="27" t="s">
        <v>126</v>
      </c>
      <c r="G3520" s="27" t="s">
        <v>127</v>
      </c>
      <c r="H3520" s="27" t="s">
        <v>28</v>
      </c>
      <c r="I3520" s="29">
        <v>0.65</v>
      </c>
      <c r="J3520" s="30">
        <v>1500</v>
      </c>
      <c r="K3520" s="31">
        <f t="shared" si="26"/>
        <v>975</v>
      </c>
      <c r="L3520" s="31">
        <f t="shared" si="27"/>
        <v>292.5</v>
      </c>
      <c r="M3520" s="32">
        <v>0.3</v>
      </c>
      <c r="O3520" s="37"/>
      <c r="P3520" s="35"/>
      <c r="Q3520" s="33"/>
      <c r="R3520" s="34"/>
    </row>
    <row r="3521" spans="1:18" ht="15.75" customHeight="1">
      <c r="A3521" s="22"/>
      <c r="B3521" s="27" t="s">
        <v>21</v>
      </c>
      <c r="C3521" s="27">
        <v>1185732</v>
      </c>
      <c r="D3521" s="28">
        <v>44474</v>
      </c>
      <c r="E3521" s="27" t="s">
        <v>22</v>
      </c>
      <c r="F3521" s="27" t="s">
        <v>126</v>
      </c>
      <c r="G3521" s="27" t="s">
        <v>127</v>
      </c>
      <c r="H3521" s="27" t="s">
        <v>29</v>
      </c>
      <c r="I3521" s="29">
        <v>0.7</v>
      </c>
      <c r="J3521" s="30">
        <v>2750</v>
      </c>
      <c r="K3521" s="31">
        <f t="shared" si="26"/>
        <v>1924.9999999999998</v>
      </c>
      <c r="L3521" s="31">
        <f t="shared" si="27"/>
        <v>673.74999999999989</v>
      </c>
      <c r="M3521" s="32">
        <v>0.35</v>
      </c>
      <c r="O3521" s="37"/>
      <c r="P3521" s="35"/>
      <c r="Q3521" s="33"/>
      <c r="R3521" s="34"/>
    </row>
    <row r="3522" spans="1:18" ht="15.75" customHeight="1">
      <c r="A3522" s="22"/>
      <c r="B3522" s="27" t="s">
        <v>21</v>
      </c>
      <c r="C3522" s="27">
        <v>1185732</v>
      </c>
      <c r="D3522" s="28">
        <v>44504</v>
      </c>
      <c r="E3522" s="27" t="s">
        <v>22</v>
      </c>
      <c r="F3522" s="27" t="s">
        <v>126</v>
      </c>
      <c r="G3522" s="27" t="s">
        <v>127</v>
      </c>
      <c r="H3522" s="27" t="s">
        <v>24</v>
      </c>
      <c r="I3522" s="29">
        <v>0.65</v>
      </c>
      <c r="J3522" s="30">
        <v>4250</v>
      </c>
      <c r="K3522" s="31">
        <f t="shared" si="26"/>
        <v>2762.5</v>
      </c>
      <c r="L3522" s="31">
        <f t="shared" si="27"/>
        <v>1105</v>
      </c>
      <c r="M3522" s="32">
        <v>0.4</v>
      </c>
      <c r="O3522" s="37"/>
      <c r="P3522" s="35"/>
      <c r="Q3522" s="33"/>
      <c r="R3522" s="34"/>
    </row>
    <row r="3523" spans="1:18" ht="15.75" customHeight="1">
      <c r="A3523" s="22"/>
      <c r="B3523" s="27" t="s">
        <v>21</v>
      </c>
      <c r="C3523" s="27">
        <v>1185732</v>
      </c>
      <c r="D3523" s="28">
        <v>44504</v>
      </c>
      <c r="E3523" s="27" t="s">
        <v>22</v>
      </c>
      <c r="F3523" s="27" t="s">
        <v>126</v>
      </c>
      <c r="G3523" s="27" t="s">
        <v>127</v>
      </c>
      <c r="H3523" s="27" t="s">
        <v>25</v>
      </c>
      <c r="I3523" s="29">
        <v>0.55000000000000004</v>
      </c>
      <c r="J3523" s="30">
        <v>3000</v>
      </c>
      <c r="K3523" s="31">
        <f t="shared" si="26"/>
        <v>1650.0000000000002</v>
      </c>
      <c r="L3523" s="31">
        <f t="shared" si="27"/>
        <v>660.00000000000011</v>
      </c>
      <c r="M3523" s="32">
        <v>0.4</v>
      </c>
      <c r="O3523" s="37"/>
      <c r="P3523" s="35"/>
      <c r="Q3523" s="33"/>
      <c r="R3523" s="34"/>
    </row>
    <row r="3524" spans="1:18" ht="15.75" customHeight="1">
      <c r="A3524" s="22"/>
      <c r="B3524" s="27" t="s">
        <v>21</v>
      </c>
      <c r="C3524" s="27">
        <v>1185732</v>
      </c>
      <c r="D3524" s="28">
        <v>44504</v>
      </c>
      <c r="E3524" s="27" t="s">
        <v>22</v>
      </c>
      <c r="F3524" s="27" t="s">
        <v>126</v>
      </c>
      <c r="G3524" s="27" t="s">
        <v>127</v>
      </c>
      <c r="H3524" s="27" t="s">
        <v>26</v>
      </c>
      <c r="I3524" s="29">
        <v>0.55000000000000004</v>
      </c>
      <c r="J3524" s="30">
        <v>2950</v>
      </c>
      <c r="K3524" s="31">
        <f t="shared" si="26"/>
        <v>1622.5000000000002</v>
      </c>
      <c r="L3524" s="31">
        <f t="shared" si="27"/>
        <v>486.75000000000006</v>
      </c>
      <c r="M3524" s="32">
        <v>0.3</v>
      </c>
      <c r="O3524" s="37"/>
      <c r="P3524" s="35"/>
      <c r="Q3524" s="33"/>
      <c r="R3524" s="34"/>
    </row>
    <row r="3525" spans="1:18" ht="15.75" customHeight="1">
      <c r="A3525" s="22"/>
      <c r="B3525" s="27" t="s">
        <v>21</v>
      </c>
      <c r="C3525" s="27">
        <v>1185732</v>
      </c>
      <c r="D3525" s="28">
        <v>44504</v>
      </c>
      <c r="E3525" s="27" t="s">
        <v>22</v>
      </c>
      <c r="F3525" s="27" t="s">
        <v>126</v>
      </c>
      <c r="G3525" s="27" t="s">
        <v>127</v>
      </c>
      <c r="H3525" s="27" t="s">
        <v>27</v>
      </c>
      <c r="I3525" s="29">
        <v>0.55000000000000004</v>
      </c>
      <c r="J3525" s="30">
        <v>2750</v>
      </c>
      <c r="K3525" s="31">
        <f t="shared" si="26"/>
        <v>1512.5000000000002</v>
      </c>
      <c r="L3525" s="31">
        <f t="shared" si="27"/>
        <v>453.75000000000006</v>
      </c>
      <c r="M3525" s="32">
        <v>0.3</v>
      </c>
      <c r="O3525" s="37"/>
      <c r="P3525" s="35"/>
      <c r="Q3525" s="33"/>
      <c r="R3525" s="34"/>
    </row>
    <row r="3526" spans="1:18" ht="15.75" customHeight="1">
      <c r="A3526" s="22"/>
      <c r="B3526" s="27" t="s">
        <v>21</v>
      </c>
      <c r="C3526" s="27">
        <v>1185732</v>
      </c>
      <c r="D3526" s="28">
        <v>44504</v>
      </c>
      <c r="E3526" s="27" t="s">
        <v>22</v>
      </c>
      <c r="F3526" s="27" t="s">
        <v>126</v>
      </c>
      <c r="G3526" s="27" t="s">
        <v>127</v>
      </c>
      <c r="H3526" s="27" t="s">
        <v>28</v>
      </c>
      <c r="I3526" s="29">
        <v>0.65</v>
      </c>
      <c r="J3526" s="30">
        <v>2500</v>
      </c>
      <c r="K3526" s="31">
        <f t="shared" si="26"/>
        <v>1625</v>
      </c>
      <c r="L3526" s="31">
        <f t="shared" si="27"/>
        <v>487.5</v>
      </c>
      <c r="M3526" s="32">
        <v>0.3</v>
      </c>
      <c r="O3526" s="37"/>
      <c r="P3526" s="35"/>
      <c r="Q3526" s="33"/>
      <c r="R3526" s="34"/>
    </row>
    <row r="3527" spans="1:18" ht="15.75" customHeight="1">
      <c r="A3527" s="22"/>
      <c r="B3527" s="27" t="s">
        <v>21</v>
      </c>
      <c r="C3527" s="27">
        <v>1185732</v>
      </c>
      <c r="D3527" s="28">
        <v>44504</v>
      </c>
      <c r="E3527" s="27" t="s">
        <v>22</v>
      </c>
      <c r="F3527" s="27" t="s">
        <v>126</v>
      </c>
      <c r="G3527" s="27" t="s">
        <v>127</v>
      </c>
      <c r="H3527" s="27" t="s">
        <v>29</v>
      </c>
      <c r="I3527" s="29">
        <v>0.7</v>
      </c>
      <c r="J3527" s="30">
        <v>3500</v>
      </c>
      <c r="K3527" s="31">
        <f t="shared" si="26"/>
        <v>2450</v>
      </c>
      <c r="L3527" s="31">
        <f t="shared" si="27"/>
        <v>857.5</v>
      </c>
      <c r="M3527" s="32">
        <v>0.35</v>
      </c>
      <c r="O3527" s="37"/>
      <c r="P3527" s="35"/>
      <c r="Q3527" s="33"/>
      <c r="R3527" s="34"/>
    </row>
    <row r="3528" spans="1:18" ht="15.75" customHeight="1">
      <c r="A3528" s="22"/>
      <c r="B3528" s="27" t="s">
        <v>21</v>
      </c>
      <c r="C3528" s="27">
        <v>1185732</v>
      </c>
      <c r="D3528" s="28">
        <v>44533</v>
      </c>
      <c r="E3528" s="27" t="s">
        <v>22</v>
      </c>
      <c r="F3528" s="27" t="s">
        <v>126</v>
      </c>
      <c r="G3528" s="27" t="s">
        <v>127</v>
      </c>
      <c r="H3528" s="27" t="s">
        <v>24</v>
      </c>
      <c r="I3528" s="29">
        <v>0.65</v>
      </c>
      <c r="J3528" s="30">
        <v>5750</v>
      </c>
      <c r="K3528" s="31">
        <f t="shared" si="26"/>
        <v>3737.5</v>
      </c>
      <c r="L3528" s="31">
        <f t="shared" si="27"/>
        <v>1495</v>
      </c>
      <c r="M3528" s="32">
        <v>0.4</v>
      </c>
      <c r="O3528" s="37"/>
      <c r="P3528" s="35"/>
      <c r="Q3528" s="33"/>
      <c r="R3528" s="34"/>
    </row>
    <row r="3529" spans="1:18" ht="15.75" customHeight="1">
      <c r="A3529" s="22"/>
      <c r="B3529" s="27" t="s">
        <v>21</v>
      </c>
      <c r="C3529" s="27">
        <v>1185732</v>
      </c>
      <c r="D3529" s="28">
        <v>44533</v>
      </c>
      <c r="E3529" s="27" t="s">
        <v>22</v>
      </c>
      <c r="F3529" s="27" t="s">
        <v>126</v>
      </c>
      <c r="G3529" s="27" t="s">
        <v>127</v>
      </c>
      <c r="H3529" s="27" t="s">
        <v>25</v>
      </c>
      <c r="I3529" s="29">
        <v>0.55000000000000004</v>
      </c>
      <c r="J3529" s="30">
        <v>3750</v>
      </c>
      <c r="K3529" s="31">
        <f t="shared" si="26"/>
        <v>2062.5</v>
      </c>
      <c r="L3529" s="31">
        <f t="shared" si="27"/>
        <v>825</v>
      </c>
      <c r="M3529" s="32">
        <v>0.4</v>
      </c>
      <c r="O3529" s="37"/>
      <c r="P3529" s="35"/>
      <c r="Q3529" s="33"/>
      <c r="R3529" s="34"/>
    </row>
    <row r="3530" spans="1:18" ht="15.75" customHeight="1">
      <c r="A3530" s="22"/>
      <c r="B3530" s="27" t="s">
        <v>21</v>
      </c>
      <c r="C3530" s="27">
        <v>1185732</v>
      </c>
      <c r="D3530" s="28">
        <v>44533</v>
      </c>
      <c r="E3530" s="27" t="s">
        <v>22</v>
      </c>
      <c r="F3530" s="27" t="s">
        <v>126</v>
      </c>
      <c r="G3530" s="27" t="s">
        <v>127</v>
      </c>
      <c r="H3530" s="27" t="s">
        <v>26</v>
      </c>
      <c r="I3530" s="29">
        <v>0.55000000000000004</v>
      </c>
      <c r="J3530" s="30">
        <v>3500</v>
      </c>
      <c r="K3530" s="31">
        <f t="shared" si="26"/>
        <v>1925.0000000000002</v>
      </c>
      <c r="L3530" s="31">
        <f t="shared" si="27"/>
        <v>577.5</v>
      </c>
      <c r="M3530" s="32">
        <v>0.3</v>
      </c>
      <c r="O3530" s="37"/>
      <c r="P3530" s="35"/>
      <c r="Q3530" s="33"/>
      <c r="R3530" s="34"/>
    </row>
    <row r="3531" spans="1:18" ht="15.75" customHeight="1">
      <c r="A3531" s="22"/>
      <c r="B3531" s="27" t="s">
        <v>21</v>
      </c>
      <c r="C3531" s="27">
        <v>1185732</v>
      </c>
      <c r="D3531" s="28">
        <v>44533</v>
      </c>
      <c r="E3531" s="27" t="s">
        <v>22</v>
      </c>
      <c r="F3531" s="27" t="s">
        <v>126</v>
      </c>
      <c r="G3531" s="27" t="s">
        <v>127</v>
      </c>
      <c r="H3531" s="27" t="s">
        <v>27</v>
      </c>
      <c r="I3531" s="29">
        <v>0.55000000000000004</v>
      </c>
      <c r="J3531" s="30">
        <v>3000</v>
      </c>
      <c r="K3531" s="31">
        <f t="shared" si="26"/>
        <v>1650.0000000000002</v>
      </c>
      <c r="L3531" s="31">
        <f t="shared" si="27"/>
        <v>495.00000000000006</v>
      </c>
      <c r="M3531" s="32">
        <v>0.3</v>
      </c>
      <c r="O3531" s="37"/>
      <c r="P3531" s="35"/>
      <c r="Q3531" s="33"/>
      <c r="R3531" s="34"/>
    </row>
    <row r="3532" spans="1:18" ht="15.75" customHeight="1">
      <c r="A3532" s="22"/>
      <c r="B3532" s="27" t="s">
        <v>21</v>
      </c>
      <c r="C3532" s="27">
        <v>1185732</v>
      </c>
      <c r="D3532" s="28">
        <v>44533</v>
      </c>
      <c r="E3532" s="27" t="s">
        <v>22</v>
      </c>
      <c r="F3532" s="27" t="s">
        <v>126</v>
      </c>
      <c r="G3532" s="27" t="s">
        <v>127</v>
      </c>
      <c r="H3532" s="27" t="s">
        <v>28</v>
      </c>
      <c r="I3532" s="29">
        <v>0.65</v>
      </c>
      <c r="J3532" s="30">
        <v>3000</v>
      </c>
      <c r="K3532" s="31">
        <f t="shared" si="26"/>
        <v>1950</v>
      </c>
      <c r="L3532" s="31">
        <f t="shared" si="27"/>
        <v>585</v>
      </c>
      <c r="M3532" s="32">
        <v>0.3</v>
      </c>
      <c r="O3532" s="37"/>
      <c r="P3532" s="35"/>
      <c r="Q3532" s="33"/>
      <c r="R3532" s="34"/>
    </row>
    <row r="3533" spans="1:18" ht="15.75" customHeight="1">
      <c r="A3533" s="22"/>
      <c r="B3533" s="27" t="s">
        <v>21</v>
      </c>
      <c r="C3533" s="27">
        <v>1185732</v>
      </c>
      <c r="D3533" s="28">
        <v>44533</v>
      </c>
      <c r="E3533" s="27" t="s">
        <v>22</v>
      </c>
      <c r="F3533" s="27" t="s">
        <v>126</v>
      </c>
      <c r="G3533" s="27" t="s">
        <v>127</v>
      </c>
      <c r="H3533" s="27" t="s">
        <v>29</v>
      </c>
      <c r="I3533" s="29">
        <v>0.7</v>
      </c>
      <c r="J3533" s="30">
        <v>4000</v>
      </c>
      <c r="K3533" s="31">
        <f t="shared" si="26"/>
        <v>2800</v>
      </c>
      <c r="L3533" s="31">
        <f t="shared" si="27"/>
        <v>979.99999999999989</v>
      </c>
      <c r="M3533" s="32">
        <v>0.35</v>
      </c>
      <c r="O3533" s="37"/>
      <c r="P3533" s="35"/>
      <c r="Q3533" s="33"/>
      <c r="R3533" s="34"/>
    </row>
    <row r="3534" spans="1:18" ht="15.75" customHeight="1">
      <c r="A3534" s="22" t="s">
        <v>46</v>
      </c>
      <c r="B3534" s="27" t="s">
        <v>21</v>
      </c>
      <c r="C3534" s="27">
        <v>1185732</v>
      </c>
      <c r="D3534" s="28">
        <v>44206</v>
      </c>
      <c r="E3534" s="27" t="s">
        <v>22</v>
      </c>
      <c r="F3534" s="27" t="s">
        <v>128</v>
      </c>
      <c r="G3534" s="27" t="s">
        <v>129</v>
      </c>
      <c r="H3534" s="27" t="s">
        <v>24</v>
      </c>
      <c r="I3534" s="29">
        <v>0.35000000000000003</v>
      </c>
      <c r="J3534" s="30">
        <v>4250</v>
      </c>
      <c r="K3534" s="31">
        <f t="shared" si="26"/>
        <v>1487.5000000000002</v>
      </c>
      <c r="L3534" s="31">
        <f t="shared" si="27"/>
        <v>520.625</v>
      </c>
      <c r="M3534" s="32">
        <v>0.35</v>
      </c>
      <c r="O3534" s="37"/>
      <c r="P3534" s="35"/>
      <c r="Q3534" s="33"/>
      <c r="R3534" s="34"/>
    </row>
    <row r="3535" spans="1:18" ht="15.75" customHeight="1">
      <c r="A3535" s="22"/>
      <c r="B3535" s="27" t="s">
        <v>21</v>
      </c>
      <c r="C3535" s="27">
        <v>1185732</v>
      </c>
      <c r="D3535" s="28">
        <v>44206</v>
      </c>
      <c r="E3535" s="27" t="s">
        <v>22</v>
      </c>
      <c r="F3535" s="27" t="s">
        <v>128</v>
      </c>
      <c r="G3535" s="27" t="s">
        <v>129</v>
      </c>
      <c r="H3535" s="27" t="s">
        <v>25</v>
      </c>
      <c r="I3535" s="29">
        <v>0.35000000000000003</v>
      </c>
      <c r="J3535" s="30">
        <v>2250</v>
      </c>
      <c r="K3535" s="31">
        <f t="shared" si="26"/>
        <v>787.50000000000011</v>
      </c>
      <c r="L3535" s="31">
        <f t="shared" si="27"/>
        <v>275.625</v>
      </c>
      <c r="M3535" s="32">
        <v>0.35</v>
      </c>
      <c r="O3535" s="37"/>
      <c r="P3535" s="35"/>
      <c r="Q3535" s="33"/>
      <c r="R3535" s="34"/>
    </row>
    <row r="3536" spans="1:18" ht="15.75" customHeight="1">
      <c r="A3536" s="22"/>
      <c r="B3536" s="27" t="s">
        <v>21</v>
      </c>
      <c r="C3536" s="27">
        <v>1185732</v>
      </c>
      <c r="D3536" s="28">
        <v>44206</v>
      </c>
      <c r="E3536" s="27" t="s">
        <v>22</v>
      </c>
      <c r="F3536" s="27" t="s">
        <v>128</v>
      </c>
      <c r="G3536" s="27" t="s">
        <v>129</v>
      </c>
      <c r="H3536" s="27" t="s">
        <v>26</v>
      </c>
      <c r="I3536" s="29">
        <v>0.25000000000000006</v>
      </c>
      <c r="J3536" s="30">
        <v>2250</v>
      </c>
      <c r="K3536" s="31">
        <f t="shared" si="26"/>
        <v>562.50000000000011</v>
      </c>
      <c r="L3536" s="31">
        <f t="shared" si="27"/>
        <v>225.00000000000006</v>
      </c>
      <c r="M3536" s="32">
        <v>0.4</v>
      </c>
      <c r="O3536" s="37"/>
      <c r="P3536" s="35"/>
      <c r="Q3536" s="33"/>
      <c r="R3536" s="34"/>
    </row>
    <row r="3537" spans="1:18" ht="15.75" customHeight="1">
      <c r="A3537" s="22"/>
      <c r="B3537" s="27" t="s">
        <v>21</v>
      </c>
      <c r="C3537" s="27">
        <v>1185732</v>
      </c>
      <c r="D3537" s="28">
        <v>44206</v>
      </c>
      <c r="E3537" s="27" t="s">
        <v>22</v>
      </c>
      <c r="F3537" s="27" t="s">
        <v>128</v>
      </c>
      <c r="G3537" s="27" t="s">
        <v>129</v>
      </c>
      <c r="H3537" s="27" t="s">
        <v>27</v>
      </c>
      <c r="I3537" s="29">
        <v>0.3</v>
      </c>
      <c r="J3537" s="30">
        <v>750</v>
      </c>
      <c r="K3537" s="31">
        <f t="shared" si="26"/>
        <v>225</v>
      </c>
      <c r="L3537" s="31">
        <f t="shared" si="27"/>
        <v>90</v>
      </c>
      <c r="M3537" s="32">
        <v>0.4</v>
      </c>
      <c r="O3537" s="37"/>
      <c r="P3537" s="35"/>
      <c r="Q3537" s="33"/>
      <c r="R3537" s="34"/>
    </row>
    <row r="3538" spans="1:18" ht="15.75" customHeight="1">
      <c r="A3538" s="22"/>
      <c r="B3538" s="27" t="s">
        <v>21</v>
      </c>
      <c r="C3538" s="27">
        <v>1185732</v>
      </c>
      <c r="D3538" s="28">
        <v>44206</v>
      </c>
      <c r="E3538" s="27" t="s">
        <v>22</v>
      </c>
      <c r="F3538" s="27" t="s">
        <v>128</v>
      </c>
      <c r="G3538" s="27" t="s">
        <v>129</v>
      </c>
      <c r="H3538" s="27" t="s">
        <v>28</v>
      </c>
      <c r="I3538" s="29">
        <v>0.45</v>
      </c>
      <c r="J3538" s="30">
        <v>1250</v>
      </c>
      <c r="K3538" s="31">
        <f t="shared" si="26"/>
        <v>562.5</v>
      </c>
      <c r="L3538" s="31">
        <f t="shared" si="27"/>
        <v>168.75</v>
      </c>
      <c r="M3538" s="32">
        <v>0.3</v>
      </c>
      <c r="O3538" s="37"/>
      <c r="P3538" s="35"/>
      <c r="Q3538" s="33"/>
      <c r="R3538" s="34"/>
    </row>
    <row r="3539" spans="1:18" ht="15.75" customHeight="1">
      <c r="A3539" s="22"/>
      <c r="B3539" s="27" t="s">
        <v>21</v>
      </c>
      <c r="C3539" s="27">
        <v>1185732</v>
      </c>
      <c r="D3539" s="28">
        <v>44206</v>
      </c>
      <c r="E3539" s="27" t="s">
        <v>22</v>
      </c>
      <c r="F3539" s="27" t="s">
        <v>128</v>
      </c>
      <c r="G3539" s="27" t="s">
        <v>129</v>
      </c>
      <c r="H3539" s="27" t="s">
        <v>29</v>
      </c>
      <c r="I3539" s="29">
        <v>0.35000000000000003</v>
      </c>
      <c r="J3539" s="30">
        <v>2250</v>
      </c>
      <c r="K3539" s="31">
        <f t="shared" si="26"/>
        <v>787.50000000000011</v>
      </c>
      <c r="L3539" s="31">
        <f t="shared" si="27"/>
        <v>315.00000000000006</v>
      </c>
      <c r="M3539" s="32">
        <v>0.4</v>
      </c>
      <c r="O3539" s="37"/>
      <c r="P3539" s="35"/>
      <c r="Q3539" s="33"/>
      <c r="R3539" s="34"/>
    </row>
    <row r="3540" spans="1:18" ht="15.75" customHeight="1">
      <c r="A3540" s="22"/>
      <c r="B3540" s="27" t="s">
        <v>21</v>
      </c>
      <c r="C3540" s="27">
        <v>1185732</v>
      </c>
      <c r="D3540" s="28">
        <v>44235</v>
      </c>
      <c r="E3540" s="27" t="s">
        <v>22</v>
      </c>
      <c r="F3540" s="27" t="s">
        <v>128</v>
      </c>
      <c r="G3540" s="27" t="s">
        <v>129</v>
      </c>
      <c r="H3540" s="27" t="s">
        <v>24</v>
      </c>
      <c r="I3540" s="29">
        <v>0.35000000000000003</v>
      </c>
      <c r="J3540" s="30">
        <v>4750</v>
      </c>
      <c r="K3540" s="31">
        <f t="shared" si="26"/>
        <v>1662.5000000000002</v>
      </c>
      <c r="L3540" s="31">
        <f t="shared" si="27"/>
        <v>581.875</v>
      </c>
      <c r="M3540" s="32">
        <v>0.35</v>
      </c>
      <c r="O3540" s="37"/>
      <c r="P3540" s="35"/>
      <c r="Q3540" s="33"/>
      <c r="R3540" s="34"/>
    </row>
    <row r="3541" spans="1:18" ht="15.75" customHeight="1">
      <c r="A3541" s="22"/>
      <c r="B3541" s="27" t="s">
        <v>21</v>
      </c>
      <c r="C3541" s="27">
        <v>1185732</v>
      </c>
      <c r="D3541" s="28">
        <v>44235</v>
      </c>
      <c r="E3541" s="27" t="s">
        <v>22</v>
      </c>
      <c r="F3541" s="27" t="s">
        <v>128</v>
      </c>
      <c r="G3541" s="27" t="s">
        <v>129</v>
      </c>
      <c r="H3541" s="27" t="s">
        <v>25</v>
      </c>
      <c r="I3541" s="29">
        <v>0.35000000000000003</v>
      </c>
      <c r="J3541" s="30">
        <v>1250</v>
      </c>
      <c r="K3541" s="31">
        <f t="shared" si="26"/>
        <v>437.50000000000006</v>
      </c>
      <c r="L3541" s="31">
        <f t="shared" si="27"/>
        <v>153.125</v>
      </c>
      <c r="M3541" s="32">
        <v>0.35</v>
      </c>
      <c r="O3541" s="37"/>
      <c r="P3541" s="35"/>
      <c r="Q3541" s="33"/>
      <c r="R3541" s="34"/>
    </row>
    <row r="3542" spans="1:18" ht="15.75" customHeight="1">
      <c r="A3542" s="22"/>
      <c r="B3542" s="27" t="s">
        <v>21</v>
      </c>
      <c r="C3542" s="27">
        <v>1185732</v>
      </c>
      <c r="D3542" s="28">
        <v>44235</v>
      </c>
      <c r="E3542" s="27" t="s">
        <v>22</v>
      </c>
      <c r="F3542" s="27" t="s">
        <v>128</v>
      </c>
      <c r="G3542" s="27" t="s">
        <v>129</v>
      </c>
      <c r="H3542" s="27" t="s">
        <v>26</v>
      </c>
      <c r="I3542" s="29">
        <v>0.25000000000000006</v>
      </c>
      <c r="J3542" s="30">
        <v>1750</v>
      </c>
      <c r="K3542" s="31">
        <f t="shared" si="26"/>
        <v>437.50000000000011</v>
      </c>
      <c r="L3542" s="31">
        <f t="shared" si="27"/>
        <v>175.00000000000006</v>
      </c>
      <c r="M3542" s="32">
        <v>0.4</v>
      </c>
      <c r="O3542" s="37"/>
      <c r="P3542" s="35"/>
      <c r="Q3542" s="33"/>
      <c r="R3542" s="34"/>
    </row>
    <row r="3543" spans="1:18" ht="15.75" customHeight="1">
      <c r="A3543" s="22"/>
      <c r="B3543" s="27" t="s">
        <v>21</v>
      </c>
      <c r="C3543" s="27">
        <v>1185732</v>
      </c>
      <c r="D3543" s="28">
        <v>44235</v>
      </c>
      <c r="E3543" s="27" t="s">
        <v>22</v>
      </c>
      <c r="F3543" s="27" t="s">
        <v>128</v>
      </c>
      <c r="G3543" s="27" t="s">
        <v>129</v>
      </c>
      <c r="H3543" s="27" t="s">
        <v>27</v>
      </c>
      <c r="I3543" s="29">
        <v>0.3</v>
      </c>
      <c r="J3543" s="30">
        <v>500</v>
      </c>
      <c r="K3543" s="31">
        <f t="shared" si="26"/>
        <v>150</v>
      </c>
      <c r="L3543" s="31">
        <f t="shared" si="27"/>
        <v>60</v>
      </c>
      <c r="M3543" s="32">
        <v>0.4</v>
      </c>
      <c r="O3543" s="37"/>
      <c r="P3543" s="35"/>
      <c r="Q3543" s="33"/>
      <c r="R3543" s="34"/>
    </row>
    <row r="3544" spans="1:18" ht="15.75" customHeight="1">
      <c r="A3544" s="22"/>
      <c r="B3544" s="27" t="s">
        <v>21</v>
      </c>
      <c r="C3544" s="27">
        <v>1185732</v>
      </c>
      <c r="D3544" s="28">
        <v>44235</v>
      </c>
      <c r="E3544" s="27" t="s">
        <v>22</v>
      </c>
      <c r="F3544" s="27" t="s">
        <v>128</v>
      </c>
      <c r="G3544" s="27" t="s">
        <v>129</v>
      </c>
      <c r="H3544" s="27" t="s">
        <v>28</v>
      </c>
      <c r="I3544" s="29">
        <v>0.45</v>
      </c>
      <c r="J3544" s="30">
        <v>1250</v>
      </c>
      <c r="K3544" s="31">
        <f t="shared" si="26"/>
        <v>562.5</v>
      </c>
      <c r="L3544" s="31">
        <f t="shared" si="27"/>
        <v>168.75</v>
      </c>
      <c r="M3544" s="32">
        <v>0.3</v>
      </c>
      <c r="O3544" s="37"/>
      <c r="P3544" s="35"/>
      <c r="Q3544" s="33"/>
      <c r="R3544" s="34"/>
    </row>
    <row r="3545" spans="1:18" ht="15.75" customHeight="1">
      <c r="A3545" s="22"/>
      <c r="B3545" s="27" t="s">
        <v>21</v>
      </c>
      <c r="C3545" s="27">
        <v>1185732</v>
      </c>
      <c r="D3545" s="28">
        <v>44235</v>
      </c>
      <c r="E3545" s="27" t="s">
        <v>22</v>
      </c>
      <c r="F3545" s="27" t="s">
        <v>128</v>
      </c>
      <c r="G3545" s="27" t="s">
        <v>129</v>
      </c>
      <c r="H3545" s="27" t="s">
        <v>29</v>
      </c>
      <c r="I3545" s="29">
        <v>0.35000000000000003</v>
      </c>
      <c r="J3545" s="30">
        <v>2250</v>
      </c>
      <c r="K3545" s="31">
        <f t="shared" si="26"/>
        <v>787.50000000000011</v>
      </c>
      <c r="L3545" s="31">
        <f t="shared" si="27"/>
        <v>315.00000000000006</v>
      </c>
      <c r="M3545" s="32">
        <v>0.4</v>
      </c>
      <c r="O3545" s="37"/>
      <c r="P3545" s="35"/>
      <c r="Q3545" s="33"/>
      <c r="R3545" s="34"/>
    </row>
    <row r="3546" spans="1:18" ht="15.75" customHeight="1">
      <c r="A3546" s="22"/>
      <c r="B3546" s="27" t="s">
        <v>21</v>
      </c>
      <c r="C3546" s="27">
        <v>1185732</v>
      </c>
      <c r="D3546" s="28">
        <v>44261</v>
      </c>
      <c r="E3546" s="27" t="s">
        <v>22</v>
      </c>
      <c r="F3546" s="27" t="s">
        <v>128</v>
      </c>
      <c r="G3546" s="27" t="s">
        <v>129</v>
      </c>
      <c r="H3546" s="27" t="s">
        <v>24</v>
      </c>
      <c r="I3546" s="29">
        <v>0.35000000000000003</v>
      </c>
      <c r="J3546" s="30">
        <v>4450</v>
      </c>
      <c r="K3546" s="31">
        <f t="shared" si="26"/>
        <v>1557.5000000000002</v>
      </c>
      <c r="L3546" s="31">
        <f t="shared" si="27"/>
        <v>545.125</v>
      </c>
      <c r="M3546" s="32">
        <v>0.35</v>
      </c>
      <c r="O3546" s="37"/>
      <c r="P3546" s="35"/>
      <c r="Q3546" s="33"/>
      <c r="R3546" s="34"/>
    </row>
    <row r="3547" spans="1:18" ht="15.75" customHeight="1">
      <c r="A3547" s="22"/>
      <c r="B3547" s="27" t="s">
        <v>21</v>
      </c>
      <c r="C3547" s="27">
        <v>1185732</v>
      </c>
      <c r="D3547" s="28">
        <v>44261</v>
      </c>
      <c r="E3547" s="27" t="s">
        <v>22</v>
      </c>
      <c r="F3547" s="27" t="s">
        <v>128</v>
      </c>
      <c r="G3547" s="27" t="s">
        <v>129</v>
      </c>
      <c r="H3547" s="27" t="s">
        <v>25</v>
      </c>
      <c r="I3547" s="29">
        <v>0.35000000000000003</v>
      </c>
      <c r="J3547" s="30">
        <v>1500</v>
      </c>
      <c r="K3547" s="31">
        <f t="shared" si="26"/>
        <v>525</v>
      </c>
      <c r="L3547" s="31">
        <f t="shared" si="27"/>
        <v>183.75</v>
      </c>
      <c r="M3547" s="32">
        <v>0.35</v>
      </c>
      <c r="O3547" s="37"/>
      <c r="P3547" s="35"/>
      <c r="Q3547" s="33"/>
      <c r="R3547" s="34"/>
    </row>
    <row r="3548" spans="1:18" ht="15.75" customHeight="1">
      <c r="A3548" s="22"/>
      <c r="B3548" s="27" t="s">
        <v>21</v>
      </c>
      <c r="C3548" s="27">
        <v>1185732</v>
      </c>
      <c r="D3548" s="28">
        <v>44261</v>
      </c>
      <c r="E3548" s="27" t="s">
        <v>22</v>
      </c>
      <c r="F3548" s="27" t="s">
        <v>128</v>
      </c>
      <c r="G3548" s="27" t="s">
        <v>129</v>
      </c>
      <c r="H3548" s="27" t="s">
        <v>26</v>
      </c>
      <c r="I3548" s="29">
        <v>0.25000000000000006</v>
      </c>
      <c r="J3548" s="30">
        <v>1750</v>
      </c>
      <c r="K3548" s="31">
        <f t="shared" si="26"/>
        <v>437.50000000000011</v>
      </c>
      <c r="L3548" s="31">
        <f t="shared" si="27"/>
        <v>175.00000000000006</v>
      </c>
      <c r="M3548" s="32">
        <v>0.4</v>
      </c>
      <c r="O3548" s="37"/>
      <c r="P3548" s="35"/>
      <c r="Q3548" s="33"/>
      <c r="R3548" s="34"/>
    </row>
    <row r="3549" spans="1:18" ht="15.75" customHeight="1">
      <c r="A3549" s="22"/>
      <c r="B3549" s="27" t="s">
        <v>21</v>
      </c>
      <c r="C3549" s="27">
        <v>1185732</v>
      </c>
      <c r="D3549" s="28">
        <v>44261</v>
      </c>
      <c r="E3549" s="27" t="s">
        <v>22</v>
      </c>
      <c r="F3549" s="27" t="s">
        <v>128</v>
      </c>
      <c r="G3549" s="27" t="s">
        <v>129</v>
      </c>
      <c r="H3549" s="27" t="s">
        <v>27</v>
      </c>
      <c r="I3549" s="29">
        <v>0.3</v>
      </c>
      <c r="J3549" s="30">
        <v>250</v>
      </c>
      <c r="K3549" s="31">
        <f t="shared" si="26"/>
        <v>75</v>
      </c>
      <c r="L3549" s="31">
        <f t="shared" si="27"/>
        <v>30</v>
      </c>
      <c r="M3549" s="32">
        <v>0.4</v>
      </c>
      <c r="O3549" s="37"/>
      <c r="P3549" s="35"/>
      <c r="Q3549" s="33"/>
      <c r="R3549" s="34"/>
    </row>
    <row r="3550" spans="1:18" ht="15.75" customHeight="1">
      <c r="A3550" s="22"/>
      <c r="B3550" s="27" t="s">
        <v>21</v>
      </c>
      <c r="C3550" s="27">
        <v>1185732</v>
      </c>
      <c r="D3550" s="28">
        <v>44261</v>
      </c>
      <c r="E3550" s="27" t="s">
        <v>22</v>
      </c>
      <c r="F3550" s="27" t="s">
        <v>128</v>
      </c>
      <c r="G3550" s="27" t="s">
        <v>129</v>
      </c>
      <c r="H3550" s="27" t="s">
        <v>28</v>
      </c>
      <c r="I3550" s="29">
        <v>0.45</v>
      </c>
      <c r="J3550" s="30">
        <v>750</v>
      </c>
      <c r="K3550" s="31">
        <f t="shared" si="26"/>
        <v>337.5</v>
      </c>
      <c r="L3550" s="31">
        <f t="shared" si="27"/>
        <v>101.25</v>
      </c>
      <c r="M3550" s="32">
        <v>0.3</v>
      </c>
      <c r="O3550" s="37"/>
      <c r="P3550" s="35"/>
      <c r="Q3550" s="33"/>
      <c r="R3550" s="34"/>
    </row>
    <row r="3551" spans="1:18" ht="15.75" customHeight="1">
      <c r="A3551" s="22"/>
      <c r="B3551" s="27" t="s">
        <v>21</v>
      </c>
      <c r="C3551" s="27">
        <v>1185732</v>
      </c>
      <c r="D3551" s="28">
        <v>44261</v>
      </c>
      <c r="E3551" s="27" t="s">
        <v>22</v>
      </c>
      <c r="F3551" s="27" t="s">
        <v>128</v>
      </c>
      <c r="G3551" s="27" t="s">
        <v>129</v>
      </c>
      <c r="H3551" s="27" t="s">
        <v>29</v>
      </c>
      <c r="I3551" s="29">
        <v>0.35000000000000003</v>
      </c>
      <c r="J3551" s="30">
        <v>1750</v>
      </c>
      <c r="K3551" s="31">
        <f t="shared" si="26"/>
        <v>612.50000000000011</v>
      </c>
      <c r="L3551" s="31">
        <f t="shared" si="27"/>
        <v>245.00000000000006</v>
      </c>
      <c r="M3551" s="32">
        <v>0.4</v>
      </c>
      <c r="O3551" s="37"/>
      <c r="P3551" s="35"/>
      <c r="Q3551" s="33"/>
      <c r="R3551" s="34"/>
    </row>
    <row r="3552" spans="1:18" ht="15.75" customHeight="1">
      <c r="A3552" s="22"/>
      <c r="B3552" s="27" t="s">
        <v>21</v>
      </c>
      <c r="C3552" s="27">
        <v>1185732</v>
      </c>
      <c r="D3552" s="28">
        <v>44293</v>
      </c>
      <c r="E3552" s="27" t="s">
        <v>22</v>
      </c>
      <c r="F3552" s="27" t="s">
        <v>128</v>
      </c>
      <c r="G3552" s="27" t="s">
        <v>129</v>
      </c>
      <c r="H3552" s="27" t="s">
        <v>24</v>
      </c>
      <c r="I3552" s="29">
        <v>0.35000000000000003</v>
      </c>
      <c r="J3552" s="30">
        <v>4250</v>
      </c>
      <c r="K3552" s="31">
        <f t="shared" si="26"/>
        <v>1487.5000000000002</v>
      </c>
      <c r="L3552" s="31">
        <f t="shared" si="27"/>
        <v>520.625</v>
      </c>
      <c r="M3552" s="32">
        <v>0.35</v>
      </c>
      <c r="O3552" s="37"/>
      <c r="P3552" s="35"/>
      <c r="Q3552" s="33"/>
      <c r="R3552" s="34"/>
    </row>
    <row r="3553" spans="1:18" ht="15.75" customHeight="1">
      <c r="A3553" s="22"/>
      <c r="B3553" s="27" t="s">
        <v>21</v>
      </c>
      <c r="C3553" s="27">
        <v>1185732</v>
      </c>
      <c r="D3553" s="28">
        <v>44293</v>
      </c>
      <c r="E3553" s="27" t="s">
        <v>22</v>
      </c>
      <c r="F3553" s="27" t="s">
        <v>128</v>
      </c>
      <c r="G3553" s="27" t="s">
        <v>129</v>
      </c>
      <c r="H3553" s="27" t="s">
        <v>25</v>
      </c>
      <c r="I3553" s="29">
        <v>0.35000000000000003</v>
      </c>
      <c r="J3553" s="30">
        <v>1250</v>
      </c>
      <c r="K3553" s="31">
        <f t="shared" si="26"/>
        <v>437.50000000000006</v>
      </c>
      <c r="L3553" s="31">
        <f t="shared" si="27"/>
        <v>153.125</v>
      </c>
      <c r="M3553" s="32">
        <v>0.35</v>
      </c>
      <c r="O3553" s="37"/>
      <c r="P3553" s="35"/>
      <c r="Q3553" s="33"/>
      <c r="R3553" s="34"/>
    </row>
    <row r="3554" spans="1:18" ht="15.75" customHeight="1">
      <c r="A3554" s="22"/>
      <c r="B3554" s="27" t="s">
        <v>21</v>
      </c>
      <c r="C3554" s="27">
        <v>1185732</v>
      </c>
      <c r="D3554" s="28">
        <v>44293</v>
      </c>
      <c r="E3554" s="27" t="s">
        <v>22</v>
      </c>
      <c r="F3554" s="27" t="s">
        <v>128</v>
      </c>
      <c r="G3554" s="27" t="s">
        <v>129</v>
      </c>
      <c r="H3554" s="27" t="s">
        <v>26</v>
      </c>
      <c r="I3554" s="29">
        <v>0.25000000000000006</v>
      </c>
      <c r="J3554" s="30">
        <v>1250</v>
      </c>
      <c r="K3554" s="31">
        <f t="shared" si="26"/>
        <v>312.50000000000006</v>
      </c>
      <c r="L3554" s="31">
        <f t="shared" si="27"/>
        <v>125.00000000000003</v>
      </c>
      <c r="M3554" s="32">
        <v>0.4</v>
      </c>
      <c r="O3554" s="37"/>
      <c r="P3554" s="35"/>
      <c r="Q3554" s="33"/>
      <c r="R3554" s="34"/>
    </row>
    <row r="3555" spans="1:18" ht="15.75" customHeight="1">
      <c r="A3555" s="22"/>
      <c r="B3555" s="27" t="s">
        <v>21</v>
      </c>
      <c r="C3555" s="27">
        <v>1185732</v>
      </c>
      <c r="D3555" s="28">
        <v>44293</v>
      </c>
      <c r="E3555" s="27" t="s">
        <v>22</v>
      </c>
      <c r="F3555" s="27" t="s">
        <v>128</v>
      </c>
      <c r="G3555" s="27" t="s">
        <v>129</v>
      </c>
      <c r="H3555" s="27" t="s">
        <v>27</v>
      </c>
      <c r="I3555" s="29">
        <v>0.3</v>
      </c>
      <c r="J3555" s="30">
        <v>500</v>
      </c>
      <c r="K3555" s="31">
        <f t="shared" si="26"/>
        <v>150</v>
      </c>
      <c r="L3555" s="31">
        <f t="shared" si="27"/>
        <v>60</v>
      </c>
      <c r="M3555" s="32">
        <v>0.4</v>
      </c>
      <c r="O3555" s="37"/>
      <c r="P3555" s="35"/>
      <c r="Q3555" s="33"/>
      <c r="R3555" s="34"/>
    </row>
    <row r="3556" spans="1:18" ht="15.75" customHeight="1">
      <c r="A3556" s="22"/>
      <c r="B3556" s="27" t="s">
        <v>21</v>
      </c>
      <c r="C3556" s="27">
        <v>1185732</v>
      </c>
      <c r="D3556" s="28">
        <v>44293</v>
      </c>
      <c r="E3556" s="27" t="s">
        <v>22</v>
      </c>
      <c r="F3556" s="27" t="s">
        <v>128</v>
      </c>
      <c r="G3556" s="27" t="s">
        <v>129</v>
      </c>
      <c r="H3556" s="27" t="s">
        <v>28</v>
      </c>
      <c r="I3556" s="29">
        <v>0.45</v>
      </c>
      <c r="J3556" s="30">
        <v>500</v>
      </c>
      <c r="K3556" s="31">
        <f t="shared" si="26"/>
        <v>225</v>
      </c>
      <c r="L3556" s="31">
        <f t="shared" si="27"/>
        <v>67.5</v>
      </c>
      <c r="M3556" s="32">
        <v>0.3</v>
      </c>
      <c r="O3556" s="37"/>
      <c r="P3556" s="35"/>
      <c r="Q3556" s="33"/>
      <c r="R3556" s="34"/>
    </row>
    <row r="3557" spans="1:18" ht="15.75" customHeight="1">
      <c r="A3557" s="22"/>
      <c r="B3557" s="27" t="s">
        <v>21</v>
      </c>
      <c r="C3557" s="27">
        <v>1185732</v>
      </c>
      <c r="D3557" s="28">
        <v>44293</v>
      </c>
      <c r="E3557" s="27" t="s">
        <v>22</v>
      </c>
      <c r="F3557" s="27" t="s">
        <v>128</v>
      </c>
      <c r="G3557" s="27" t="s">
        <v>129</v>
      </c>
      <c r="H3557" s="27" t="s">
        <v>29</v>
      </c>
      <c r="I3557" s="29">
        <v>0.35000000000000003</v>
      </c>
      <c r="J3557" s="30">
        <v>2000</v>
      </c>
      <c r="K3557" s="31">
        <f t="shared" si="26"/>
        <v>700.00000000000011</v>
      </c>
      <c r="L3557" s="31">
        <f t="shared" si="27"/>
        <v>280.00000000000006</v>
      </c>
      <c r="M3557" s="32">
        <v>0.4</v>
      </c>
      <c r="O3557" s="37"/>
      <c r="P3557" s="35"/>
      <c r="Q3557" s="33"/>
      <c r="R3557" s="34"/>
    </row>
    <row r="3558" spans="1:18" ht="15.75" customHeight="1">
      <c r="A3558" s="22"/>
      <c r="B3558" s="27" t="s">
        <v>21</v>
      </c>
      <c r="C3558" s="27">
        <v>1185732</v>
      </c>
      <c r="D3558" s="28">
        <v>44322</v>
      </c>
      <c r="E3558" s="27" t="s">
        <v>22</v>
      </c>
      <c r="F3558" s="27" t="s">
        <v>128</v>
      </c>
      <c r="G3558" s="27" t="s">
        <v>129</v>
      </c>
      <c r="H3558" s="27" t="s">
        <v>24</v>
      </c>
      <c r="I3558" s="29">
        <v>0.49999999999999994</v>
      </c>
      <c r="J3558" s="30">
        <v>4700</v>
      </c>
      <c r="K3558" s="31">
        <f t="shared" si="26"/>
        <v>2349.9999999999995</v>
      </c>
      <c r="L3558" s="31">
        <f t="shared" si="27"/>
        <v>822.49999999999977</v>
      </c>
      <c r="M3558" s="32">
        <v>0.35</v>
      </c>
      <c r="O3558" s="37"/>
      <c r="P3558" s="35"/>
      <c r="Q3558" s="33"/>
      <c r="R3558" s="34"/>
    </row>
    <row r="3559" spans="1:18" ht="15.75" customHeight="1">
      <c r="A3559" s="22"/>
      <c r="B3559" s="27" t="s">
        <v>21</v>
      </c>
      <c r="C3559" s="27">
        <v>1185732</v>
      </c>
      <c r="D3559" s="28">
        <v>44322</v>
      </c>
      <c r="E3559" s="27" t="s">
        <v>22</v>
      </c>
      <c r="F3559" s="27" t="s">
        <v>128</v>
      </c>
      <c r="G3559" s="27" t="s">
        <v>129</v>
      </c>
      <c r="H3559" s="27" t="s">
        <v>25</v>
      </c>
      <c r="I3559" s="29">
        <v>0.45</v>
      </c>
      <c r="J3559" s="30">
        <v>1750</v>
      </c>
      <c r="K3559" s="31">
        <f t="shared" si="26"/>
        <v>787.5</v>
      </c>
      <c r="L3559" s="31">
        <f t="shared" si="27"/>
        <v>275.625</v>
      </c>
      <c r="M3559" s="32">
        <v>0.35</v>
      </c>
      <c r="O3559" s="37"/>
      <c r="P3559" s="35"/>
      <c r="Q3559" s="33"/>
      <c r="R3559" s="34"/>
    </row>
    <row r="3560" spans="1:18" ht="15.75" customHeight="1">
      <c r="A3560" s="22"/>
      <c r="B3560" s="27" t="s">
        <v>21</v>
      </c>
      <c r="C3560" s="27">
        <v>1185732</v>
      </c>
      <c r="D3560" s="28">
        <v>44322</v>
      </c>
      <c r="E3560" s="27" t="s">
        <v>22</v>
      </c>
      <c r="F3560" s="27" t="s">
        <v>128</v>
      </c>
      <c r="G3560" s="27" t="s">
        <v>129</v>
      </c>
      <c r="H3560" s="27" t="s">
        <v>26</v>
      </c>
      <c r="I3560" s="29">
        <v>0.4</v>
      </c>
      <c r="J3560" s="30">
        <v>2000</v>
      </c>
      <c r="K3560" s="31">
        <f t="shared" si="26"/>
        <v>800</v>
      </c>
      <c r="L3560" s="31">
        <f t="shared" si="27"/>
        <v>320</v>
      </c>
      <c r="M3560" s="32">
        <v>0.4</v>
      </c>
      <c r="O3560" s="37"/>
      <c r="P3560" s="35"/>
      <c r="Q3560" s="33"/>
      <c r="R3560" s="34"/>
    </row>
    <row r="3561" spans="1:18" ht="15.75" customHeight="1">
      <c r="A3561" s="22"/>
      <c r="B3561" s="27" t="s">
        <v>21</v>
      </c>
      <c r="C3561" s="27">
        <v>1185732</v>
      </c>
      <c r="D3561" s="28">
        <v>44322</v>
      </c>
      <c r="E3561" s="27" t="s">
        <v>22</v>
      </c>
      <c r="F3561" s="27" t="s">
        <v>128</v>
      </c>
      <c r="G3561" s="27" t="s">
        <v>129</v>
      </c>
      <c r="H3561" s="27" t="s">
        <v>27</v>
      </c>
      <c r="I3561" s="29">
        <v>0.4</v>
      </c>
      <c r="J3561" s="30">
        <v>1500</v>
      </c>
      <c r="K3561" s="31">
        <f t="shared" si="26"/>
        <v>600</v>
      </c>
      <c r="L3561" s="31">
        <f t="shared" si="27"/>
        <v>240</v>
      </c>
      <c r="M3561" s="32">
        <v>0.4</v>
      </c>
      <c r="O3561" s="37"/>
      <c r="P3561" s="35"/>
      <c r="Q3561" s="33"/>
      <c r="R3561" s="34"/>
    </row>
    <row r="3562" spans="1:18" ht="15.75" customHeight="1">
      <c r="A3562" s="22"/>
      <c r="B3562" s="27" t="s">
        <v>21</v>
      </c>
      <c r="C3562" s="27">
        <v>1185732</v>
      </c>
      <c r="D3562" s="28">
        <v>44322</v>
      </c>
      <c r="E3562" s="27" t="s">
        <v>22</v>
      </c>
      <c r="F3562" s="27" t="s">
        <v>128</v>
      </c>
      <c r="G3562" s="27" t="s">
        <v>129</v>
      </c>
      <c r="H3562" s="27" t="s">
        <v>28</v>
      </c>
      <c r="I3562" s="29">
        <v>0.49999999999999994</v>
      </c>
      <c r="J3562" s="30">
        <v>1750</v>
      </c>
      <c r="K3562" s="31">
        <f t="shared" si="26"/>
        <v>874.99999999999989</v>
      </c>
      <c r="L3562" s="31">
        <f t="shared" si="27"/>
        <v>262.49999999999994</v>
      </c>
      <c r="M3562" s="32">
        <v>0.3</v>
      </c>
      <c r="O3562" s="37"/>
      <c r="P3562" s="35"/>
      <c r="Q3562" s="33"/>
      <c r="R3562" s="34"/>
    </row>
    <row r="3563" spans="1:18" ht="15.75" customHeight="1">
      <c r="A3563" s="22"/>
      <c r="B3563" s="27" t="s">
        <v>21</v>
      </c>
      <c r="C3563" s="27">
        <v>1185732</v>
      </c>
      <c r="D3563" s="28">
        <v>44322</v>
      </c>
      <c r="E3563" s="27" t="s">
        <v>22</v>
      </c>
      <c r="F3563" s="27" t="s">
        <v>128</v>
      </c>
      <c r="G3563" s="27" t="s">
        <v>129</v>
      </c>
      <c r="H3563" s="27" t="s">
        <v>29</v>
      </c>
      <c r="I3563" s="29">
        <v>0.54999999999999993</v>
      </c>
      <c r="J3563" s="30">
        <v>3000</v>
      </c>
      <c r="K3563" s="31">
        <f t="shared" si="26"/>
        <v>1649.9999999999998</v>
      </c>
      <c r="L3563" s="31">
        <f t="shared" si="27"/>
        <v>660</v>
      </c>
      <c r="M3563" s="32">
        <v>0.4</v>
      </c>
      <c r="O3563" s="37"/>
      <c r="P3563" s="35"/>
      <c r="Q3563" s="33"/>
      <c r="R3563" s="34"/>
    </row>
    <row r="3564" spans="1:18" ht="15.75" customHeight="1">
      <c r="A3564" s="22"/>
      <c r="B3564" s="27" t="s">
        <v>21</v>
      </c>
      <c r="C3564" s="27">
        <v>1185732</v>
      </c>
      <c r="D3564" s="28">
        <v>44355</v>
      </c>
      <c r="E3564" s="27" t="s">
        <v>22</v>
      </c>
      <c r="F3564" s="27" t="s">
        <v>128</v>
      </c>
      <c r="G3564" s="27" t="s">
        <v>129</v>
      </c>
      <c r="H3564" s="27" t="s">
        <v>24</v>
      </c>
      <c r="I3564" s="29">
        <v>0.49999999999999994</v>
      </c>
      <c r="J3564" s="30">
        <v>5500</v>
      </c>
      <c r="K3564" s="31">
        <f t="shared" si="26"/>
        <v>2749.9999999999995</v>
      </c>
      <c r="L3564" s="31">
        <f t="shared" si="27"/>
        <v>962.49999999999977</v>
      </c>
      <c r="M3564" s="32">
        <v>0.35</v>
      </c>
      <c r="O3564" s="37"/>
      <c r="P3564" s="35"/>
      <c r="Q3564" s="33"/>
      <c r="R3564" s="34"/>
    </row>
    <row r="3565" spans="1:18" ht="15.75" customHeight="1">
      <c r="A3565" s="22"/>
      <c r="B3565" s="27" t="s">
        <v>21</v>
      </c>
      <c r="C3565" s="27">
        <v>1185732</v>
      </c>
      <c r="D3565" s="28">
        <v>44355</v>
      </c>
      <c r="E3565" s="27" t="s">
        <v>22</v>
      </c>
      <c r="F3565" s="27" t="s">
        <v>128</v>
      </c>
      <c r="G3565" s="27" t="s">
        <v>129</v>
      </c>
      <c r="H3565" s="27" t="s">
        <v>25</v>
      </c>
      <c r="I3565" s="29">
        <v>0.45</v>
      </c>
      <c r="J3565" s="30">
        <v>3000</v>
      </c>
      <c r="K3565" s="31">
        <f t="shared" si="26"/>
        <v>1350</v>
      </c>
      <c r="L3565" s="31">
        <f t="shared" si="27"/>
        <v>472.49999999999994</v>
      </c>
      <c r="M3565" s="32">
        <v>0.35</v>
      </c>
      <c r="O3565" s="37"/>
      <c r="P3565" s="35"/>
      <c r="Q3565" s="33"/>
      <c r="R3565" s="34"/>
    </row>
    <row r="3566" spans="1:18" ht="15.75" customHeight="1">
      <c r="A3566" s="22"/>
      <c r="B3566" s="27" t="s">
        <v>21</v>
      </c>
      <c r="C3566" s="27">
        <v>1185732</v>
      </c>
      <c r="D3566" s="28">
        <v>44355</v>
      </c>
      <c r="E3566" s="27" t="s">
        <v>22</v>
      </c>
      <c r="F3566" s="27" t="s">
        <v>128</v>
      </c>
      <c r="G3566" s="27" t="s">
        <v>129</v>
      </c>
      <c r="H3566" s="27" t="s">
        <v>26</v>
      </c>
      <c r="I3566" s="29">
        <v>0.4</v>
      </c>
      <c r="J3566" s="30">
        <v>2250</v>
      </c>
      <c r="K3566" s="31">
        <f t="shared" si="26"/>
        <v>900</v>
      </c>
      <c r="L3566" s="31">
        <f t="shared" si="27"/>
        <v>360</v>
      </c>
      <c r="M3566" s="32">
        <v>0.4</v>
      </c>
      <c r="O3566" s="37"/>
      <c r="P3566" s="35"/>
      <c r="Q3566" s="33"/>
      <c r="R3566" s="34"/>
    </row>
    <row r="3567" spans="1:18" ht="15.75" customHeight="1">
      <c r="A3567" s="22"/>
      <c r="B3567" s="27" t="s">
        <v>21</v>
      </c>
      <c r="C3567" s="27">
        <v>1185732</v>
      </c>
      <c r="D3567" s="28">
        <v>44355</v>
      </c>
      <c r="E3567" s="27" t="s">
        <v>22</v>
      </c>
      <c r="F3567" s="27" t="s">
        <v>128</v>
      </c>
      <c r="G3567" s="27" t="s">
        <v>129</v>
      </c>
      <c r="H3567" s="27" t="s">
        <v>27</v>
      </c>
      <c r="I3567" s="29">
        <v>0.4</v>
      </c>
      <c r="J3567" s="30">
        <v>2000</v>
      </c>
      <c r="K3567" s="31">
        <f t="shared" si="26"/>
        <v>800</v>
      </c>
      <c r="L3567" s="31">
        <f t="shared" si="27"/>
        <v>320</v>
      </c>
      <c r="M3567" s="32">
        <v>0.4</v>
      </c>
      <c r="O3567" s="37"/>
      <c r="P3567" s="35"/>
      <c r="Q3567" s="33"/>
      <c r="R3567" s="34"/>
    </row>
    <row r="3568" spans="1:18" ht="15.75" customHeight="1">
      <c r="A3568" s="22"/>
      <c r="B3568" s="27" t="s">
        <v>21</v>
      </c>
      <c r="C3568" s="27">
        <v>1185732</v>
      </c>
      <c r="D3568" s="28">
        <v>44355</v>
      </c>
      <c r="E3568" s="27" t="s">
        <v>22</v>
      </c>
      <c r="F3568" s="27" t="s">
        <v>128</v>
      </c>
      <c r="G3568" s="27" t="s">
        <v>129</v>
      </c>
      <c r="H3568" s="27" t="s">
        <v>28</v>
      </c>
      <c r="I3568" s="29">
        <v>0.49999999999999994</v>
      </c>
      <c r="J3568" s="30">
        <v>2000</v>
      </c>
      <c r="K3568" s="31">
        <f t="shared" si="26"/>
        <v>999.99999999999989</v>
      </c>
      <c r="L3568" s="31">
        <f t="shared" si="27"/>
        <v>299.99999999999994</v>
      </c>
      <c r="M3568" s="32">
        <v>0.3</v>
      </c>
      <c r="O3568" s="37"/>
      <c r="P3568" s="35"/>
      <c r="Q3568" s="33"/>
      <c r="R3568" s="34"/>
    </row>
    <row r="3569" spans="1:18" ht="15.75" customHeight="1">
      <c r="A3569" s="22"/>
      <c r="B3569" s="27" t="s">
        <v>21</v>
      </c>
      <c r="C3569" s="27">
        <v>1185732</v>
      </c>
      <c r="D3569" s="28">
        <v>44355</v>
      </c>
      <c r="E3569" s="27" t="s">
        <v>22</v>
      </c>
      <c r="F3569" s="27" t="s">
        <v>128</v>
      </c>
      <c r="G3569" s="27" t="s">
        <v>129</v>
      </c>
      <c r="H3569" s="27" t="s">
        <v>29</v>
      </c>
      <c r="I3569" s="29">
        <v>0.54999999999999993</v>
      </c>
      <c r="J3569" s="30">
        <v>3500</v>
      </c>
      <c r="K3569" s="31">
        <f t="shared" si="26"/>
        <v>1924.9999999999998</v>
      </c>
      <c r="L3569" s="31">
        <f t="shared" si="27"/>
        <v>770</v>
      </c>
      <c r="M3569" s="32">
        <v>0.4</v>
      </c>
      <c r="O3569" s="37"/>
      <c r="P3569" s="35"/>
      <c r="Q3569" s="33"/>
      <c r="R3569" s="34"/>
    </row>
    <row r="3570" spans="1:18" ht="15.75" customHeight="1">
      <c r="A3570" s="22"/>
      <c r="B3570" s="27" t="s">
        <v>21</v>
      </c>
      <c r="C3570" s="27">
        <v>1185732</v>
      </c>
      <c r="D3570" s="28">
        <v>44383</v>
      </c>
      <c r="E3570" s="27" t="s">
        <v>22</v>
      </c>
      <c r="F3570" s="27" t="s">
        <v>128</v>
      </c>
      <c r="G3570" s="27" t="s">
        <v>129</v>
      </c>
      <c r="H3570" s="27" t="s">
        <v>24</v>
      </c>
      <c r="I3570" s="29">
        <v>0.49999999999999994</v>
      </c>
      <c r="J3570" s="30">
        <v>5750</v>
      </c>
      <c r="K3570" s="31">
        <f t="shared" si="26"/>
        <v>2874.9999999999995</v>
      </c>
      <c r="L3570" s="31">
        <f t="shared" si="27"/>
        <v>1006.2499999999998</v>
      </c>
      <c r="M3570" s="32">
        <v>0.35</v>
      </c>
      <c r="O3570" s="37"/>
      <c r="P3570" s="35"/>
      <c r="Q3570" s="33"/>
      <c r="R3570" s="34"/>
    </row>
    <row r="3571" spans="1:18" ht="15.75" customHeight="1">
      <c r="A3571" s="22"/>
      <c r="B3571" s="27" t="s">
        <v>21</v>
      </c>
      <c r="C3571" s="27">
        <v>1185732</v>
      </c>
      <c r="D3571" s="28">
        <v>44383</v>
      </c>
      <c r="E3571" s="27" t="s">
        <v>22</v>
      </c>
      <c r="F3571" s="27" t="s">
        <v>128</v>
      </c>
      <c r="G3571" s="27" t="s">
        <v>129</v>
      </c>
      <c r="H3571" s="27" t="s">
        <v>25</v>
      </c>
      <c r="I3571" s="29">
        <v>0.45</v>
      </c>
      <c r="J3571" s="30">
        <v>3250</v>
      </c>
      <c r="K3571" s="31">
        <f t="shared" si="26"/>
        <v>1462.5</v>
      </c>
      <c r="L3571" s="31">
        <f t="shared" si="27"/>
        <v>511.87499999999994</v>
      </c>
      <c r="M3571" s="32">
        <v>0.35</v>
      </c>
      <c r="O3571" s="37"/>
      <c r="P3571" s="35"/>
      <c r="Q3571" s="33"/>
      <c r="R3571" s="34"/>
    </row>
    <row r="3572" spans="1:18" ht="15.75" customHeight="1">
      <c r="A3572" s="22"/>
      <c r="B3572" s="27" t="s">
        <v>21</v>
      </c>
      <c r="C3572" s="27">
        <v>1185732</v>
      </c>
      <c r="D3572" s="28">
        <v>44383</v>
      </c>
      <c r="E3572" s="27" t="s">
        <v>22</v>
      </c>
      <c r="F3572" s="27" t="s">
        <v>128</v>
      </c>
      <c r="G3572" s="27" t="s">
        <v>129</v>
      </c>
      <c r="H3572" s="27" t="s">
        <v>26</v>
      </c>
      <c r="I3572" s="29">
        <v>0.4</v>
      </c>
      <c r="J3572" s="30">
        <v>2500</v>
      </c>
      <c r="K3572" s="31">
        <f t="shared" si="26"/>
        <v>1000</v>
      </c>
      <c r="L3572" s="31">
        <f t="shared" si="27"/>
        <v>400</v>
      </c>
      <c r="M3572" s="32">
        <v>0.4</v>
      </c>
      <c r="O3572" s="37"/>
      <c r="P3572" s="35"/>
      <c r="Q3572" s="33"/>
      <c r="R3572" s="34"/>
    </row>
    <row r="3573" spans="1:18" ht="15.75" customHeight="1">
      <c r="A3573" s="22"/>
      <c r="B3573" s="27" t="s">
        <v>21</v>
      </c>
      <c r="C3573" s="27">
        <v>1185732</v>
      </c>
      <c r="D3573" s="28">
        <v>44383</v>
      </c>
      <c r="E3573" s="27" t="s">
        <v>22</v>
      </c>
      <c r="F3573" s="27" t="s">
        <v>128</v>
      </c>
      <c r="G3573" s="27" t="s">
        <v>129</v>
      </c>
      <c r="H3573" s="27" t="s">
        <v>27</v>
      </c>
      <c r="I3573" s="29">
        <v>0.4</v>
      </c>
      <c r="J3573" s="30">
        <v>2000</v>
      </c>
      <c r="K3573" s="31">
        <f t="shared" si="26"/>
        <v>800</v>
      </c>
      <c r="L3573" s="31">
        <f t="shared" si="27"/>
        <v>320</v>
      </c>
      <c r="M3573" s="32">
        <v>0.4</v>
      </c>
      <c r="O3573" s="37"/>
      <c r="P3573" s="35"/>
      <c r="Q3573" s="33"/>
      <c r="R3573" s="34"/>
    </row>
    <row r="3574" spans="1:18" ht="15.75" customHeight="1">
      <c r="A3574" s="22"/>
      <c r="B3574" s="27" t="s">
        <v>21</v>
      </c>
      <c r="C3574" s="27">
        <v>1185732</v>
      </c>
      <c r="D3574" s="28">
        <v>44383</v>
      </c>
      <c r="E3574" s="27" t="s">
        <v>22</v>
      </c>
      <c r="F3574" s="27" t="s">
        <v>128</v>
      </c>
      <c r="G3574" s="27" t="s">
        <v>129</v>
      </c>
      <c r="H3574" s="27" t="s">
        <v>28</v>
      </c>
      <c r="I3574" s="29">
        <v>0.49999999999999994</v>
      </c>
      <c r="J3574" s="30">
        <v>2250</v>
      </c>
      <c r="K3574" s="31">
        <f t="shared" si="26"/>
        <v>1124.9999999999998</v>
      </c>
      <c r="L3574" s="31">
        <f t="shared" si="27"/>
        <v>337.49999999999994</v>
      </c>
      <c r="M3574" s="32">
        <v>0.3</v>
      </c>
      <c r="O3574" s="37"/>
      <c r="P3574" s="35"/>
      <c r="Q3574" s="33"/>
      <c r="R3574" s="34"/>
    </row>
    <row r="3575" spans="1:18" ht="15.75" customHeight="1">
      <c r="A3575" s="22"/>
      <c r="B3575" s="27" t="s">
        <v>21</v>
      </c>
      <c r="C3575" s="27">
        <v>1185732</v>
      </c>
      <c r="D3575" s="28">
        <v>44383</v>
      </c>
      <c r="E3575" s="27" t="s">
        <v>22</v>
      </c>
      <c r="F3575" s="27" t="s">
        <v>128</v>
      </c>
      <c r="G3575" s="27" t="s">
        <v>129</v>
      </c>
      <c r="H3575" s="27" t="s">
        <v>29</v>
      </c>
      <c r="I3575" s="29">
        <v>0.54999999999999993</v>
      </c>
      <c r="J3575" s="30">
        <v>4000</v>
      </c>
      <c r="K3575" s="31">
        <f t="shared" si="26"/>
        <v>2199.9999999999995</v>
      </c>
      <c r="L3575" s="31">
        <f t="shared" si="27"/>
        <v>879.99999999999989</v>
      </c>
      <c r="M3575" s="32">
        <v>0.4</v>
      </c>
      <c r="O3575" s="37"/>
      <c r="P3575" s="35"/>
      <c r="Q3575" s="33"/>
      <c r="R3575" s="34"/>
    </row>
    <row r="3576" spans="1:18" ht="15.75" customHeight="1">
      <c r="A3576" s="22"/>
      <c r="B3576" s="27" t="s">
        <v>21</v>
      </c>
      <c r="C3576" s="27">
        <v>1185732</v>
      </c>
      <c r="D3576" s="28">
        <v>44415</v>
      </c>
      <c r="E3576" s="27" t="s">
        <v>22</v>
      </c>
      <c r="F3576" s="27" t="s">
        <v>128</v>
      </c>
      <c r="G3576" s="27" t="s">
        <v>129</v>
      </c>
      <c r="H3576" s="27" t="s">
        <v>24</v>
      </c>
      <c r="I3576" s="29">
        <v>0.49999999999999994</v>
      </c>
      <c r="J3576" s="30">
        <v>5500</v>
      </c>
      <c r="K3576" s="31">
        <f t="shared" ref="K3576:K3830" si="28">I3576*J3576</f>
        <v>2749.9999999999995</v>
      </c>
      <c r="L3576" s="31">
        <f t="shared" ref="L3576:L3830" si="29">K3576*M3576</f>
        <v>962.49999999999977</v>
      </c>
      <c r="M3576" s="32">
        <v>0.35</v>
      </c>
      <c r="O3576" s="37"/>
      <c r="P3576" s="35"/>
      <c r="Q3576" s="33"/>
      <c r="R3576" s="34"/>
    </row>
    <row r="3577" spans="1:18" ht="15.75" customHeight="1">
      <c r="A3577" s="22"/>
      <c r="B3577" s="27" t="s">
        <v>21</v>
      </c>
      <c r="C3577" s="27">
        <v>1185732</v>
      </c>
      <c r="D3577" s="28">
        <v>44415</v>
      </c>
      <c r="E3577" s="27" t="s">
        <v>22</v>
      </c>
      <c r="F3577" s="27" t="s">
        <v>128</v>
      </c>
      <c r="G3577" s="27" t="s">
        <v>129</v>
      </c>
      <c r="H3577" s="27" t="s">
        <v>25</v>
      </c>
      <c r="I3577" s="29">
        <v>0.45</v>
      </c>
      <c r="J3577" s="30">
        <v>3250</v>
      </c>
      <c r="K3577" s="31">
        <f t="shared" si="28"/>
        <v>1462.5</v>
      </c>
      <c r="L3577" s="31">
        <f t="shared" si="29"/>
        <v>511.87499999999994</v>
      </c>
      <c r="M3577" s="32">
        <v>0.35</v>
      </c>
      <c r="O3577" s="37"/>
      <c r="P3577" s="35"/>
      <c r="Q3577" s="33"/>
      <c r="R3577" s="34"/>
    </row>
    <row r="3578" spans="1:18" ht="15.75" customHeight="1">
      <c r="A3578" s="22"/>
      <c r="B3578" s="27" t="s">
        <v>21</v>
      </c>
      <c r="C3578" s="27">
        <v>1185732</v>
      </c>
      <c r="D3578" s="28">
        <v>44415</v>
      </c>
      <c r="E3578" s="27" t="s">
        <v>22</v>
      </c>
      <c r="F3578" s="27" t="s">
        <v>128</v>
      </c>
      <c r="G3578" s="27" t="s">
        <v>129</v>
      </c>
      <c r="H3578" s="27" t="s">
        <v>26</v>
      </c>
      <c r="I3578" s="29">
        <v>0.4</v>
      </c>
      <c r="J3578" s="30">
        <v>2500</v>
      </c>
      <c r="K3578" s="31">
        <f t="shared" si="28"/>
        <v>1000</v>
      </c>
      <c r="L3578" s="31">
        <f t="shared" si="29"/>
        <v>400</v>
      </c>
      <c r="M3578" s="32">
        <v>0.4</v>
      </c>
      <c r="O3578" s="37"/>
      <c r="P3578" s="35"/>
      <c r="Q3578" s="33"/>
      <c r="R3578" s="34"/>
    </row>
    <row r="3579" spans="1:18" ht="15.75" customHeight="1">
      <c r="A3579" s="22"/>
      <c r="B3579" s="27" t="s">
        <v>21</v>
      </c>
      <c r="C3579" s="27">
        <v>1185732</v>
      </c>
      <c r="D3579" s="28">
        <v>44415</v>
      </c>
      <c r="E3579" s="27" t="s">
        <v>22</v>
      </c>
      <c r="F3579" s="27" t="s">
        <v>128</v>
      </c>
      <c r="G3579" s="27" t="s">
        <v>129</v>
      </c>
      <c r="H3579" s="27" t="s">
        <v>27</v>
      </c>
      <c r="I3579" s="29">
        <v>0.4</v>
      </c>
      <c r="J3579" s="30">
        <v>1500</v>
      </c>
      <c r="K3579" s="31">
        <f t="shared" si="28"/>
        <v>600</v>
      </c>
      <c r="L3579" s="31">
        <f t="shared" si="29"/>
        <v>240</v>
      </c>
      <c r="M3579" s="32">
        <v>0.4</v>
      </c>
      <c r="O3579" s="37"/>
      <c r="P3579" s="35"/>
      <c r="Q3579" s="33"/>
      <c r="R3579" s="34"/>
    </row>
    <row r="3580" spans="1:18" ht="15.75" customHeight="1">
      <c r="A3580" s="22"/>
      <c r="B3580" s="27" t="s">
        <v>21</v>
      </c>
      <c r="C3580" s="27">
        <v>1185732</v>
      </c>
      <c r="D3580" s="28">
        <v>44415</v>
      </c>
      <c r="E3580" s="27" t="s">
        <v>22</v>
      </c>
      <c r="F3580" s="27" t="s">
        <v>128</v>
      </c>
      <c r="G3580" s="27" t="s">
        <v>129</v>
      </c>
      <c r="H3580" s="27" t="s">
        <v>28</v>
      </c>
      <c r="I3580" s="29">
        <v>0.49999999999999994</v>
      </c>
      <c r="J3580" s="30">
        <v>1250</v>
      </c>
      <c r="K3580" s="31">
        <f t="shared" si="28"/>
        <v>624.99999999999989</v>
      </c>
      <c r="L3580" s="31">
        <f t="shared" si="29"/>
        <v>187.49999999999997</v>
      </c>
      <c r="M3580" s="32">
        <v>0.3</v>
      </c>
      <c r="O3580" s="37"/>
      <c r="P3580" s="35"/>
      <c r="Q3580" s="33"/>
      <c r="R3580" s="34"/>
    </row>
    <row r="3581" spans="1:18" ht="15.75" customHeight="1">
      <c r="A3581" s="22"/>
      <c r="B3581" s="27" t="s">
        <v>21</v>
      </c>
      <c r="C3581" s="27">
        <v>1185732</v>
      </c>
      <c r="D3581" s="28">
        <v>44415</v>
      </c>
      <c r="E3581" s="27" t="s">
        <v>22</v>
      </c>
      <c r="F3581" s="27" t="s">
        <v>128</v>
      </c>
      <c r="G3581" s="27" t="s">
        <v>129</v>
      </c>
      <c r="H3581" s="27" t="s">
        <v>29</v>
      </c>
      <c r="I3581" s="29">
        <v>0.54999999999999993</v>
      </c>
      <c r="J3581" s="30">
        <v>3000</v>
      </c>
      <c r="K3581" s="31">
        <f t="shared" si="28"/>
        <v>1649.9999999999998</v>
      </c>
      <c r="L3581" s="31">
        <f t="shared" si="29"/>
        <v>660</v>
      </c>
      <c r="M3581" s="32">
        <v>0.4</v>
      </c>
      <c r="O3581" s="37"/>
      <c r="P3581" s="35"/>
      <c r="Q3581" s="33"/>
      <c r="R3581" s="34"/>
    </row>
    <row r="3582" spans="1:18" ht="15.75" customHeight="1">
      <c r="A3582" s="22"/>
      <c r="B3582" s="27" t="s">
        <v>21</v>
      </c>
      <c r="C3582" s="27">
        <v>1185732</v>
      </c>
      <c r="D3582" s="28">
        <v>44445</v>
      </c>
      <c r="E3582" s="27" t="s">
        <v>22</v>
      </c>
      <c r="F3582" s="27" t="s">
        <v>128</v>
      </c>
      <c r="G3582" s="27" t="s">
        <v>129</v>
      </c>
      <c r="H3582" s="27" t="s">
        <v>24</v>
      </c>
      <c r="I3582" s="29">
        <v>0.49999999999999994</v>
      </c>
      <c r="J3582" s="30">
        <v>4250</v>
      </c>
      <c r="K3582" s="31">
        <f t="shared" si="28"/>
        <v>2124.9999999999995</v>
      </c>
      <c r="L3582" s="31">
        <f t="shared" si="29"/>
        <v>743.74999999999977</v>
      </c>
      <c r="M3582" s="32">
        <v>0.35</v>
      </c>
      <c r="O3582" s="37"/>
      <c r="P3582" s="35"/>
      <c r="Q3582" s="33"/>
      <c r="R3582" s="34"/>
    </row>
    <row r="3583" spans="1:18" ht="15.75" customHeight="1">
      <c r="A3583" s="22"/>
      <c r="B3583" s="27" t="s">
        <v>21</v>
      </c>
      <c r="C3583" s="27">
        <v>1185732</v>
      </c>
      <c r="D3583" s="28">
        <v>44445</v>
      </c>
      <c r="E3583" s="27" t="s">
        <v>22</v>
      </c>
      <c r="F3583" s="27" t="s">
        <v>128</v>
      </c>
      <c r="G3583" s="27" t="s">
        <v>129</v>
      </c>
      <c r="H3583" s="27" t="s">
        <v>25</v>
      </c>
      <c r="I3583" s="29">
        <v>0.45</v>
      </c>
      <c r="J3583" s="30">
        <v>2250</v>
      </c>
      <c r="K3583" s="31">
        <f t="shared" si="28"/>
        <v>1012.5</v>
      </c>
      <c r="L3583" s="31">
        <f t="shared" si="29"/>
        <v>354.375</v>
      </c>
      <c r="M3583" s="32">
        <v>0.35</v>
      </c>
      <c r="O3583" s="37"/>
      <c r="P3583" s="35"/>
      <c r="Q3583" s="33"/>
      <c r="R3583" s="34"/>
    </row>
    <row r="3584" spans="1:18" ht="15.75" customHeight="1">
      <c r="A3584" s="22"/>
      <c r="B3584" s="27" t="s">
        <v>21</v>
      </c>
      <c r="C3584" s="27">
        <v>1185732</v>
      </c>
      <c r="D3584" s="28">
        <v>44445</v>
      </c>
      <c r="E3584" s="27" t="s">
        <v>22</v>
      </c>
      <c r="F3584" s="27" t="s">
        <v>128</v>
      </c>
      <c r="G3584" s="27" t="s">
        <v>129</v>
      </c>
      <c r="H3584" s="27" t="s">
        <v>26</v>
      </c>
      <c r="I3584" s="29">
        <v>0.4</v>
      </c>
      <c r="J3584" s="30">
        <v>1250</v>
      </c>
      <c r="K3584" s="31">
        <f t="shared" si="28"/>
        <v>500</v>
      </c>
      <c r="L3584" s="31">
        <f t="shared" si="29"/>
        <v>200</v>
      </c>
      <c r="M3584" s="32">
        <v>0.4</v>
      </c>
      <c r="O3584" s="37"/>
      <c r="P3584" s="35"/>
      <c r="Q3584" s="33"/>
      <c r="R3584" s="34"/>
    </row>
    <row r="3585" spans="1:18" ht="15.75" customHeight="1">
      <c r="A3585" s="22"/>
      <c r="B3585" s="27" t="s">
        <v>21</v>
      </c>
      <c r="C3585" s="27">
        <v>1185732</v>
      </c>
      <c r="D3585" s="28">
        <v>44445</v>
      </c>
      <c r="E3585" s="27" t="s">
        <v>22</v>
      </c>
      <c r="F3585" s="27" t="s">
        <v>128</v>
      </c>
      <c r="G3585" s="27" t="s">
        <v>129</v>
      </c>
      <c r="H3585" s="27" t="s">
        <v>27</v>
      </c>
      <c r="I3585" s="29">
        <v>0.4</v>
      </c>
      <c r="J3585" s="30">
        <v>1000</v>
      </c>
      <c r="K3585" s="31">
        <f t="shared" si="28"/>
        <v>400</v>
      </c>
      <c r="L3585" s="31">
        <f t="shared" si="29"/>
        <v>160</v>
      </c>
      <c r="M3585" s="32">
        <v>0.4</v>
      </c>
      <c r="O3585" s="37"/>
      <c r="P3585" s="35"/>
      <c r="Q3585" s="33"/>
      <c r="R3585" s="34"/>
    </row>
    <row r="3586" spans="1:18" ht="15.75" customHeight="1">
      <c r="A3586" s="22"/>
      <c r="B3586" s="27" t="s">
        <v>21</v>
      </c>
      <c r="C3586" s="27">
        <v>1185732</v>
      </c>
      <c r="D3586" s="28">
        <v>44445</v>
      </c>
      <c r="E3586" s="27" t="s">
        <v>22</v>
      </c>
      <c r="F3586" s="27" t="s">
        <v>128</v>
      </c>
      <c r="G3586" s="27" t="s">
        <v>129</v>
      </c>
      <c r="H3586" s="27" t="s">
        <v>28</v>
      </c>
      <c r="I3586" s="29">
        <v>0.49999999999999994</v>
      </c>
      <c r="J3586" s="30">
        <v>1000</v>
      </c>
      <c r="K3586" s="31">
        <f t="shared" si="28"/>
        <v>499.99999999999994</v>
      </c>
      <c r="L3586" s="31">
        <f t="shared" si="29"/>
        <v>149.99999999999997</v>
      </c>
      <c r="M3586" s="32">
        <v>0.3</v>
      </c>
      <c r="O3586" s="37"/>
      <c r="P3586" s="35"/>
      <c r="Q3586" s="33"/>
      <c r="R3586" s="34"/>
    </row>
    <row r="3587" spans="1:18" ht="15.75" customHeight="1">
      <c r="A3587" s="22"/>
      <c r="B3587" s="27" t="s">
        <v>21</v>
      </c>
      <c r="C3587" s="27">
        <v>1185732</v>
      </c>
      <c r="D3587" s="28">
        <v>44445</v>
      </c>
      <c r="E3587" s="27" t="s">
        <v>22</v>
      </c>
      <c r="F3587" s="27" t="s">
        <v>128</v>
      </c>
      <c r="G3587" s="27" t="s">
        <v>129</v>
      </c>
      <c r="H3587" s="27" t="s">
        <v>29</v>
      </c>
      <c r="I3587" s="29">
        <v>0.54999999999999993</v>
      </c>
      <c r="J3587" s="30">
        <v>2000</v>
      </c>
      <c r="K3587" s="31">
        <f t="shared" si="28"/>
        <v>1099.9999999999998</v>
      </c>
      <c r="L3587" s="31">
        <f t="shared" si="29"/>
        <v>439.99999999999994</v>
      </c>
      <c r="M3587" s="32">
        <v>0.4</v>
      </c>
      <c r="O3587" s="37"/>
      <c r="P3587" s="35"/>
      <c r="Q3587" s="33"/>
      <c r="R3587" s="34"/>
    </row>
    <row r="3588" spans="1:18" ht="15.75" customHeight="1">
      <c r="A3588" s="22"/>
      <c r="B3588" s="27" t="s">
        <v>21</v>
      </c>
      <c r="C3588" s="27">
        <v>1185732</v>
      </c>
      <c r="D3588" s="28">
        <v>44477</v>
      </c>
      <c r="E3588" s="27" t="s">
        <v>22</v>
      </c>
      <c r="F3588" s="27" t="s">
        <v>128</v>
      </c>
      <c r="G3588" s="27" t="s">
        <v>129</v>
      </c>
      <c r="H3588" s="27" t="s">
        <v>24</v>
      </c>
      <c r="I3588" s="29">
        <v>0.54999999999999993</v>
      </c>
      <c r="J3588" s="30">
        <v>3750</v>
      </c>
      <c r="K3588" s="31">
        <f t="shared" si="28"/>
        <v>2062.4999999999995</v>
      </c>
      <c r="L3588" s="31">
        <f t="shared" si="29"/>
        <v>721.87499999999977</v>
      </c>
      <c r="M3588" s="32">
        <v>0.35</v>
      </c>
      <c r="O3588" s="37"/>
      <c r="P3588" s="35"/>
      <c r="Q3588" s="33"/>
      <c r="R3588" s="34"/>
    </row>
    <row r="3589" spans="1:18" ht="15.75" customHeight="1">
      <c r="A3589" s="22"/>
      <c r="B3589" s="27" t="s">
        <v>21</v>
      </c>
      <c r="C3589" s="27">
        <v>1185732</v>
      </c>
      <c r="D3589" s="28">
        <v>44477</v>
      </c>
      <c r="E3589" s="27" t="s">
        <v>22</v>
      </c>
      <c r="F3589" s="27" t="s">
        <v>128</v>
      </c>
      <c r="G3589" s="27" t="s">
        <v>129</v>
      </c>
      <c r="H3589" s="27" t="s">
        <v>25</v>
      </c>
      <c r="I3589" s="29">
        <v>0.5</v>
      </c>
      <c r="J3589" s="30">
        <v>2000</v>
      </c>
      <c r="K3589" s="31">
        <f t="shared" si="28"/>
        <v>1000</v>
      </c>
      <c r="L3589" s="31">
        <f t="shared" si="29"/>
        <v>350</v>
      </c>
      <c r="M3589" s="32">
        <v>0.35</v>
      </c>
      <c r="O3589" s="37"/>
      <c r="P3589" s="35"/>
      <c r="Q3589" s="33"/>
      <c r="R3589" s="34"/>
    </row>
    <row r="3590" spans="1:18" ht="15.75" customHeight="1">
      <c r="A3590" s="22"/>
      <c r="B3590" s="27" t="s">
        <v>21</v>
      </c>
      <c r="C3590" s="27">
        <v>1185732</v>
      </c>
      <c r="D3590" s="28">
        <v>44477</v>
      </c>
      <c r="E3590" s="27" t="s">
        <v>22</v>
      </c>
      <c r="F3590" s="27" t="s">
        <v>128</v>
      </c>
      <c r="G3590" s="27" t="s">
        <v>129</v>
      </c>
      <c r="H3590" s="27" t="s">
        <v>26</v>
      </c>
      <c r="I3590" s="29">
        <v>0.5</v>
      </c>
      <c r="J3590" s="30">
        <v>1000</v>
      </c>
      <c r="K3590" s="31">
        <f t="shared" si="28"/>
        <v>500</v>
      </c>
      <c r="L3590" s="31">
        <f t="shared" si="29"/>
        <v>200</v>
      </c>
      <c r="M3590" s="32">
        <v>0.4</v>
      </c>
      <c r="O3590" s="37"/>
      <c r="P3590" s="35"/>
      <c r="Q3590" s="33"/>
      <c r="R3590" s="34"/>
    </row>
    <row r="3591" spans="1:18" ht="15.75" customHeight="1">
      <c r="A3591" s="22"/>
      <c r="B3591" s="27" t="s">
        <v>21</v>
      </c>
      <c r="C3591" s="27">
        <v>1185732</v>
      </c>
      <c r="D3591" s="28">
        <v>44477</v>
      </c>
      <c r="E3591" s="27" t="s">
        <v>22</v>
      </c>
      <c r="F3591" s="27" t="s">
        <v>128</v>
      </c>
      <c r="G3591" s="27" t="s">
        <v>129</v>
      </c>
      <c r="H3591" s="27" t="s">
        <v>27</v>
      </c>
      <c r="I3591" s="29">
        <v>0.5</v>
      </c>
      <c r="J3591" s="30">
        <v>750</v>
      </c>
      <c r="K3591" s="31">
        <f t="shared" si="28"/>
        <v>375</v>
      </c>
      <c r="L3591" s="31">
        <f t="shared" si="29"/>
        <v>150</v>
      </c>
      <c r="M3591" s="32">
        <v>0.4</v>
      </c>
      <c r="O3591" s="37"/>
      <c r="P3591" s="35"/>
      <c r="Q3591" s="33"/>
      <c r="R3591" s="34"/>
    </row>
    <row r="3592" spans="1:18" ht="15.75" customHeight="1">
      <c r="A3592" s="22"/>
      <c r="B3592" s="27" t="s">
        <v>21</v>
      </c>
      <c r="C3592" s="27">
        <v>1185732</v>
      </c>
      <c r="D3592" s="28">
        <v>44477</v>
      </c>
      <c r="E3592" s="27" t="s">
        <v>22</v>
      </c>
      <c r="F3592" s="27" t="s">
        <v>128</v>
      </c>
      <c r="G3592" s="27" t="s">
        <v>129</v>
      </c>
      <c r="H3592" s="27" t="s">
        <v>28</v>
      </c>
      <c r="I3592" s="29">
        <v>0.6</v>
      </c>
      <c r="J3592" s="30">
        <v>750</v>
      </c>
      <c r="K3592" s="31">
        <f t="shared" si="28"/>
        <v>450</v>
      </c>
      <c r="L3592" s="31">
        <f t="shared" si="29"/>
        <v>135</v>
      </c>
      <c r="M3592" s="32">
        <v>0.3</v>
      </c>
      <c r="O3592" s="37"/>
      <c r="P3592" s="35"/>
      <c r="Q3592" s="33"/>
      <c r="R3592" s="34"/>
    </row>
    <row r="3593" spans="1:18" ht="15.75" customHeight="1">
      <c r="A3593" s="22"/>
      <c r="B3593" s="27" t="s">
        <v>21</v>
      </c>
      <c r="C3593" s="27">
        <v>1185732</v>
      </c>
      <c r="D3593" s="28">
        <v>44477</v>
      </c>
      <c r="E3593" s="27" t="s">
        <v>22</v>
      </c>
      <c r="F3593" s="27" t="s">
        <v>128</v>
      </c>
      <c r="G3593" s="27" t="s">
        <v>129</v>
      </c>
      <c r="H3593" s="27" t="s">
        <v>29</v>
      </c>
      <c r="I3593" s="29">
        <v>0.64999999999999991</v>
      </c>
      <c r="J3593" s="30">
        <v>2000</v>
      </c>
      <c r="K3593" s="31">
        <f t="shared" si="28"/>
        <v>1299.9999999999998</v>
      </c>
      <c r="L3593" s="31">
        <f t="shared" si="29"/>
        <v>519.99999999999989</v>
      </c>
      <c r="M3593" s="32">
        <v>0.4</v>
      </c>
      <c r="O3593" s="37"/>
      <c r="P3593" s="35"/>
      <c r="Q3593" s="33"/>
      <c r="R3593" s="34"/>
    </row>
    <row r="3594" spans="1:18" ht="15.75" customHeight="1">
      <c r="A3594" s="22"/>
      <c r="B3594" s="27" t="s">
        <v>21</v>
      </c>
      <c r="C3594" s="27">
        <v>1185732</v>
      </c>
      <c r="D3594" s="28">
        <v>44507</v>
      </c>
      <c r="E3594" s="27" t="s">
        <v>22</v>
      </c>
      <c r="F3594" s="27" t="s">
        <v>128</v>
      </c>
      <c r="G3594" s="27" t="s">
        <v>129</v>
      </c>
      <c r="H3594" s="27" t="s">
        <v>24</v>
      </c>
      <c r="I3594" s="29">
        <v>0.6</v>
      </c>
      <c r="J3594" s="30">
        <v>3500</v>
      </c>
      <c r="K3594" s="31">
        <f t="shared" si="28"/>
        <v>2100</v>
      </c>
      <c r="L3594" s="31">
        <f t="shared" si="29"/>
        <v>735</v>
      </c>
      <c r="M3594" s="32">
        <v>0.35</v>
      </c>
      <c r="O3594" s="37"/>
      <c r="P3594" s="35"/>
      <c r="Q3594" s="33"/>
      <c r="R3594" s="34"/>
    </row>
    <row r="3595" spans="1:18" ht="15.75" customHeight="1">
      <c r="A3595" s="22"/>
      <c r="B3595" s="27" t="s">
        <v>21</v>
      </c>
      <c r="C3595" s="27">
        <v>1185732</v>
      </c>
      <c r="D3595" s="28">
        <v>44507</v>
      </c>
      <c r="E3595" s="27" t="s">
        <v>22</v>
      </c>
      <c r="F3595" s="27" t="s">
        <v>128</v>
      </c>
      <c r="G3595" s="27" t="s">
        <v>129</v>
      </c>
      <c r="H3595" s="27" t="s">
        <v>25</v>
      </c>
      <c r="I3595" s="29">
        <v>0.5</v>
      </c>
      <c r="J3595" s="30">
        <v>2250</v>
      </c>
      <c r="K3595" s="31">
        <f t="shared" si="28"/>
        <v>1125</v>
      </c>
      <c r="L3595" s="31">
        <f t="shared" si="29"/>
        <v>393.75</v>
      </c>
      <c r="M3595" s="32">
        <v>0.35</v>
      </c>
      <c r="O3595" s="37"/>
      <c r="P3595" s="35"/>
      <c r="Q3595" s="33"/>
      <c r="R3595" s="34"/>
    </row>
    <row r="3596" spans="1:18" ht="15.75" customHeight="1">
      <c r="A3596" s="22"/>
      <c r="B3596" s="27" t="s">
        <v>21</v>
      </c>
      <c r="C3596" s="27">
        <v>1185732</v>
      </c>
      <c r="D3596" s="28">
        <v>44507</v>
      </c>
      <c r="E3596" s="27" t="s">
        <v>22</v>
      </c>
      <c r="F3596" s="27" t="s">
        <v>128</v>
      </c>
      <c r="G3596" s="27" t="s">
        <v>129</v>
      </c>
      <c r="H3596" s="27" t="s">
        <v>26</v>
      </c>
      <c r="I3596" s="29">
        <v>0.5</v>
      </c>
      <c r="J3596" s="30">
        <v>2200</v>
      </c>
      <c r="K3596" s="31">
        <f t="shared" si="28"/>
        <v>1100</v>
      </c>
      <c r="L3596" s="31">
        <f t="shared" si="29"/>
        <v>440</v>
      </c>
      <c r="M3596" s="32">
        <v>0.4</v>
      </c>
      <c r="O3596" s="37"/>
      <c r="P3596" s="35"/>
      <c r="Q3596" s="33"/>
      <c r="R3596" s="34"/>
    </row>
    <row r="3597" spans="1:18" ht="15.75" customHeight="1">
      <c r="A3597" s="22"/>
      <c r="B3597" s="27" t="s">
        <v>21</v>
      </c>
      <c r="C3597" s="27">
        <v>1185732</v>
      </c>
      <c r="D3597" s="28">
        <v>44507</v>
      </c>
      <c r="E3597" s="27" t="s">
        <v>22</v>
      </c>
      <c r="F3597" s="27" t="s">
        <v>128</v>
      </c>
      <c r="G3597" s="27" t="s">
        <v>129</v>
      </c>
      <c r="H3597" s="27" t="s">
        <v>27</v>
      </c>
      <c r="I3597" s="29">
        <v>0.5</v>
      </c>
      <c r="J3597" s="30">
        <v>2000</v>
      </c>
      <c r="K3597" s="31">
        <f t="shared" si="28"/>
        <v>1000</v>
      </c>
      <c r="L3597" s="31">
        <f t="shared" si="29"/>
        <v>400</v>
      </c>
      <c r="M3597" s="32">
        <v>0.4</v>
      </c>
      <c r="O3597" s="37"/>
      <c r="P3597" s="35"/>
      <c r="Q3597" s="33"/>
      <c r="R3597" s="34"/>
    </row>
    <row r="3598" spans="1:18" ht="15.75" customHeight="1">
      <c r="A3598" s="22"/>
      <c r="B3598" s="27" t="s">
        <v>21</v>
      </c>
      <c r="C3598" s="27">
        <v>1185732</v>
      </c>
      <c r="D3598" s="28">
        <v>44507</v>
      </c>
      <c r="E3598" s="27" t="s">
        <v>22</v>
      </c>
      <c r="F3598" s="27" t="s">
        <v>128</v>
      </c>
      <c r="G3598" s="27" t="s">
        <v>129</v>
      </c>
      <c r="H3598" s="27" t="s">
        <v>28</v>
      </c>
      <c r="I3598" s="29">
        <v>0.6</v>
      </c>
      <c r="J3598" s="30">
        <v>1750</v>
      </c>
      <c r="K3598" s="31">
        <f t="shared" si="28"/>
        <v>1050</v>
      </c>
      <c r="L3598" s="31">
        <f t="shared" si="29"/>
        <v>315</v>
      </c>
      <c r="M3598" s="32">
        <v>0.3</v>
      </c>
      <c r="O3598" s="37"/>
      <c r="P3598" s="35"/>
      <c r="Q3598" s="33"/>
      <c r="R3598" s="34"/>
    </row>
    <row r="3599" spans="1:18" ht="15.75" customHeight="1">
      <c r="A3599" s="22"/>
      <c r="B3599" s="27" t="s">
        <v>21</v>
      </c>
      <c r="C3599" s="27">
        <v>1185732</v>
      </c>
      <c r="D3599" s="28">
        <v>44507</v>
      </c>
      <c r="E3599" s="27" t="s">
        <v>22</v>
      </c>
      <c r="F3599" s="27" t="s">
        <v>128</v>
      </c>
      <c r="G3599" s="27" t="s">
        <v>129</v>
      </c>
      <c r="H3599" s="27" t="s">
        <v>29</v>
      </c>
      <c r="I3599" s="29">
        <v>0.64999999999999991</v>
      </c>
      <c r="J3599" s="30">
        <v>2750</v>
      </c>
      <c r="K3599" s="31">
        <f t="shared" si="28"/>
        <v>1787.4999999999998</v>
      </c>
      <c r="L3599" s="31">
        <f t="shared" si="29"/>
        <v>715</v>
      </c>
      <c r="M3599" s="32">
        <v>0.4</v>
      </c>
      <c r="O3599" s="37"/>
      <c r="P3599" s="35"/>
      <c r="Q3599" s="33"/>
      <c r="R3599" s="34"/>
    </row>
    <row r="3600" spans="1:18" ht="15.75" customHeight="1">
      <c r="A3600" s="22"/>
      <c r="B3600" s="27" t="s">
        <v>21</v>
      </c>
      <c r="C3600" s="27">
        <v>1185732</v>
      </c>
      <c r="D3600" s="28">
        <v>44536</v>
      </c>
      <c r="E3600" s="27" t="s">
        <v>22</v>
      </c>
      <c r="F3600" s="27" t="s">
        <v>128</v>
      </c>
      <c r="G3600" s="27" t="s">
        <v>129</v>
      </c>
      <c r="H3600" s="27" t="s">
        <v>24</v>
      </c>
      <c r="I3600" s="29">
        <v>0.6</v>
      </c>
      <c r="J3600" s="30">
        <v>5000</v>
      </c>
      <c r="K3600" s="31">
        <f t="shared" si="28"/>
        <v>3000</v>
      </c>
      <c r="L3600" s="31">
        <f t="shared" si="29"/>
        <v>1050</v>
      </c>
      <c r="M3600" s="32">
        <v>0.35</v>
      </c>
      <c r="O3600" s="37"/>
      <c r="P3600" s="35"/>
      <c r="Q3600" s="33"/>
      <c r="R3600" s="34"/>
    </row>
    <row r="3601" spans="1:18" ht="15.75" customHeight="1">
      <c r="A3601" s="22"/>
      <c r="B3601" s="27" t="s">
        <v>21</v>
      </c>
      <c r="C3601" s="27">
        <v>1185732</v>
      </c>
      <c r="D3601" s="28">
        <v>44536</v>
      </c>
      <c r="E3601" s="27" t="s">
        <v>22</v>
      </c>
      <c r="F3601" s="27" t="s">
        <v>128</v>
      </c>
      <c r="G3601" s="27" t="s">
        <v>129</v>
      </c>
      <c r="H3601" s="27" t="s">
        <v>25</v>
      </c>
      <c r="I3601" s="29">
        <v>0.5</v>
      </c>
      <c r="J3601" s="30">
        <v>3000</v>
      </c>
      <c r="K3601" s="31">
        <f t="shared" si="28"/>
        <v>1500</v>
      </c>
      <c r="L3601" s="31">
        <f t="shared" si="29"/>
        <v>525</v>
      </c>
      <c r="M3601" s="32">
        <v>0.35</v>
      </c>
      <c r="O3601" s="37"/>
      <c r="P3601" s="35"/>
      <c r="Q3601" s="33"/>
      <c r="R3601" s="34"/>
    </row>
    <row r="3602" spans="1:18" ht="15.75" customHeight="1">
      <c r="A3602" s="22"/>
      <c r="B3602" s="27" t="s">
        <v>21</v>
      </c>
      <c r="C3602" s="27">
        <v>1185732</v>
      </c>
      <c r="D3602" s="28">
        <v>44536</v>
      </c>
      <c r="E3602" s="27" t="s">
        <v>22</v>
      </c>
      <c r="F3602" s="27" t="s">
        <v>128</v>
      </c>
      <c r="G3602" s="27" t="s">
        <v>129</v>
      </c>
      <c r="H3602" s="27" t="s">
        <v>26</v>
      </c>
      <c r="I3602" s="29">
        <v>0.5</v>
      </c>
      <c r="J3602" s="30">
        <v>2750</v>
      </c>
      <c r="K3602" s="31">
        <f t="shared" si="28"/>
        <v>1375</v>
      </c>
      <c r="L3602" s="31">
        <f t="shared" si="29"/>
        <v>550</v>
      </c>
      <c r="M3602" s="32">
        <v>0.4</v>
      </c>
      <c r="O3602" s="37"/>
      <c r="P3602" s="35"/>
      <c r="Q3602" s="33"/>
      <c r="R3602" s="34"/>
    </row>
    <row r="3603" spans="1:18" ht="15.75" customHeight="1">
      <c r="A3603" s="22"/>
      <c r="B3603" s="27" t="s">
        <v>21</v>
      </c>
      <c r="C3603" s="27">
        <v>1185732</v>
      </c>
      <c r="D3603" s="28">
        <v>44536</v>
      </c>
      <c r="E3603" s="27" t="s">
        <v>22</v>
      </c>
      <c r="F3603" s="27" t="s">
        <v>128</v>
      </c>
      <c r="G3603" s="27" t="s">
        <v>129</v>
      </c>
      <c r="H3603" s="27" t="s">
        <v>27</v>
      </c>
      <c r="I3603" s="29">
        <v>0.5</v>
      </c>
      <c r="J3603" s="30">
        <v>2250</v>
      </c>
      <c r="K3603" s="31">
        <f t="shared" si="28"/>
        <v>1125</v>
      </c>
      <c r="L3603" s="31">
        <f t="shared" si="29"/>
        <v>450</v>
      </c>
      <c r="M3603" s="32">
        <v>0.4</v>
      </c>
      <c r="O3603" s="37"/>
      <c r="P3603" s="35"/>
      <c r="Q3603" s="33"/>
      <c r="R3603" s="34"/>
    </row>
    <row r="3604" spans="1:18" ht="15.75" customHeight="1">
      <c r="A3604" s="22"/>
      <c r="B3604" s="27" t="s">
        <v>21</v>
      </c>
      <c r="C3604" s="27">
        <v>1185732</v>
      </c>
      <c r="D3604" s="28">
        <v>44536</v>
      </c>
      <c r="E3604" s="27" t="s">
        <v>22</v>
      </c>
      <c r="F3604" s="27" t="s">
        <v>128</v>
      </c>
      <c r="G3604" s="27" t="s">
        <v>129</v>
      </c>
      <c r="H3604" s="27" t="s">
        <v>28</v>
      </c>
      <c r="I3604" s="29">
        <v>0.6</v>
      </c>
      <c r="J3604" s="30">
        <v>2250</v>
      </c>
      <c r="K3604" s="31">
        <f t="shared" si="28"/>
        <v>1350</v>
      </c>
      <c r="L3604" s="31">
        <f t="shared" si="29"/>
        <v>405</v>
      </c>
      <c r="M3604" s="32">
        <v>0.3</v>
      </c>
      <c r="O3604" s="37"/>
      <c r="P3604" s="35"/>
      <c r="Q3604" s="33"/>
      <c r="R3604" s="34"/>
    </row>
    <row r="3605" spans="1:18" ht="15.75" customHeight="1">
      <c r="A3605" s="22"/>
      <c r="B3605" s="27" t="s">
        <v>21</v>
      </c>
      <c r="C3605" s="27">
        <v>1185732</v>
      </c>
      <c r="D3605" s="28">
        <v>44536</v>
      </c>
      <c r="E3605" s="27" t="s">
        <v>22</v>
      </c>
      <c r="F3605" s="27" t="s">
        <v>128</v>
      </c>
      <c r="G3605" s="27" t="s">
        <v>129</v>
      </c>
      <c r="H3605" s="27" t="s">
        <v>29</v>
      </c>
      <c r="I3605" s="29">
        <v>0.64999999999999991</v>
      </c>
      <c r="J3605" s="30">
        <v>3250</v>
      </c>
      <c r="K3605" s="31">
        <f t="shared" si="28"/>
        <v>2112.4999999999995</v>
      </c>
      <c r="L3605" s="31">
        <f t="shared" si="29"/>
        <v>844.99999999999989</v>
      </c>
      <c r="M3605" s="32">
        <v>0.4</v>
      </c>
      <c r="O3605" s="37"/>
      <c r="P3605" s="35"/>
      <c r="Q3605" s="33"/>
      <c r="R3605" s="34"/>
    </row>
    <row r="3606" spans="1:18" ht="15.75" customHeight="1">
      <c r="A3606" s="22" t="s">
        <v>46</v>
      </c>
      <c r="B3606" s="27" t="s">
        <v>21</v>
      </c>
      <c r="C3606" s="27">
        <v>1185732</v>
      </c>
      <c r="D3606" s="28">
        <v>44213</v>
      </c>
      <c r="E3606" s="27" t="s">
        <v>22</v>
      </c>
      <c r="F3606" s="27" t="s">
        <v>130</v>
      </c>
      <c r="G3606" s="27" t="s">
        <v>131</v>
      </c>
      <c r="H3606" s="27" t="s">
        <v>24</v>
      </c>
      <c r="I3606" s="29">
        <v>0.4</v>
      </c>
      <c r="J3606" s="30">
        <v>4500</v>
      </c>
      <c r="K3606" s="31">
        <f t="shared" si="28"/>
        <v>1800</v>
      </c>
      <c r="L3606" s="31">
        <f t="shared" si="29"/>
        <v>540</v>
      </c>
      <c r="M3606" s="32">
        <v>0.3</v>
      </c>
      <c r="O3606" s="37"/>
      <c r="P3606" s="35"/>
      <c r="Q3606" s="33"/>
      <c r="R3606" s="34"/>
    </row>
    <row r="3607" spans="1:18" ht="15.75" customHeight="1">
      <c r="A3607" s="22"/>
      <c r="B3607" s="27" t="s">
        <v>21</v>
      </c>
      <c r="C3607" s="27">
        <v>1185732</v>
      </c>
      <c r="D3607" s="28">
        <v>44213</v>
      </c>
      <c r="E3607" s="27" t="s">
        <v>22</v>
      </c>
      <c r="F3607" s="27" t="s">
        <v>130</v>
      </c>
      <c r="G3607" s="27" t="s">
        <v>131</v>
      </c>
      <c r="H3607" s="27" t="s">
        <v>25</v>
      </c>
      <c r="I3607" s="29">
        <v>0.4</v>
      </c>
      <c r="J3607" s="30">
        <v>2500</v>
      </c>
      <c r="K3607" s="31">
        <f t="shared" si="28"/>
        <v>1000</v>
      </c>
      <c r="L3607" s="31">
        <f t="shared" si="29"/>
        <v>300</v>
      </c>
      <c r="M3607" s="32">
        <v>0.3</v>
      </c>
      <c r="O3607" s="37"/>
      <c r="P3607" s="35"/>
      <c r="Q3607" s="33"/>
      <c r="R3607" s="34"/>
    </row>
    <row r="3608" spans="1:18" ht="15.75" customHeight="1">
      <c r="A3608" s="22"/>
      <c r="B3608" s="27" t="s">
        <v>21</v>
      </c>
      <c r="C3608" s="27">
        <v>1185732</v>
      </c>
      <c r="D3608" s="28">
        <v>44213</v>
      </c>
      <c r="E3608" s="27" t="s">
        <v>22</v>
      </c>
      <c r="F3608" s="27" t="s">
        <v>130</v>
      </c>
      <c r="G3608" s="27" t="s">
        <v>131</v>
      </c>
      <c r="H3608" s="27" t="s">
        <v>26</v>
      </c>
      <c r="I3608" s="29">
        <v>0.30000000000000004</v>
      </c>
      <c r="J3608" s="30">
        <v>2500</v>
      </c>
      <c r="K3608" s="31">
        <f t="shared" si="28"/>
        <v>750.00000000000011</v>
      </c>
      <c r="L3608" s="31">
        <f t="shared" si="29"/>
        <v>187.50000000000003</v>
      </c>
      <c r="M3608" s="32">
        <v>0.25</v>
      </c>
      <c r="O3608" s="37"/>
      <c r="P3608" s="35"/>
      <c r="Q3608" s="33"/>
      <c r="R3608" s="34"/>
    </row>
    <row r="3609" spans="1:18" ht="15.75" customHeight="1">
      <c r="A3609" s="22"/>
      <c r="B3609" s="27" t="s">
        <v>21</v>
      </c>
      <c r="C3609" s="27">
        <v>1185732</v>
      </c>
      <c r="D3609" s="28">
        <v>44213</v>
      </c>
      <c r="E3609" s="27" t="s">
        <v>22</v>
      </c>
      <c r="F3609" s="27" t="s">
        <v>130</v>
      </c>
      <c r="G3609" s="27" t="s">
        <v>131</v>
      </c>
      <c r="H3609" s="27" t="s">
        <v>27</v>
      </c>
      <c r="I3609" s="29">
        <v>0.35</v>
      </c>
      <c r="J3609" s="30">
        <v>1000</v>
      </c>
      <c r="K3609" s="31">
        <f t="shared" si="28"/>
        <v>350</v>
      </c>
      <c r="L3609" s="31">
        <f t="shared" si="29"/>
        <v>87.5</v>
      </c>
      <c r="M3609" s="32">
        <v>0.25</v>
      </c>
      <c r="O3609" s="37"/>
      <c r="P3609" s="35"/>
      <c r="Q3609" s="33"/>
      <c r="R3609" s="34"/>
    </row>
    <row r="3610" spans="1:18" ht="15.75" customHeight="1">
      <c r="A3610" s="22"/>
      <c r="B3610" s="27" t="s">
        <v>21</v>
      </c>
      <c r="C3610" s="27">
        <v>1185732</v>
      </c>
      <c r="D3610" s="28">
        <v>44213</v>
      </c>
      <c r="E3610" s="27" t="s">
        <v>22</v>
      </c>
      <c r="F3610" s="27" t="s">
        <v>130</v>
      </c>
      <c r="G3610" s="27" t="s">
        <v>131</v>
      </c>
      <c r="H3610" s="27" t="s">
        <v>28</v>
      </c>
      <c r="I3610" s="29">
        <v>0.5</v>
      </c>
      <c r="J3610" s="30">
        <v>1500</v>
      </c>
      <c r="K3610" s="31">
        <f t="shared" si="28"/>
        <v>750</v>
      </c>
      <c r="L3610" s="31">
        <f t="shared" si="29"/>
        <v>187.5</v>
      </c>
      <c r="M3610" s="32">
        <v>0.25</v>
      </c>
      <c r="O3610" s="37"/>
      <c r="P3610" s="35"/>
      <c r="Q3610" s="33"/>
      <c r="R3610" s="34"/>
    </row>
    <row r="3611" spans="1:18" ht="15.75" customHeight="1">
      <c r="A3611" s="22"/>
      <c r="B3611" s="27" t="s">
        <v>21</v>
      </c>
      <c r="C3611" s="27">
        <v>1185732</v>
      </c>
      <c r="D3611" s="28">
        <v>44213</v>
      </c>
      <c r="E3611" s="27" t="s">
        <v>22</v>
      </c>
      <c r="F3611" s="27" t="s">
        <v>130</v>
      </c>
      <c r="G3611" s="27" t="s">
        <v>131</v>
      </c>
      <c r="H3611" s="27" t="s">
        <v>29</v>
      </c>
      <c r="I3611" s="29">
        <v>0.4</v>
      </c>
      <c r="J3611" s="30">
        <v>2500</v>
      </c>
      <c r="K3611" s="31">
        <f t="shared" si="28"/>
        <v>1000</v>
      </c>
      <c r="L3611" s="31">
        <f t="shared" si="29"/>
        <v>300</v>
      </c>
      <c r="M3611" s="32">
        <v>0.3</v>
      </c>
      <c r="O3611" s="37"/>
      <c r="P3611" s="35"/>
      <c r="Q3611" s="33"/>
      <c r="R3611" s="34"/>
    </row>
    <row r="3612" spans="1:18" ht="15.75" customHeight="1">
      <c r="A3612" s="22"/>
      <c r="B3612" s="27" t="s">
        <v>21</v>
      </c>
      <c r="C3612" s="27">
        <v>1185732</v>
      </c>
      <c r="D3612" s="28">
        <v>44242</v>
      </c>
      <c r="E3612" s="27" t="s">
        <v>22</v>
      </c>
      <c r="F3612" s="27" t="s">
        <v>130</v>
      </c>
      <c r="G3612" s="27" t="s">
        <v>131</v>
      </c>
      <c r="H3612" s="27" t="s">
        <v>24</v>
      </c>
      <c r="I3612" s="29">
        <v>0.4</v>
      </c>
      <c r="J3612" s="30">
        <v>5000</v>
      </c>
      <c r="K3612" s="31">
        <f t="shared" si="28"/>
        <v>2000</v>
      </c>
      <c r="L3612" s="31">
        <f t="shared" si="29"/>
        <v>600</v>
      </c>
      <c r="M3612" s="32">
        <v>0.3</v>
      </c>
      <c r="O3612" s="37"/>
      <c r="P3612" s="35"/>
      <c r="Q3612" s="33"/>
      <c r="R3612" s="34"/>
    </row>
    <row r="3613" spans="1:18" ht="15.75" customHeight="1">
      <c r="A3613" s="22"/>
      <c r="B3613" s="27" t="s">
        <v>21</v>
      </c>
      <c r="C3613" s="27">
        <v>1185732</v>
      </c>
      <c r="D3613" s="28">
        <v>44242</v>
      </c>
      <c r="E3613" s="27" t="s">
        <v>22</v>
      </c>
      <c r="F3613" s="27" t="s">
        <v>130</v>
      </c>
      <c r="G3613" s="27" t="s">
        <v>131</v>
      </c>
      <c r="H3613" s="27" t="s">
        <v>25</v>
      </c>
      <c r="I3613" s="29">
        <v>0.4</v>
      </c>
      <c r="J3613" s="30">
        <v>1500</v>
      </c>
      <c r="K3613" s="31">
        <f t="shared" si="28"/>
        <v>600</v>
      </c>
      <c r="L3613" s="31">
        <f t="shared" si="29"/>
        <v>180</v>
      </c>
      <c r="M3613" s="32">
        <v>0.3</v>
      </c>
      <c r="O3613" s="37"/>
      <c r="P3613" s="35"/>
      <c r="Q3613" s="33"/>
      <c r="R3613" s="34"/>
    </row>
    <row r="3614" spans="1:18" ht="15.75" customHeight="1">
      <c r="A3614" s="22"/>
      <c r="B3614" s="27" t="s">
        <v>21</v>
      </c>
      <c r="C3614" s="27">
        <v>1185732</v>
      </c>
      <c r="D3614" s="28">
        <v>44242</v>
      </c>
      <c r="E3614" s="27" t="s">
        <v>22</v>
      </c>
      <c r="F3614" s="27" t="s">
        <v>130</v>
      </c>
      <c r="G3614" s="27" t="s">
        <v>131</v>
      </c>
      <c r="H3614" s="27" t="s">
        <v>26</v>
      </c>
      <c r="I3614" s="29">
        <v>0.30000000000000004</v>
      </c>
      <c r="J3614" s="30">
        <v>2000</v>
      </c>
      <c r="K3614" s="31">
        <f t="shared" si="28"/>
        <v>600.00000000000011</v>
      </c>
      <c r="L3614" s="31">
        <f t="shared" si="29"/>
        <v>150.00000000000003</v>
      </c>
      <c r="M3614" s="32">
        <v>0.25</v>
      </c>
      <c r="O3614" s="37"/>
      <c r="P3614" s="35"/>
      <c r="Q3614" s="33"/>
      <c r="R3614" s="34"/>
    </row>
    <row r="3615" spans="1:18" ht="15.75" customHeight="1">
      <c r="A3615" s="22"/>
      <c r="B3615" s="27" t="s">
        <v>21</v>
      </c>
      <c r="C3615" s="27">
        <v>1185732</v>
      </c>
      <c r="D3615" s="28">
        <v>44242</v>
      </c>
      <c r="E3615" s="27" t="s">
        <v>22</v>
      </c>
      <c r="F3615" s="27" t="s">
        <v>130</v>
      </c>
      <c r="G3615" s="27" t="s">
        <v>131</v>
      </c>
      <c r="H3615" s="27" t="s">
        <v>27</v>
      </c>
      <c r="I3615" s="29">
        <v>0.35</v>
      </c>
      <c r="J3615" s="30">
        <v>2500</v>
      </c>
      <c r="K3615" s="31">
        <f t="shared" si="28"/>
        <v>875</v>
      </c>
      <c r="L3615" s="31">
        <f t="shared" si="29"/>
        <v>218.75</v>
      </c>
      <c r="M3615" s="32">
        <v>0.25</v>
      </c>
      <c r="O3615" s="37"/>
      <c r="P3615" s="35"/>
      <c r="Q3615" s="33"/>
      <c r="R3615" s="34"/>
    </row>
    <row r="3616" spans="1:18" ht="15.75" customHeight="1">
      <c r="A3616" s="22"/>
      <c r="B3616" s="27" t="s">
        <v>21</v>
      </c>
      <c r="C3616" s="27">
        <v>1185732</v>
      </c>
      <c r="D3616" s="28">
        <v>44242</v>
      </c>
      <c r="E3616" s="27" t="s">
        <v>22</v>
      </c>
      <c r="F3616" s="27" t="s">
        <v>130</v>
      </c>
      <c r="G3616" s="27" t="s">
        <v>131</v>
      </c>
      <c r="H3616" s="27" t="s">
        <v>28</v>
      </c>
      <c r="I3616" s="29">
        <v>0.5</v>
      </c>
      <c r="J3616" s="30">
        <v>1500</v>
      </c>
      <c r="K3616" s="31">
        <f t="shared" si="28"/>
        <v>750</v>
      </c>
      <c r="L3616" s="31">
        <f t="shared" si="29"/>
        <v>187.5</v>
      </c>
      <c r="M3616" s="32">
        <v>0.25</v>
      </c>
      <c r="O3616" s="37"/>
      <c r="P3616" s="35"/>
      <c r="Q3616" s="33"/>
      <c r="R3616" s="34"/>
    </row>
    <row r="3617" spans="1:18" ht="15.75" customHeight="1">
      <c r="A3617" s="22"/>
      <c r="B3617" s="27" t="s">
        <v>21</v>
      </c>
      <c r="C3617" s="27">
        <v>1185732</v>
      </c>
      <c r="D3617" s="28">
        <v>44242</v>
      </c>
      <c r="E3617" s="27" t="s">
        <v>22</v>
      </c>
      <c r="F3617" s="27" t="s">
        <v>130</v>
      </c>
      <c r="G3617" s="27" t="s">
        <v>131</v>
      </c>
      <c r="H3617" s="27" t="s">
        <v>29</v>
      </c>
      <c r="I3617" s="29">
        <v>0.4</v>
      </c>
      <c r="J3617" s="30">
        <v>2500</v>
      </c>
      <c r="K3617" s="31">
        <f t="shared" si="28"/>
        <v>1000</v>
      </c>
      <c r="L3617" s="31">
        <f t="shared" si="29"/>
        <v>300</v>
      </c>
      <c r="M3617" s="32">
        <v>0.3</v>
      </c>
      <c r="O3617" s="37"/>
      <c r="P3617" s="35"/>
      <c r="Q3617" s="33"/>
      <c r="R3617" s="34"/>
    </row>
    <row r="3618" spans="1:18" ht="15.75" customHeight="1">
      <c r="A3618" s="22"/>
      <c r="B3618" s="27" t="s">
        <v>21</v>
      </c>
      <c r="C3618" s="27">
        <v>1185732</v>
      </c>
      <c r="D3618" s="28">
        <v>44268</v>
      </c>
      <c r="E3618" s="27" t="s">
        <v>22</v>
      </c>
      <c r="F3618" s="27" t="s">
        <v>130</v>
      </c>
      <c r="G3618" s="27" t="s">
        <v>131</v>
      </c>
      <c r="H3618" s="27" t="s">
        <v>24</v>
      </c>
      <c r="I3618" s="29">
        <v>0.4</v>
      </c>
      <c r="J3618" s="30">
        <v>4700</v>
      </c>
      <c r="K3618" s="31">
        <f t="shared" si="28"/>
        <v>1880</v>
      </c>
      <c r="L3618" s="31">
        <f t="shared" si="29"/>
        <v>564</v>
      </c>
      <c r="M3618" s="32">
        <v>0.3</v>
      </c>
      <c r="O3618" s="37"/>
      <c r="P3618" s="35"/>
      <c r="Q3618" s="33"/>
      <c r="R3618" s="34"/>
    </row>
    <row r="3619" spans="1:18" ht="15.75" customHeight="1">
      <c r="A3619" s="22"/>
      <c r="B3619" s="27" t="s">
        <v>21</v>
      </c>
      <c r="C3619" s="27">
        <v>1185732</v>
      </c>
      <c r="D3619" s="28">
        <v>44268</v>
      </c>
      <c r="E3619" s="27" t="s">
        <v>22</v>
      </c>
      <c r="F3619" s="27" t="s">
        <v>130</v>
      </c>
      <c r="G3619" s="27" t="s">
        <v>131</v>
      </c>
      <c r="H3619" s="27" t="s">
        <v>25</v>
      </c>
      <c r="I3619" s="29">
        <v>0.4</v>
      </c>
      <c r="J3619" s="30">
        <v>1750</v>
      </c>
      <c r="K3619" s="31">
        <f t="shared" si="28"/>
        <v>700</v>
      </c>
      <c r="L3619" s="31">
        <f t="shared" si="29"/>
        <v>210</v>
      </c>
      <c r="M3619" s="32">
        <v>0.3</v>
      </c>
      <c r="O3619" s="37"/>
      <c r="P3619" s="35"/>
      <c r="Q3619" s="33"/>
      <c r="R3619" s="34"/>
    </row>
    <row r="3620" spans="1:18" ht="15.75" customHeight="1">
      <c r="A3620" s="22"/>
      <c r="B3620" s="27" t="s">
        <v>21</v>
      </c>
      <c r="C3620" s="27">
        <v>1185732</v>
      </c>
      <c r="D3620" s="28">
        <v>44268</v>
      </c>
      <c r="E3620" s="27" t="s">
        <v>22</v>
      </c>
      <c r="F3620" s="27" t="s">
        <v>130</v>
      </c>
      <c r="G3620" s="27" t="s">
        <v>131</v>
      </c>
      <c r="H3620" s="27" t="s">
        <v>26</v>
      </c>
      <c r="I3620" s="29">
        <v>0.30000000000000004</v>
      </c>
      <c r="J3620" s="30">
        <v>2000</v>
      </c>
      <c r="K3620" s="31">
        <f t="shared" si="28"/>
        <v>600.00000000000011</v>
      </c>
      <c r="L3620" s="31">
        <f t="shared" si="29"/>
        <v>150.00000000000003</v>
      </c>
      <c r="M3620" s="32">
        <v>0.25</v>
      </c>
      <c r="O3620" s="37"/>
      <c r="P3620" s="35"/>
      <c r="Q3620" s="33"/>
      <c r="R3620" s="34"/>
    </row>
    <row r="3621" spans="1:18" ht="15.75" customHeight="1">
      <c r="A3621" s="22"/>
      <c r="B3621" s="27" t="s">
        <v>21</v>
      </c>
      <c r="C3621" s="27">
        <v>1185732</v>
      </c>
      <c r="D3621" s="28">
        <v>44268</v>
      </c>
      <c r="E3621" s="27" t="s">
        <v>22</v>
      </c>
      <c r="F3621" s="27" t="s">
        <v>130</v>
      </c>
      <c r="G3621" s="27" t="s">
        <v>131</v>
      </c>
      <c r="H3621" s="27" t="s">
        <v>27</v>
      </c>
      <c r="I3621" s="29">
        <v>0.35</v>
      </c>
      <c r="J3621" s="30">
        <v>3000</v>
      </c>
      <c r="K3621" s="31">
        <f t="shared" si="28"/>
        <v>1050</v>
      </c>
      <c r="L3621" s="31">
        <f t="shared" si="29"/>
        <v>262.5</v>
      </c>
      <c r="M3621" s="32">
        <v>0.25</v>
      </c>
      <c r="O3621" s="37"/>
      <c r="P3621" s="35"/>
      <c r="Q3621" s="33"/>
      <c r="R3621" s="34"/>
    </row>
    <row r="3622" spans="1:18" ht="15.75" customHeight="1">
      <c r="A3622" s="22"/>
      <c r="B3622" s="27" t="s">
        <v>21</v>
      </c>
      <c r="C3622" s="27">
        <v>1185732</v>
      </c>
      <c r="D3622" s="28">
        <v>44268</v>
      </c>
      <c r="E3622" s="27" t="s">
        <v>22</v>
      </c>
      <c r="F3622" s="27" t="s">
        <v>130</v>
      </c>
      <c r="G3622" s="27" t="s">
        <v>131</v>
      </c>
      <c r="H3622" s="27" t="s">
        <v>28</v>
      </c>
      <c r="I3622" s="29">
        <v>0.5</v>
      </c>
      <c r="J3622" s="30">
        <v>1000</v>
      </c>
      <c r="K3622" s="31">
        <f t="shared" si="28"/>
        <v>500</v>
      </c>
      <c r="L3622" s="31">
        <f t="shared" si="29"/>
        <v>125</v>
      </c>
      <c r="M3622" s="32">
        <v>0.25</v>
      </c>
      <c r="O3622" s="37"/>
      <c r="P3622" s="35"/>
      <c r="Q3622" s="33"/>
      <c r="R3622" s="34"/>
    </row>
    <row r="3623" spans="1:18" ht="15.75" customHeight="1">
      <c r="A3623" s="22"/>
      <c r="B3623" s="27" t="s">
        <v>21</v>
      </c>
      <c r="C3623" s="27">
        <v>1185732</v>
      </c>
      <c r="D3623" s="28">
        <v>44268</v>
      </c>
      <c r="E3623" s="27" t="s">
        <v>22</v>
      </c>
      <c r="F3623" s="27" t="s">
        <v>130</v>
      </c>
      <c r="G3623" s="27" t="s">
        <v>131</v>
      </c>
      <c r="H3623" s="27" t="s">
        <v>29</v>
      </c>
      <c r="I3623" s="29">
        <v>0.4</v>
      </c>
      <c r="J3623" s="30">
        <v>2000</v>
      </c>
      <c r="K3623" s="31">
        <f t="shared" si="28"/>
        <v>800</v>
      </c>
      <c r="L3623" s="31">
        <f t="shared" si="29"/>
        <v>240</v>
      </c>
      <c r="M3623" s="32">
        <v>0.3</v>
      </c>
      <c r="O3623" s="37"/>
      <c r="P3623" s="35"/>
      <c r="Q3623" s="33"/>
      <c r="R3623" s="34"/>
    </row>
    <row r="3624" spans="1:18" ht="15.75" customHeight="1">
      <c r="A3624" s="22"/>
      <c r="B3624" s="27" t="s">
        <v>21</v>
      </c>
      <c r="C3624" s="27">
        <v>1185732</v>
      </c>
      <c r="D3624" s="28">
        <v>44300</v>
      </c>
      <c r="E3624" s="27" t="s">
        <v>22</v>
      </c>
      <c r="F3624" s="27" t="s">
        <v>130</v>
      </c>
      <c r="G3624" s="27" t="s">
        <v>131</v>
      </c>
      <c r="H3624" s="27" t="s">
        <v>24</v>
      </c>
      <c r="I3624" s="29">
        <v>0.4</v>
      </c>
      <c r="J3624" s="30">
        <v>4500</v>
      </c>
      <c r="K3624" s="31">
        <f t="shared" si="28"/>
        <v>1800</v>
      </c>
      <c r="L3624" s="31">
        <f t="shared" si="29"/>
        <v>540</v>
      </c>
      <c r="M3624" s="32">
        <v>0.3</v>
      </c>
      <c r="O3624" s="37"/>
      <c r="P3624" s="35"/>
      <c r="Q3624" s="33"/>
      <c r="R3624" s="34"/>
    </row>
    <row r="3625" spans="1:18" ht="15.75" customHeight="1">
      <c r="A3625" s="22"/>
      <c r="B3625" s="27" t="s">
        <v>21</v>
      </c>
      <c r="C3625" s="27">
        <v>1185732</v>
      </c>
      <c r="D3625" s="28">
        <v>44300</v>
      </c>
      <c r="E3625" s="27" t="s">
        <v>22</v>
      </c>
      <c r="F3625" s="27" t="s">
        <v>130</v>
      </c>
      <c r="G3625" s="27" t="s">
        <v>131</v>
      </c>
      <c r="H3625" s="27" t="s">
        <v>25</v>
      </c>
      <c r="I3625" s="29">
        <v>0.4</v>
      </c>
      <c r="J3625" s="30">
        <v>1500</v>
      </c>
      <c r="K3625" s="31">
        <f t="shared" si="28"/>
        <v>600</v>
      </c>
      <c r="L3625" s="31">
        <f t="shared" si="29"/>
        <v>180</v>
      </c>
      <c r="M3625" s="32">
        <v>0.3</v>
      </c>
      <c r="O3625" s="37"/>
      <c r="P3625" s="35"/>
      <c r="Q3625" s="33"/>
      <c r="R3625" s="34"/>
    </row>
    <row r="3626" spans="1:18" ht="15.75" customHeight="1">
      <c r="A3626" s="22"/>
      <c r="B3626" s="27" t="s">
        <v>21</v>
      </c>
      <c r="C3626" s="27">
        <v>1185732</v>
      </c>
      <c r="D3626" s="28">
        <v>44300</v>
      </c>
      <c r="E3626" s="27" t="s">
        <v>22</v>
      </c>
      <c r="F3626" s="27" t="s">
        <v>130</v>
      </c>
      <c r="G3626" s="27" t="s">
        <v>131</v>
      </c>
      <c r="H3626" s="27" t="s">
        <v>26</v>
      </c>
      <c r="I3626" s="29">
        <v>0.30000000000000004</v>
      </c>
      <c r="J3626" s="30">
        <v>1500</v>
      </c>
      <c r="K3626" s="31">
        <f t="shared" si="28"/>
        <v>450.00000000000006</v>
      </c>
      <c r="L3626" s="31">
        <f t="shared" si="29"/>
        <v>112.50000000000001</v>
      </c>
      <c r="M3626" s="32">
        <v>0.25</v>
      </c>
      <c r="O3626" s="37"/>
      <c r="P3626" s="35"/>
      <c r="Q3626" s="33"/>
      <c r="R3626" s="34"/>
    </row>
    <row r="3627" spans="1:18" ht="15.75" customHeight="1">
      <c r="A3627" s="22"/>
      <c r="B3627" s="27" t="s">
        <v>21</v>
      </c>
      <c r="C3627" s="27">
        <v>1185732</v>
      </c>
      <c r="D3627" s="28">
        <v>44300</v>
      </c>
      <c r="E3627" s="27" t="s">
        <v>22</v>
      </c>
      <c r="F3627" s="27" t="s">
        <v>130</v>
      </c>
      <c r="G3627" s="27" t="s">
        <v>131</v>
      </c>
      <c r="H3627" s="27" t="s">
        <v>27</v>
      </c>
      <c r="I3627" s="29">
        <v>0.35</v>
      </c>
      <c r="J3627" s="30">
        <v>1250</v>
      </c>
      <c r="K3627" s="31">
        <f t="shared" si="28"/>
        <v>437.5</v>
      </c>
      <c r="L3627" s="31">
        <f t="shared" si="29"/>
        <v>109.375</v>
      </c>
      <c r="M3627" s="32">
        <v>0.25</v>
      </c>
      <c r="O3627" s="37"/>
      <c r="P3627" s="35"/>
      <c r="Q3627" s="33"/>
      <c r="R3627" s="34"/>
    </row>
    <row r="3628" spans="1:18" ht="15.75" customHeight="1">
      <c r="A3628" s="22"/>
      <c r="B3628" s="27" t="s">
        <v>21</v>
      </c>
      <c r="C3628" s="27">
        <v>1185732</v>
      </c>
      <c r="D3628" s="28">
        <v>44300</v>
      </c>
      <c r="E3628" s="27" t="s">
        <v>22</v>
      </c>
      <c r="F3628" s="27" t="s">
        <v>130</v>
      </c>
      <c r="G3628" s="27" t="s">
        <v>131</v>
      </c>
      <c r="H3628" s="27" t="s">
        <v>28</v>
      </c>
      <c r="I3628" s="29">
        <v>0.5</v>
      </c>
      <c r="J3628" s="30">
        <v>1250</v>
      </c>
      <c r="K3628" s="31">
        <f t="shared" si="28"/>
        <v>625</v>
      </c>
      <c r="L3628" s="31">
        <f t="shared" si="29"/>
        <v>156.25</v>
      </c>
      <c r="M3628" s="32">
        <v>0.25</v>
      </c>
      <c r="O3628" s="37"/>
      <c r="P3628" s="35"/>
      <c r="Q3628" s="33"/>
      <c r="R3628" s="34"/>
    </row>
    <row r="3629" spans="1:18" ht="15.75" customHeight="1">
      <c r="A3629" s="22"/>
      <c r="B3629" s="27" t="s">
        <v>21</v>
      </c>
      <c r="C3629" s="27">
        <v>1185732</v>
      </c>
      <c r="D3629" s="28">
        <v>44300</v>
      </c>
      <c r="E3629" s="27" t="s">
        <v>22</v>
      </c>
      <c r="F3629" s="27" t="s">
        <v>130</v>
      </c>
      <c r="G3629" s="27" t="s">
        <v>131</v>
      </c>
      <c r="H3629" s="27" t="s">
        <v>29</v>
      </c>
      <c r="I3629" s="29">
        <v>0.4</v>
      </c>
      <c r="J3629" s="30">
        <v>2750</v>
      </c>
      <c r="K3629" s="31">
        <f t="shared" si="28"/>
        <v>1100</v>
      </c>
      <c r="L3629" s="31">
        <f t="shared" si="29"/>
        <v>330</v>
      </c>
      <c r="M3629" s="32">
        <v>0.3</v>
      </c>
      <c r="O3629" s="37"/>
      <c r="P3629" s="35"/>
      <c r="Q3629" s="33"/>
      <c r="R3629" s="34"/>
    </row>
    <row r="3630" spans="1:18" ht="15.75" customHeight="1">
      <c r="A3630" s="22"/>
      <c r="B3630" s="27" t="s">
        <v>21</v>
      </c>
      <c r="C3630" s="27">
        <v>1185732</v>
      </c>
      <c r="D3630" s="28">
        <v>44329</v>
      </c>
      <c r="E3630" s="27" t="s">
        <v>22</v>
      </c>
      <c r="F3630" s="27" t="s">
        <v>130</v>
      </c>
      <c r="G3630" s="27" t="s">
        <v>131</v>
      </c>
      <c r="H3630" s="27" t="s">
        <v>24</v>
      </c>
      <c r="I3630" s="29">
        <v>0.54999999999999993</v>
      </c>
      <c r="J3630" s="30">
        <v>4950</v>
      </c>
      <c r="K3630" s="31">
        <f t="shared" si="28"/>
        <v>2722.4999999999995</v>
      </c>
      <c r="L3630" s="31">
        <f t="shared" si="29"/>
        <v>816.74999999999989</v>
      </c>
      <c r="M3630" s="32">
        <v>0.3</v>
      </c>
      <c r="O3630" s="37"/>
      <c r="P3630" s="35"/>
      <c r="Q3630" s="33"/>
      <c r="R3630" s="34"/>
    </row>
    <row r="3631" spans="1:18" ht="15.75" customHeight="1">
      <c r="A3631" s="22"/>
      <c r="B3631" s="27" t="s">
        <v>21</v>
      </c>
      <c r="C3631" s="27">
        <v>1185732</v>
      </c>
      <c r="D3631" s="28">
        <v>44329</v>
      </c>
      <c r="E3631" s="27" t="s">
        <v>22</v>
      </c>
      <c r="F3631" s="27" t="s">
        <v>130</v>
      </c>
      <c r="G3631" s="27" t="s">
        <v>131</v>
      </c>
      <c r="H3631" s="27" t="s">
        <v>25</v>
      </c>
      <c r="I3631" s="29">
        <v>0.5</v>
      </c>
      <c r="J3631" s="30">
        <v>2000</v>
      </c>
      <c r="K3631" s="31">
        <f t="shared" si="28"/>
        <v>1000</v>
      </c>
      <c r="L3631" s="31">
        <f t="shared" si="29"/>
        <v>300</v>
      </c>
      <c r="M3631" s="32">
        <v>0.3</v>
      </c>
      <c r="O3631" s="37"/>
      <c r="P3631" s="35"/>
      <c r="Q3631" s="33"/>
      <c r="R3631" s="34"/>
    </row>
    <row r="3632" spans="1:18" ht="15.75" customHeight="1">
      <c r="A3632" s="22"/>
      <c r="B3632" s="27" t="s">
        <v>21</v>
      </c>
      <c r="C3632" s="27">
        <v>1185732</v>
      </c>
      <c r="D3632" s="28">
        <v>44329</v>
      </c>
      <c r="E3632" s="27" t="s">
        <v>22</v>
      </c>
      <c r="F3632" s="27" t="s">
        <v>130</v>
      </c>
      <c r="G3632" s="27" t="s">
        <v>131</v>
      </c>
      <c r="H3632" s="27" t="s">
        <v>26</v>
      </c>
      <c r="I3632" s="29">
        <v>0.45</v>
      </c>
      <c r="J3632" s="30">
        <v>2250</v>
      </c>
      <c r="K3632" s="31">
        <f t="shared" si="28"/>
        <v>1012.5</v>
      </c>
      <c r="L3632" s="31">
        <f t="shared" si="29"/>
        <v>253.125</v>
      </c>
      <c r="M3632" s="32">
        <v>0.25</v>
      </c>
      <c r="O3632" s="37"/>
      <c r="P3632" s="35"/>
      <c r="Q3632" s="33"/>
      <c r="R3632" s="34"/>
    </row>
    <row r="3633" spans="1:18" ht="15.75" customHeight="1">
      <c r="A3633" s="22"/>
      <c r="B3633" s="27" t="s">
        <v>21</v>
      </c>
      <c r="C3633" s="27">
        <v>1185732</v>
      </c>
      <c r="D3633" s="28">
        <v>44329</v>
      </c>
      <c r="E3633" s="27" t="s">
        <v>22</v>
      </c>
      <c r="F3633" s="27" t="s">
        <v>130</v>
      </c>
      <c r="G3633" s="27" t="s">
        <v>131</v>
      </c>
      <c r="H3633" s="27" t="s">
        <v>27</v>
      </c>
      <c r="I3633" s="29">
        <v>0.45</v>
      </c>
      <c r="J3633" s="30">
        <v>1750</v>
      </c>
      <c r="K3633" s="31">
        <f t="shared" si="28"/>
        <v>787.5</v>
      </c>
      <c r="L3633" s="31">
        <f t="shared" si="29"/>
        <v>196.875</v>
      </c>
      <c r="M3633" s="32">
        <v>0.25</v>
      </c>
      <c r="O3633" s="37"/>
      <c r="P3633" s="35"/>
      <c r="Q3633" s="33"/>
      <c r="R3633" s="34"/>
    </row>
    <row r="3634" spans="1:18" ht="15.75" customHeight="1">
      <c r="A3634" s="22"/>
      <c r="B3634" s="27" t="s">
        <v>21</v>
      </c>
      <c r="C3634" s="27">
        <v>1185732</v>
      </c>
      <c r="D3634" s="28">
        <v>44329</v>
      </c>
      <c r="E3634" s="27" t="s">
        <v>22</v>
      </c>
      <c r="F3634" s="27" t="s">
        <v>130</v>
      </c>
      <c r="G3634" s="27" t="s">
        <v>131</v>
      </c>
      <c r="H3634" s="27" t="s">
        <v>28</v>
      </c>
      <c r="I3634" s="29">
        <v>0.54999999999999993</v>
      </c>
      <c r="J3634" s="30">
        <v>2000</v>
      </c>
      <c r="K3634" s="31">
        <f t="shared" si="28"/>
        <v>1099.9999999999998</v>
      </c>
      <c r="L3634" s="31">
        <f t="shared" si="29"/>
        <v>274.99999999999994</v>
      </c>
      <c r="M3634" s="32">
        <v>0.25</v>
      </c>
      <c r="O3634" s="37"/>
      <c r="P3634" s="35"/>
      <c r="Q3634" s="33"/>
      <c r="R3634" s="34"/>
    </row>
    <row r="3635" spans="1:18" ht="15.75" customHeight="1">
      <c r="A3635" s="22"/>
      <c r="B3635" s="27" t="s">
        <v>21</v>
      </c>
      <c r="C3635" s="27">
        <v>1185732</v>
      </c>
      <c r="D3635" s="28">
        <v>44329</v>
      </c>
      <c r="E3635" s="27" t="s">
        <v>22</v>
      </c>
      <c r="F3635" s="27" t="s">
        <v>130</v>
      </c>
      <c r="G3635" s="27" t="s">
        <v>131</v>
      </c>
      <c r="H3635" s="27" t="s">
        <v>29</v>
      </c>
      <c r="I3635" s="29">
        <v>0.6</v>
      </c>
      <c r="J3635" s="30">
        <v>3250</v>
      </c>
      <c r="K3635" s="31">
        <f t="shared" si="28"/>
        <v>1950</v>
      </c>
      <c r="L3635" s="31">
        <f t="shared" si="29"/>
        <v>585</v>
      </c>
      <c r="M3635" s="32">
        <v>0.3</v>
      </c>
      <c r="O3635" s="37"/>
      <c r="P3635" s="35"/>
      <c r="Q3635" s="33"/>
      <c r="R3635" s="34"/>
    </row>
    <row r="3636" spans="1:18" ht="15.75" customHeight="1">
      <c r="A3636" s="22"/>
      <c r="B3636" s="27" t="s">
        <v>21</v>
      </c>
      <c r="C3636" s="27">
        <v>1185732</v>
      </c>
      <c r="D3636" s="28">
        <v>44362</v>
      </c>
      <c r="E3636" s="27" t="s">
        <v>22</v>
      </c>
      <c r="F3636" s="27" t="s">
        <v>130</v>
      </c>
      <c r="G3636" s="27" t="s">
        <v>131</v>
      </c>
      <c r="H3636" s="27" t="s">
        <v>24</v>
      </c>
      <c r="I3636" s="29">
        <v>0.54999999999999993</v>
      </c>
      <c r="J3636" s="30">
        <v>5750</v>
      </c>
      <c r="K3636" s="31">
        <f t="shared" si="28"/>
        <v>3162.4999999999995</v>
      </c>
      <c r="L3636" s="31">
        <f t="shared" si="29"/>
        <v>948.74999999999977</v>
      </c>
      <c r="M3636" s="32">
        <v>0.3</v>
      </c>
      <c r="O3636" s="37"/>
      <c r="P3636" s="35"/>
      <c r="Q3636" s="33"/>
      <c r="R3636" s="34"/>
    </row>
    <row r="3637" spans="1:18" ht="15.75" customHeight="1">
      <c r="A3637" s="22"/>
      <c r="B3637" s="27" t="s">
        <v>21</v>
      </c>
      <c r="C3637" s="27">
        <v>1185732</v>
      </c>
      <c r="D3637" s="28">
        <v>44362</v>
      </c>
      <c r="E3637" s="27" t="s">
        <v>22</v>
      </c>
      <c r="F3637" s="27" t="s">
        <v>130</v>
      </c>
      <c r="G3637" s="27" t="s">
        <v>131</v>
      </c>
      <c r="H3637" s="27" t="s">
        <v>25</v>
      </c>
      <c r="I3637" s="29">
        <v>0.5</v>
      </c>
      <c r="J3637" s="30">
        <v>3250</v>
      </c>
      <c r="K3637" s="31">
        <f t="shared" si="28"/>
        <v>1625</v>
      </c>
      <c r="L3637" s="31">
        <f t="shared" si="29"/>
        <v>487.5</v>
      </c>
      <c r="M3637" s="32">
        <v>0.3</v>
      </c>
      <c r="O3637" s="37"/>
      <c r="P3637" s="35"/>
      <c r="Q3637" s="33"/>
      <c r="R3637" s="34"/>
    </row>
    <row r="3638" spans="1:18" ht="15.75" customHeight="1">
      <c r="A3638" s="22"/>
      <c r="B3638" s="27" t="s">
        <v>21</v>
      </c>
      <c r="C3638" s="27">
        <v>1185732</v>
      </c>
      <c r="D3638" s="28">
        <v>44362</v>
      </c>
      <c r="E3638" s="27" t="s">
        <v>22</v>
      </c>
      <c r="F3638" s="27" t="s">
        <v>130</v>
      </c>
      <c r="G3638" s="27" t="s">
        <v>131</v>
      </c>
      <c r="H3638" s="27" t="s">
        <v>26</v>
      </c>
      <c r="I3638" s="29">
        <v>0.45</v>
      </c>
      <c r="J3638" s="30">
        <v>2500</v>
      </c>
      <c r="K3638" s="31">
        <f t="shared" si="28"/>
        <v>1125</v>
      </c>
      <c r="L3638" s="31">
        <f t="shared" si="29"/>
        <v>281.25</v>
      </c>
      <c r="M3638" s="32">
        <v>0.25</v>
      </c>
      <c r="O3638" s="37"/>
      <c r="P3638" s="35"/>
      <c r="Q3638" s="33"/>
      <c r="R3638" s="34"/>
    </row>
    <row r="3639" spans="1:18" ht="15.75" customHeight="1">
      <c r="A3639" s="22"/>
      <c r="B3639" s="27" t="s">
        <v>21</v>
      </c>
      <c r="C3639" s="27">
        <v>1185732</v>
      </c>
      <c r="D3639" s="28">
        <v>44362</v>
      </c>
      <c r="E3639" s="27" t="s">
        <v>22</v>
      </c>
      <c r="F3639" s="27" t="s">
        <v>130</v>
      </c>
      <c r="G3639" s="27" t="s">
        <v>131</v>
      </c>
      <c r="H3639" s="27" t="s">
        <v>27</v>
      </c>
      <c r="I3639" s="29">
        <v>0.45</v>
      </c>
      <c r="J3639" s="30">
        <v>2250</v>
      </c>
      <c r="K3639" s="31">
        <f t="shared" si="28"/>
        <v>1012.5</v>
      </c>
      <c r="L3639" s="31">
        <f t="shared" si="29"/>
        <v>253.125</v>
      </c>
      <c r="M3639" s="32">
        <v>0.25</v>
      </c>
      <c r="O3639" s="37"/>
      <c r="P3639" s="35"/>
      <c r="Q3639" s="33"/>
      <c r="R3639" s="34"/>
    </row>
    <row r="3640" spans="1:18" ht="15.75" customHeight="1">
      <c r="A3640" s="22"/>
      <c r="B3640" s="27" t="s">
        <v>21</v>
      </c>
      <c r="C3640" s="27">
        <v>1185732</v>
      </c>
      <c r="D3640" s="28">
        <v>44362</v>
      </c>
      <c r="E3640" s="27" t="s">
        <v>22</v>
      </c>
      <c r="F3640" s="27" t="s">
        <v>130</v>
      </c>
      <c r="G3640" s="27" t="s">
        <v>131</v>
      </c>
      <c r="H3640" s="27" t="s">
        <v>28</v>
      </c>
      <c r="I3640" s="29">
        <v>0.54999999999999993</v>
      </c>
      <c r="J3640" s="30">
        <v>2250</v>
      </c>
      <c r="K3640" s="31">
        <f t="shared" si="28"/>
        <v>1237.4999999999998</v>
      </c>
      <c r="L3640" s="31">
        <f t="shared" si="29"/>
        <v>309.37499999999994</v>
      </c>
      <c r="M3640" s="32">
        <v>0.25</v>
      </c>
      <c r="O3640" s="37"/>
      <c r="P3640" s="35"/>
      <c r="Q3640" s="33"/>
      <c r="R3640" s="34"/>
    </row>
    <row r="3641" spans="1:18" ht="15.75" customHeight="1">
      <c r="A3641" s="22"/>
      <c r="B3641" s="27" t="s">
        <v>21</v>
      </c>
      <c r="C3641" s="27">
        <v>1185732</v>
      </c>
      <c r="D3641" s="28">
        <v>44362</v>
      </c>
      <c r="E3641" s="27" t="s">
        <v>22</v>
      </c>
      <c r="F3641" s="27" t="s">
        <v>130</v>
      </c>
      <c r="G3641" s="27" t="s">
        <v>131</v>
      </c>
      <c r="H3641" s="27" t="s">
        <v>29</v>
      </c>
      <c r="I3641" s="29">
        <v>0.6</v>
      </c>
      <c r="J3641" s="30">
        <v>3750</v>
      </c>
      <c r="K3641" s="31">
        <f t="shared" si="28"/>
        <v>2250</v>
      </c>
      <c r="L3641" s="31">
        <f t="shared" si="29"/>
        <v>675</v>
      </c>
      <c r="M3641" s="32">
        <v>0.3</v>
      </c>
      <c r="O3641" s="37"/>
      <c r="P3641" s="35"/>
      <c r="Q3641" s="33"/>
      <c r="R3641" s="34"/>
    </row>
    <row r="3642" spans="1:18" ht="15.75" customHeight="1">
      <c r="A3642" s="22"/>
      <c r="B3642" s="27" t="s">
        <v>21</v>
      </c>
      <c r="C3642" s="27">
        <v>1185732</v>
      </c>
      <c r="D3642" s="28">
        <v>44390</v>
      </c>
      <c r="E3642" s="27" t="s">
        <v>22</v>
      </c>
      <c r="F3642" s="27" t="s">
        <v>130</v>
      </c>
      <c r="G3642" s="27" t="s">
        <v>131</v>
      </c>
      <c r="H3642" s="27" t="s">
        <v>24</v>
      </c>
      <c r="I3642" s="29">
        <v>0.54999999999999993</v>
      </c>
      <c r="J3642" s="30">
        <v>6000</v>
      </c>
      <c r="K3642" s="31">
        <f t="shared" si="28"/>
        <v>3299.9999999999995</v>
      </c>
      <c r="L3642" s="31">
        <f t="shared" si="29"/>
        <v>989.99999999999977</v>
      </c>
      <c r="M3642" s="32">
        <v>0.3</v>
      </c>
      <c r="O3642" s="37"/>
      <c r="P3642" s="35"/>
      <c r="Q3642" s="33"/>
      <c r="R3642" s="34"/>
    </row>
    <row r="3643" spans="1:18" ht="15.75" customHeight="1">
      <c r="A3643" s="22"/>
      <c r="B3643" s="27" t="s">
        <v>21</v>
      </c>
      <c r="C3643" s="27">
        <v>1185732</v>
      </c>
      <c r="D3643" s="28">
        <v>44390</v>
      </c>
      <c r="E3643" s="27" t="s">
        <v>22</v>
      </c>
      <c r="F3643" s="27" t="s">
        <v>130</v>
      </c>
      <c r="G3643" s="27" t="s">
        <v>131</v>
      </c>
      <c r="H3643" s="27" t="s">
        <v>25</v>
      </c>
      <c r="I3643" s="29">
        <v>0.5</v>
      </c>
      <c r="J3643" s="30">
        <v>3500</v>
      </c>
      <c r="K3643" s="31">
        <f t="shared" si="28"/>
        <v>1750</v>
      </c>
      <c r="L3643" s="31">
        <f t="shared" si="29"/>
        <v>525</v>
      </c>
      <c r="M3643" s="32">
        <v>0.3</v>
      </c>
      <c r="O3643" s="37"/>
      <c r="P3643" s="35"/>
      <c r="Q3643" s="33"/>
      <c r="R3643" s="34"/>
    </row>
    <row r="3644" spans="1:18" ht="15.75" customHeight="1">
      <c r="A3644" s="22"/>
      <c r="B3644" s="27" t="s">
        <v>21</v>
      </c>
      <c r="C3644" s="27">
        <v>1185732</v>
      </c>
      <c r="D3644" s="28">
        <v>44390</v>
      </c>
      <c r="E3644" s="27" t="s">
        <v>22</v>
      </c>
      <c r="F3644" s="27" t="s">
        <v>130</v>
      </c>
      <c r="G3644" s="27" t="s">
        <v>131</v>
      </c>
      <c r="H3644" s="27" t="s">
        <v>26</v>
      </c>
      <c r="I3644" s="29">
        <v>0.45</v>
      </c>
      <c r="J3644" s="30">
        <v>2750</v>
      </c>
      <c r="K3644" s="31">
        <f t="shared" si="28"/>
        <v>1237.5</v>
      </c>
      <c r="L3644" s="31">
        <f t="shared" si="29"/>
        <v>309.375</v>
      </c>
      <c r="M3644" s="32">
        <v>0.25</v>
      </c>
      <c r="O3644" s="37"/>
      <c r="P3644" s="35"/>
      <c r="Q3644" s="33"/>
      <c r="R3644" s="34"/>
    </row>
    <row r="3645" spans="1:18" ht="15.75" customHeight="1">
      <c r="A3645" s="22"/>
      <c r="B3645" s="27" t="s">
        <v>21</v>
      </c>
      <c r="C3645" s="27">
        <v>1185732</v>
      </c>
      <c r="D3645" s="28">
        <v>44390</v>
      </c>
      <c r="E3645" s="27" t="s">
        <v>22</v>
      </c>
      <c r="F3645" s="27" t="s">
        <v>130</v>
      </c>
      <c r="G3645" s="27" t="s">
        <v>131</v>
      </c>
      <c r="H3645" s="27" t="s">
        <v>27</v>
      </c>
      <c r="I3645" s="29">
        <v>0.45</v>
      </c>
      <c r="J3645" s="30">
        <v>2250</v>
      </c>
      <c r="K3645" s="31">
        <f t="shared" si="28"/>
        <v>1012.5</v>
      </c>
      <c r="L3645" s="31">
        <f t="shared" si="29"/>
        <v>253.125</v>
      </c>
      <c r="M3645" s="32">
        <v>0.25</v>
      </c>
      <c r="O3645" s="37"/>
      <c r="P3645" s="35"/>
      <c r="Q3645" s="33"/>
      <c r="R3645" s="34"/>
    </row>
    <row r="3646" spans="1:18" ht="15.75" customHeight="1">
      <c r="A3646" s="22"/>
      <c r="B3646" s="27" t="s">
        <v>21</v>
      </c>
      <c r="C3646" s="27">
        <v>1185732</v>
      </c>
      <c r="D3646" s="28">
        <v>44390</v>
      </c>
      <c r="E3646" s="27" t="s">
        <v>22</v>
      </c>
      <c r="F3646" s="27" t="s">
        <v>130</v>
      </c>
      <c r="G3646" s="27" t="s">
        <v>131</v>
      </c>
      <c r="H3646" s="27" t="s">
        <v>28</v>
      </c>
      <c r="I3646" s="29">
        <v>0.54999999999999993</v>
      </c>
      <c r="J3646" s="30">
        <v>2500</v>
      </c>
      <c r="K3646" s="31">
        <f t="shared" si="28"/>
        <v>1374.9999999999998</v>
      </c>
      <c r="L3646" s="31">
        <f t="shared" si="29"/>
        <v>343.74999999999994</v>
      </c>
      <c r="M3646" s="32">
        <v>0.25</v>
      </c>
      <c r="O3646" s="37"/>
      <c r="P3646" s="35"/>
      <c r="Q3646" s="33"/>
      <c r="R3646" s="34"/>
    </row>
    <row r="3647" spans="1:18" ht="15.75" customHeight="1">
      <c r="A3647" s="22"/>
      <c r="B3647" s="27" t="s">
        <v>21</v>
      </c>
      <c r="C3647" s="27">
        <v>1185732</v>
      </c>
      <c r="D3647" s="28">
        <v>44390</v>
      </c>
      <c r="E3647" s="27" t="s">
        <v>22</v>
      </c>
      <c r="F3647" s="27" t="s">
        <v>130</v>
      </c>
      <c r="G3647" s="27" t="s">
        <v>131</v>
      </c>
      <c r="H3647" s="27" t="s">
        <v>29</v>
      </c>
      <c r="I3647" s="29">
        <v>0.6</v>
      </c>
      <c r="J3647" s="30">
        <v>4250</v>
      </c>
      <c r="K3647" s="31">
        <f t="shared" si="28"/>
        <v>2550</v>
      </c>
      <c r="L3647" s="31">
        <f t="shared" si="29"/>
        <v>765</v>
      </c>
      <c r="M3647" s="32">
        <v>0.3</v>
      </c>
      <c r="O3647" s="37"/>
      <c r="P3647" s="35"/>
      <c r="Q3647" s="33"/>
      <c r="R3647" s="34"/>
    </row>
    <row r="3648" spans="1:18" ht="15.75" customHeight="1">
      <c r="A3648" s="22"/>
      <c r="B3648" s="27" t="s">
        <v>21</v>
      </c>
      <c r="C3648" s="27">
        <v>1185732</v>
      </c>
      <c r="D3648" s="28">
        <v>44422</v>
      </c>
      <c r="E3648" s="27" t="s">
        <v>22</v>
      </c>
      <c r="F3648" s="27" t="s">
        <v>130</v>
      </c>
      <c r="G3648" s="27" t="s">
        <v>131</v>
      </c>
      <c r="H3648" s="27" t="s">
        <v>24</v>
      </c>
      <c r="I3648" s="29">
        <v>0.54999999999999993</v>
      </c>
      <c r="J3648" s="30">
        <v>5750</v>
      </c>
      <c r="K3648" s="31">
        <f t="shared" si="28"/>
        <v>3162.4999999999995</v>
      </c>
      <c r="L3648" s="31">
        <f t="shared" si="29"/>
        <v>948.74999999999977</v>
      </c>
      <c r="M3648" s="32">
        <v>0.3</v>
      </c>
      <c r="O3648" s="37"/>
      <c r="P3648" s="35"/>
      <c r="Q3648" s="33"/>
      <c r="R3648" s="34"/>
    </row>
    <row r="3649" spans="1:18" ht="15.75" customHeight="1">
      <c r="A3649" s="22"/>
      <c r="B3649" s="27" t="s">
        <v>21</v>
      </c>
      <c r="C3649" s="27">
        <v>1185732</v>
      </c>
      <c r="D3649" s="28">
        <v>44422</v>
      </c>
      <c r="E3649" s="27" t="s">
        <v>22</v>
      </c>
      <c r="F3649" s="27" t="s">
        <v>130</v>
      </c>
      <c r="G3649" s="27" t="s">
        <v>131</v>
      </c>
      <c r="H3649" s="27" t="s">
        <v>25</v>
      </c>
      <c r="I3649" s="29">
        <v>0.5</v>
      </c>
      <c r="J3649" s="30">
        <v>3500</v>
      </c>
      <c r="K3649" s="31">
        <f t="shared" si="28"/>
        <v>1750</v>
      </c>
      <c r="L3649" s="31">
        <f t="shared" si="29"/>
        <v>525</v>
      </c>
      <c r="M3649" s="32">
        <v>0.3</v>
      </c>
      <c r="O3649" s="37"/>
      <c r="P3649" s="35"/>
      <c r="Q3649" s="33"/>
      <c r="R3649" s="34"/>
    </row>
    <row r="3650" spans="1:18" ht="15.75" customHeight="1">
      <c r="A3650" s="22"/>
      <c r="B3650" s="27" t="s">
        <v>21</v>
      </c>
      <c r="C3650" s="27">
        <v>1185732</v>
      </c>
      <c r="D3650" s="28">
        <v>44422</v>
      </c>
      <c r="E3650" s="27" t="s">
        <v>22</v>
      </c>
      <c r="F3650" s="27" t="s">
        <v>130</v>
      </c>
      <c r="G3650" s="27" t="s">
        <v>131</v>
      </c>
      <c r="H3650" s="27" t="s">
        <v>26</v>
      </c>
      <c r="I3650" s="29">
        <v>0.45</v>
      </c>
      <c r="J3650" s="30">
        <v>2750</v>
      </c>
      <c r="K3650" s="31">
        <f t="shared" si="28"/>
        <v>1237.5</v>
      </c>
      <c r="L3650" s="31">
        <f t="shared" si="29"/>
        <v>309.375</v>
      </c>
      <c r="M3650" s="32">
        <v>0.25</v>
      </c>
      <c r="O3650" s="37"/>
      <c r="P3650" s="35"/>
      <c r="Q3650" s="33"/>
      <c r="R3650" s="34"/>
    </row>
    <row r="3651" spans="1:18" ht="15.75" customHeight="1">
      <c r="A3651" s="22"/>
      <c r="B3651" s="27" t="s">
        <v>21</v>
      </c>
      <c r="C3651" s="27">
        <v>1185732</v>
      </c>
      <c r="D3651" s="28">
        <v>44422</v>
      </c>
      <c r="E3651" s="27" t="s">
        <v>22</v>
      </c>
      <c r="F3651" s="27" t="s">
        <v>130</v>
      </c>
      <c r="G3651" s="27" t="s">
        <v>131</v>
      </c>
      <c r="H3651" s="27" t="s">
        <v>27</v>
      </c>
      <c r="I3651" s="29">
        <v>0.45</v>
      </c>
      <c r="J3651" s="30">
        <v>1750</v>
      </c>
      <c r="K3651" s="31">
        <f t="shared" si="28"/>
        <v>787.5</v>
      </c>
      <c r="L3651" s="31">
        <f t="shared" si="29"/>
        <v>196.875</v>
      </c>
      <c r="M3651" s="32">
        <v>0.25</v>
      </c>
      <c r="O3651" s="37"/>
      <c r="P3651" s="35"/>
      <c r="Q3651" s="33"/>
      <c r="R3651" s="34"/>
    </row>
    <row r="3652" spans="1:18" ht="15.75" customHeight="1">
      <c r="A3652" s="22"/>
      <c r="B3652" s="27" t="s">
        <v>21</v>
      </c>
      <c r="C3652" s="27">
        <v>1185732</v>
      </c>
      <c r="D3652" s="28">
        <v>44422</v>
      </c>
      <c r="E3652" s="27" t="s">
        <v>22</v>
      </c>
      <c r="F3652" s="27" t="s">
        <v>130</v>
      </c>
      <c r="G3652" s="27" t="s">
        <v>131</v>
      </c>
      <c r="H3652" s="27" t="s">
        <v>28</v>
      </c>
      <c r="I3652" s="29">
        <v>0.54999999999999993</v>
      </c>
      <c r="J3652" s="30">
        <v>1500</v>
      </c>
      <c r="K3652" s="31">
        <f t="shared" si="28"/>
        <v>824.99999999999989</v>
      </c>
      <c r="L3652" s="31">
        <f t="shared" si="29"/>
        <v>206.24999999999997</v>
      </c>
      <c r="M3652" s="32">
        <v>0.25</v>
      </c>
      <c r="O3652" s="37"/>
      <c r="P3652" s="35"/>
      <c r="Q3652" s="33"/>
      <c r="R3652" s="34"/>
    </row>
    <row r="3653" spans="1:18" ht="15.75" customHeight="1">
      <c r="A3653" s="22"/>
      <c r="B3653" s="27" t="s">
        <v>21</v>
      </c>
      <c r="C3653" s="27">
        <v>1185732</v>
      </c>
      <c r="D3653" s="28">
        <v>44422</v>
      </c>
      <c r="E3653" s="27" t="s">
        <v>22</v>
      </c>
      <c r="F3653" s="27" t="s">
        <v>130</v>
      </c>
      <c r="G3653" s="27" t="s">
        <v>131</v>
      </c>
      <c r="H3653" s="27" t="s">
        <v>29</v>
      </c>
      <c r="I3653" s="29">
        <v>0.6</v>
      </c>
      <c r="J3653" s="30">
        <v>3250</v>
      </c>
      <c r="K3653" s="31">
        <f t="shared" si="28"/>
        <v>1950</v>
      </c>
      <c r="L3653" s="31">
        <f t="shared" si="29"/>
        <v>585</v>
      </c>
      <c r="M3653" s="32">
        <v>0.3</v>
      </c>
      <c r="O3653" s="37"/>
      <c r="P3653" s="35"/>
      <c r="Q3653" s="33"/>
      <c r="R3653" s="34"/>
    </row>
    <row r="3654" spans="1:18" ht="15.75" customHeight="1">
      <c r="A3654" s="22"/>
      <c r="B3654" s="27" t="s">
        <v>21</v>
      </c>
      <c r="C3654" s="27">
        <v>1185732</v>
      </c>
      <c r="D3654" s="28">
        <v>44452</v>
      </c>
      <c r="E3654" s="27" t="s">
        <v>22</v>
      </c>
      <c r="F3654" s="27" t="s">
        <v>130</v>
      </c>
      <c r="G3654" s="27" t="s">
        <v>131</v>
      </c>
      <c r="H3654" s="27" t="s">
        <v>24</v>
      </c>
      <c r="I3654" s="29">
        <v>0.54999999999999993</v>
      </c>
      <c r="J3654" s="30">
        <v>4500</v>
      </c>
      <c r="K3654" s="31">
        <f t="shared" si="28"/>
        <v>2474.9999999999995</v>
      </c>
      <c r="L3654" s="31">
        <f t="shared" si="29"/>
        <v>742.49999999999989</v>
      </c>
      <c r="M3654" s="32">
        <v>0.3</v>
      </c>
      <c r="O3654" s="37"/>
      <c r="P3654" s="35"/>
      <c r="Q3654" s="33"/>
      <c r="R3654" s="34"/>
    </row>
    <row r="3655" spans="1:18" ht="15.75" customHeight="1">
      <c r="A3655" s="22"/>
      <c r="B3655" s="27" t="s">
        <v>21</v>
      </c>
      <c r="C3655" s="27">
        <v>1185732</v>
      </c>
      <c r="D3655" s="28">
        <v>44452</v>
      </c>
      <c r="E3655" s="27" t="s">
        <v>22</v>
      </c>
      <c r="F3655" s="27" t="s">
        <v>130</v>
      </c>
      <c r="G3655" s="27" t="s">
        <v>131</v>
      </c>
      <c r="H3655" s="27" t="s">
        <v>25</v>
      </c>
      <c r="I3655" s="29">
        <v>0.5</v>
      </c>
      <c r="J3655" s="30">
        <v>2500</v>
      </c>
      <c r="K3655" s="31">
        <f t="shared" si="28"/>
        <v>1250</v>
      </c>
      <c r="L3655" s="31">
        <f t="shared" si="29"/>
        <v>375</v>
      </c>
      <c r="M3655" s="32">
        <v>0.3</v>
      </c>
      <c r="O3655" s="37"/>
      <c r="P3655" s="35"/>
      <c r="Q3655" s="33"/>
      <c r="R3655" s="34"/>
    </row>
    <row r="3656" spans="1:18" ht="15.75" customHeight="1">
      <c r="A3656" s="22"/>
      <c r="B3656" s="27" t="s">
        <v>21</v>
      </c>
      <c r="C3656" s="27">
        <v>1185732</v>
      </c>
      <c r="D3656" s="28">
        <v>44452</v>
      </c>
      <c r="E3656" s="27" t="s">
        <v>22</v>
      </c>
      <c r="F3656" s="27" t="s">
        <v>130</v>
      </c>
      <c r="G3656" s="27" t="s">
        <v>131</v>
      </c>
      <c r="H3656" s="27" t="s">
        <v>26</v>
      </c>
      <c r="I3656" s="29">
        <v>0.45</v>
      </c>
      <c r="J3656" s="30">
        <v>1500</v>
      </c>
      <c r="K3656" s="31">
        <f t="shared" si="28"/>
        <v>675</v>
      </c>
      <c r="L3656" s="31">
        <f t="shared" si="29"/>
        <v>168.75</v>
      </c>
      <c r="M3656" s="32">
        <v>0.25</v>
      </c>
      <c r="O3656" s="37"/>
      <c r="P3656" s="35"/>
      <c r="Q3656" s="33"/>
      <c r="R3656" s="34"/>
    </row>
    <row r="3657" spans="1:18" ht="15.75" customHeight="1">
      <c r="A3657" s="22"/>
      <c r="B3657" s="27" t="s">
        <v>21</v>
      </c>
      <c r="C3657" s="27">
        <v>1185732</v>
      </c>
      <c r="D3657" s="28">
        <v>44452</v>
      </c>
      <c r="E3657" s="27" t="s">
        <v>22</v>
      </c>
      <c r="F3657" s="27" t="s">
        <v>130</v>
      </c>
      <c r="G3657" s="27" t="s">
        <v>131</v>
      </c>
      <c r="H3657" s="27" t="s">
        <v>27</v>
      </c>
      <c r="I3657" s="29">
        <v>0.45</v>
      </c>
      <c r="J3657" s="30">
        <v>1250</v>
      </c>
      <c r="K3657" s="31">
        <f t="shared" si="28"/>
        <v>562.5</v>
      </c>
      <c r="L3657" s="31">
        <f t="shared" si="29"/>
        <v>140.625</v>
      </c>
      <c r="M3657" s="32">
        <v>0.25</v>
      </c>
      <c r="O3657" s="37"/>
      <c r="P3657" s="35"/>
      <c r="Q3657" s="33"/>
      <c r="R3657" s="34"/>
    </row>
    <row r="3658" spans="1:18" ht="15.75" customHeight="1">
      <c r="A3658" s="22"/>
      <c r="B3658" s="27" t="s">
        <v>21</v>
      </c>
      <c r="C3658" s="27">
        <v>1185732</v>
      </c>
      <c r="D3658" s="28">
        <v>44452</v>
      </c>
      <c r="E3658" s="27" t="s">
        <v>22</v>
      </c>
      <c r="F3658" s="27" t="s">
        <v>130</v>
      </c>
      <c r="G3658" s="27" t="s">
        <v>131</v>
      </c>
      <c r="H3658" s="27" t="s">
        <v>28</v>
      </c>
      <c r="I3658" s="29">
        <v>0.54999999999999993</v>
      </c>
      <c r="J3658" s="30">
        <v>1250</v>
      </c>
      <c r="K3658" s="31">
        <f t="shared" si="28"/>
        <v>687.49999999999989</v>
      </c>
      <c r="L3658" s="31">
        <f t="shared" si="29"/>
        <v>171.87499999999997</v>
      </c>
      <c r="M3658" s="32">
        <v>0.25</v>
      </c>
      <c r="O3658" s="37"/>
      <c r="P3658" s="35"/>
      <c r="Q3658" s="33"/>
      <c r="R3658" s="34"/>
    </row>
    <row r="3659" spans="1:18" ht="15.75" customHeight="1">
      <c r="A3659" s="22"/>
      <c r="B3659" s="27" t="s">
        <v>21</v>
      </c>
      <c r="C3659" s="27">
        <v>1185732</v>
      </c>
      <c r="D3659" s="28">
        <v>44452</v>
      </c>
      <c r="E3659" s="27" t="s">
        <v>22</v>
      </c>
      <c r="F3659" s="27" t="s">
        <v>130</v>
      </c>
      <c r="G3659" s="27" t="s">
        <v>131</v>
      </c>
      <c r="H3659" s="27" t="s">
        <v>29</v>
      </c>
      <c r="I3659" s="29">
        <v>0.6</v>
      </c>
      <c r="J3659" s="30">
        <v>2250</v>
      </c>
      <c r="K3659" s="31">
        <f t="shared" si="28"/>
        <v>1350</v>
      </c>
      <c r="L3659" s="31">
        <f t="shared" si="29"/>
        <v>405</v>
      </c>
      <c r="M3659" s="32">
        <v>0.3</v>
      </c>
      <c r="O3659" s="37"/>
      <c r="P3659" s="35"/>
      <c r="Q3659" s="33"/>
      <c r="R3659" s="34"/>
    </row>
    <row r="3660" spans="1:18" ht="15.75" customHeight="1">
      <c r="A3660" s="22"/>
      <c r="B3660" s="27" t="s">
        <v>21</v>
      </c>
      <c r="C3660" s="27">
        <v>1185732</v>
      </c>
      <c r="D3660" s="28">
        <v>44484</v>
      </c>
      <c r="E3660" s="27" t="s">
        <v>22</v>
      </c>
      <c r="F3660" s="27" t="s">
        <v>130</v>
      </c>
      <c r="G3660" s="27" t="s">
        <v>131</v>
      </c>
      <c r="H3660" s="27" t="s">
        <v>24</v>
      </c>
      <c r="I3660" s="29">
        <v>0.6</v>
      </c>
      <c r="J3660" s="30">
        <v>4000</v>
      </c>
      <c r="K3660" s="31">
        <f t="shared" si="28"/>
        <v>2400</v>
      </c>
      <c r="L3660" s="31">
        <f t="shared" si="29"/>
        <v>720</v>
      </c>
      <c r="M3660" s="32">
        <v>0.3</v>
      </c>
      <c r="O3660" s="37"/>
      <c r="P3660" s="35"/>
      <c r="Q3660" s="33"/>
      <c r="R3660" s="34"/>
    </row>
    <row r="3661" spans="1:18" ht="15.75" customHeight="1">
      <c r="A3661" s="22"/>
      <c r="B3661" s="27" t="s">
        <v>21</v>
      </c>
      <c r="C3661" s="27">
        <v>1185732</v>
      </c>
      <c r="D3661" s="28">
        <v>44484</v>
      </c>
      <c r="E3661" s="27" t="s">
        <v>22</v>
      </c>
      <c r="F3661" s="27" t="s">
        <v>130</v>
      </c>
      <c r="G3661" s="27" t="s">
        <v>131</v>
      </c>
      <c r="H3661" s="27" t="s">
        <v>25</v>
      </c>
      <c r="I3661" s="29">
        <v>0.55000000000000004</v>
      </c>
      <c r="J3661" s="30">
        <v>2250</v>
      </c>
      <c r="K3661" s="31">
        <f t="shared" si="28"/>
        <v>1237.5</v>
      </c>
      <c r="L3661" s="31">
        <f t="shared" si="29"/>
        <v>371.25</v>
      </c>
      <c r="M3661" s="32">
        <v>0.3</v>
      </c>
      <c r="O3661" s="37"/>
      <c r="P3661" s="35"/>
      <c r="Q3661" s="33"/>
      <c r="R3661" s="34"/>
    </row>
    <row r="3662" spans="1:18" ht="15.75" customHeight="1">
      <c r="A3662" s="22"/>
      <c r="B3662" s="27" t="s">
        <v>21</v>
      </c>
      <c r="C3662" s="27">
        <v>1185732</v>
      </c>
      <c r="D3662" s="28">
        <v>44484</v>
      </c>
      <c r="E3662" s="27" t="s">
        <v>22</v>
      </c>
      <c r="F3662" s="27" t="s">
        <v>130</v>
      </c>
      <c r="G3662" s="27" t="s">
        <v>131</v>
      </c>
      <c r="H3662" s="27" t="s">
        <v>26</v>
      </c>
      <c r="I3662" s="29">
        <v>0.55000000000000004</v>
      </c>
      <c r="J3662" s="30">
        <v>1250</v>
      </c>
      <c r="K3662" s="31">
        <f t="shared" si="28"/>
        <v>687.5</v>
      </c>
      <c r="L3662" s="31">
        <f t="shared" si="29"/>
        <v>171.875</v>
      </c>
      <c r="M3662" s="32">
        <v>0.25</v>
      </c>
      <c r="O3662" s="37"/>
      <c r="P3662" s="35"/>
      <c r="Q3662" s="33"/>
      <c r="R3662" s="34"/>
    </row>
    <row r="3663" spans="1:18" ht="15.75" customHeight="1">
      <c r="A3663" s="22"/>
      <c r="B3663" s="27" t="s">
        <v>21</v>
      </c>
      <c r="C3663" s="27">
        <v>1185732</v>
      </c>
      <c r="D3663" s="28">
        <v>44484</v>
      </c>
      <c r="E3663" s="27" t="s">
        <v>22</v>
      </c>
      <c r="F3663" s="27" t="s">
        <v>130</v>
      </c>
      <c r="G3663" s="27" t="s">
        <v>131</v>
      </c>
      <c r="H3663" s="27" t="s">
        <v>27</v>
      </c>
      <c r="I3663" s="29">
        <v>0.55000000000000004</v>
      </c>
      <c r="J3663" s="30">
        <v>1000</v>
      </c>
      <c r="K3663" s="31">
        <f t="shared" si="28"/>
        <v>550</v>
      </c>
      <c r="L3663" s="31">
        <f t="shared" si="29"/>
        <v>137.5</v>
      </c>
      <c r="M3663" s="32">
        <v>0.25</v>
      </c>
      <c r="O3663" s="37"/>
      <c r="P3663" s="35"/>
      <c r="Q3663" s="33"/>
      <c r="R3663" s="34"/>
    </row>
    <row r="3664" spans="1:18" ht="15.75" customHeight="1">
      <c r="A3664" s="22"/>
      <c r="B3664" s="27" t="s">
        <v>21</v>
      </c>
      <c r="C3664" s="27">
        <v>1185732</v>
      </c>
      <c r="D3664" s="28">
        <v>44484</v>
      </c>
      <c r="E3664" s="27" t="s">
        <v>22</v>
      </c>
      <c r="F3664" s="27" t="s">
        <v>130</v>
      </c>
      <c r="G3664" s="27" t="s">
        <v>131</v>
      </c>
      <c r="H3664" s="27" t="s">
        <v>28</v>
      </c>
      <c r="I3664" s="29">
        <v>0.65</v>
      </c>
      <c r="J3664" s="30">
        <v>1000</v>
      </c>
      <c r="K3664" s="31">
        <f t="shared" si="28"/>
        <v>650</v>
      </c>
      <c r="L3664" s="31">
        <f t="shared" si="29"/>
        <v>162.5</v>
      </c>
      <c r="M3664" s="32">
        <v>0.25</v>
      </c>
      <c r="O3664" s="37"/>
      <c r="P3664" s="35"/>
      <c r="Q3664" s="33"/>
      <c r="R3664" s="34"/>
    </row>
    <row r="3665" spans="1:18" ht="15.75" customHeight="1">
      <c r="A3665" s="22"/>
      <c r="B3665" s="27" t="s">
        <v>21</v>
      </c>
      <c r="C3665" s="27">
        <v>1185732</v>
      </c>
      <c r="D3665" s="28">
        <v>44484</v>
      </c>
      <c r="E3665" s="27" t="s">
        <v>22</v>
      </c>
      <c r="F3665" s="27" t="s">
        <v>130</v>
      </c>
      <c r="G3665" s="27" t="s">
        <v>131</v>
      </c>
      <c r="H3665" s="27" t="s">
        <v>29</v>
      </c>
      <c r="I3665" s="29">
        <v>0.7</v>
      </c>
      <c r="J3665" s="30">
        <v>2250</v>
      </c>
      <c r="K3665" s="31">
        <f t="shared" si="28"/>
        <v>1575</v>
      </c>
      <c r="L3665" s="31">
        <f t="shared" si="29"/>
        <v>472.5</v>
      </c>
      <c r="M3665" s="32">
        <v>0.3</v>
      </c>
      <c r="O3665" s="37"/>
      <c r="P3665" s="35"/>
      <c r="Q3665" s="33"/>
      <c r="R3665" s="34"/>
    </row>
    <row r="3666" spans="1:18" ht="15.75" customHeight="1">
      <c r="A3666" s="22"/>
      <c r="B3666" s="27" t="s">
        <v>21</v>
      </c>
      <c r="C3666" s="27">
        <v>1185732</v>
      </c>
      <c r="D3666" s="28">
        <v>44514</v>
      </c>
      <c r="E3666" s="27" t="s">
        <v>22</v>
      </c>
      <c r="F3666" s="27" t="s">
        <v>130</v>
      </c>
      <c r="G3666" s="27" t="s">
        <v>131</v>
      </c>
      <c r="H3666" s="27" t="s">
        <v>24</v>
      </c>
      <c r="I3666" s="29">
        <v>0.65</v>
      </c>
      <c r="J3666" s="30">
        <v>3750</v>
      </c>
      <c r="K3666" s="31">
        <f t="shared" si="28"/>
        <v>2437.5</v>
      </c>
      <c r="L3666" s="31">
        <f t="shared" si="29"/>
        <v>731.25</v>
      </c>
      <c r="M3666" s="32">
        <v>0.3</v>
      </c>
      <c r="O3666" s="37"/>
      <c r="P3666" s="35"/>
      <c r="Q3666" s="33"/>
      <c r="R3666" s="34"/>
    </row>
    <row r="3667" spans="1:18" ht="15.75" customHeight="1">
      <c r="A3667" s="22"/>
      <c r="B3667" s="27" t="s">
        <v>21</v>
      </c>
      <c r="C3667" s="27">
        <v>1185732</v>
      </c>
      <c r="D3667" s="28">
        <v>44514</v>
      </c>
      <c r="E3667" s="27" t="s">
        <v>22</v>
      </c>
      <c r="F3667" s="27" t="s">
        <v>130</v>
      </c>
      <c r="G3667" s="27" t="s">
        <v>131</v>
      </c>
      <c r="H3667" s="27" t="s">
        <v>25</v>
      </c>
      <c r="I3667" s="29">
        <v>0.55000000000000004</v>
      </c>
      <c r="J3667" s="30">
        <v>3000</v>
      </c>
      <c r="K3667" s="31">
        <f t="shared" si="28"/>
        <v>1650.0000000000002</v>
      </c>
      <c r="L3667" s="31">
        <f t="shared" si="29"/>
        <v>495.00000000000006</v>
      </c>
      <c r="M3667" s="32">
        <v>0.3</v>
      </c>
      <c r="O3667" s="37"/>
      <c r="P3667" s="35"/>
      <c r="Q3667" s="33"/>
      <c r="R3667" s="34"/>
    </row>
    <row r="3668" spans="1:18" ht="15.75" customHeight="1">
      <c r="A3668" s="22"/>
      <c r="B3668" s="27" t="s">
        <v>21</v>
      </c>
      <c r="C3668" s="27">
        <v>1185732</v>
      </c>
      <c r="D3668" s="28">
        <v>44514</v>
      </c>
      <c r="E3668" s="27" t="s">
        <v>22</v>
      </c>
      <c r="F3668" s="27" t="s">
        <v>130</v>
      </c>
      <c r="G3668" s="27" t="s">
        <v>131</v>
      </c>
      <c r="H3668" s="27" t="s">
        <v>26</v>
      </c>
      <c r="I3668" s="29">
        <v>0.55000000000000004</v>
      </c>
      <c r="J3668" s="30">
        <v>2950</v>
      </c>
      <c r="K3668" s="31">
        <f t="shared" si="28"/>
        <v>1622.5000000000002</v>
      </c>
      <c r="L3668" s="31">
        <f t="shared" si="29"/>
        <v>405.62500000000006</v>
      </c>
      <c r="M3668" s="32">
        <v>0.25</v>
      </c>
      <c r="O3668" s="37"/>
      <c r="P3668" s="35"/>
      <c r="Q3668" s="33"/>
      <c r="R3668" s="34"/>
    </row>
    <row r="3669" spans="1:18" ht="15.75" customHeight="1">
      <c r="A3669" s="22"/>
      <c r="B3669" s="27" t="s">
        <v>21</v>
      </c>
      <c r="C3669" s="27">
        <v>1185732</v>
      </c>
      <c r="D3669" s="28">
        <v>44514</v>
      </c>
      <c r="E3669" s="27" t="s">
        <v>22</v>
      </c>
      <c r="F3669" s="27" t="s">
        <v>130</v>
      </c>
      <c r="G3669" s="27" t="s">
        <v>131</v>
      </c>
      <c r="H3669" s="27" t="s">
        <v>27</v>
      </c>
      <c r="I3669" s="29">
        <v>0.55000000000000004</v>
      </c>
      <c r="J3669" s="30">
        <v>2750</v>
      </c>
      <c r="K3669" s="31">
        <f t="shared" si="28"/>
        <v>1512.5000000000002</v>
      </c>
      <c r="L3669" s="31">
        <f t="shared" si="29"/>
        <v>378.12500000000006</v>
      </c>
      <c r="M3669" s="32">
        <v>0.25</v>
      </c>
      <c r="O3669" s="37"/>
      <c r="P3669" s="35"/>
      <c r="Q3669" s="33"/>
      <c r="R3669" s="34"/>
    </row>
    <row r="3670" spans="1:18" ht="15.75" customHeight="1">
      <c r="A3670" s="22"/>
      <c r="B3670" s="27" t="s">
        <v>21</v>
      </c>
      <c r="C3670" s="27">
        <v>1185732</v>
      </c>
      <c r="D3670" s="28">
        <v>44514</v>
      </c>
      <c r="E3670" s="27" t="s">
        <v>22</v>
      </c>
      <c r="F3670" s="27" t="s">
        <v>130</v>
      </c>
      <c r="G3670" s="27" t="s">
        <v>131</v>
      </c>
      <c r="H3670" s="27" t="s">
        <v>28</v>
      </c>
      <c r="I3670" s="29">
        <v>0.65</v>
      </c>
      <c r="J3670" s="30">
        <v>2500</v>
      </c>
      <c r="K3670" s="31">
        <f t="shared" si="28"/>
        <v>1625</v>
      </c>
      <c r="L3670" s="31">
        <f t="shared" si="29"/>
        <v>406.25</v>
      </c>
      <c r="M3670" s="32">
        <v>0.25</v>
      </c>
      <c r="O3670" s="37"/>
      <c r="P3670" s="35"/>
      <c r="Q3670" s="33"/>
      <c r="R3670" s="34"/>
    </row>
    <row r="3671" spans="1:18" ht="15.75" customHeight="1">
      <c r="A3671" s="22"/>
      <c r="B3671" s="27" t="s">
        <v>21</v>
      </c>
      <c r="C3671" s="27">
        <v>1185732</v>
      </c>
      <c r="D3671" s="28">
        <v>44514</v>
      </c>
      <c r="E3671" s="27" t="s">
        <v>22</v>
      </c>
      <c r="F3671" s="27" t="s">
        <v>130</v>
      </c>
      <c r="G3671" s="27" t="s">
        <v>131</v>
      </c>
      <c r="H3671" s="27" t="s">
        <v>29</v>
      </c>
      <c r="I3671" s="29">
        <v>0.7</v>
      </c>
      <c r="J3671" s="30">
        <v>3500</v>
      </c>
      <c r="K3671" s="31">
        <f t="shared" si="28"/>
        <v>2450</v>
      </c>
      <c r="L3671" s="31">
        <f t="shared" si="29"/>
        <v>735</v>
      </c>
      <c r="M3671" s="32">
        <v>0.3</v>
      </c>
      <c r="O3671" s="37"/>
      <c r="P3671" s="35"/>
      <c r="Q3671" s="33"/>
      <c r="R3671" s="34"/>
    </row>
    <row r="3672" spans="1:18" ht="15.75" customHeight="1">
      <c r="A3672" s="22"/>
      <c r="B3672" s="27" t="s">
        <v>21</v>
      </c>
      <c r="C3672" s="27">
        <v>1185732</v>
      </c>
      <c r="D3672" s="28">
        <v>44543</v>
      </c>
      <c r="E3672" s="27" t="s">
        <v>22</v>
      </c>
      <c r="F3672" s="27" t="s">
        <v>130</v>
      </c>
      <c r="G3672" s="27" t="s">
        <v>131</v>
      </c>
      <c r="H3672" s="27" t="s">
        <v>24</v>
      </c>
      <c r="I3672" s="29">
        <v>0.65</v>
      </c>
      <c r="J3672" s="30">
        <v>5750</v>
      </c>
      <c r="K3672" s="31">
        <f t="shared" si="28"/>
        <v>3737.5</v>
      </c>
      <c r="L3672" s="31">
        <f t="shared" si="29"/>
        <v>1121.25</v>
      </c>
      <c r="M3672" s="32">
        <v>0.3</v>
      </c>
      <c r="O3672" s="37"/>
      <c r="P3672" s="35"/>
      <c r="Q3672" s="33"/>
      <c r="R3672" s="34"/>
    </row>
    <row r="3673" spans="1:18" ht="15.75" customHeight="1">
      <c r="A3673" s="22"/>
      <c r="B3673" s="27" t="s">
        <v>21</v>
      </c>
      <c r="C3673" s="27">
        <v>1185732</v>
      </c>
      <c r="D3673" s="28">
        <v>44543</v>
      </c>
      <c r="E3673" s="27" t="s">
        <v>22</v>
      </c>
      <c r="F3673" s="27" t="s">
        <v>130</v>
      </c>
      <c r="G3673" s="27" t="s">
        <v>131</v>
      </c>
      <c r="H3673" s="27" t="s">
        <v>25</v>
      </c>
      <c r="I3673" s="29">
        <v>0.55000000000000004</v>
      </c>
      <c r="J3673" s="30">
        <v>3750</v>
      </c>
      <c r="K3673" s="31">
        <f t="shared" si="28"/>
        <v>2062.5</v>
      </c>
      <c r="L3673" s="31">
        <f t="shared" si="29"/>
        <v>618.75</v>
      </c>
      <c r="M3673" s="32">
        <v>0.3</v>
      </c>
      <c r="O3673" s="37"/>
      <c r="P3673" s="35"/>
      <c r="Q3673" s="33"/>
      <c r="R3673" s="34"/>
    </row>
    <row r="3674" spans="1:18" ht="15.75" customHeight="1">
      <c r="A3674" s="22"/>
      <c r="B3674" s="27" t="s">
        <v>21</v>
      </c>
      <c r="C3674" s="27">
        <v>1185732</v>
      </c>
      <c r="D3674" s="28">
        <v>44543</v>
      </c>
      <c r="E3674" s="27" t="s">
        <v>22</v>
      </c>
      <c r="F3674" s="27" t="s">
        <v>130</v>
      </c>
      <c r="G3674" s="27" t="s">
        <v>131</v>
      </c>
      <c r="H3674" s="27" t="s">
        <v>26</v>
      </c>
      <c r="I3674" s="29">
        <v>0.55000000000000004</v>
      </c>
      <c r="J3674" s="30">
        <v>3500</v>
      </c>
      <c r="K3674" s="31">
        <f t="shared" si="28"/>
        <v>1925.0000000000002</v>
      </c>
      <c r="L3674" s="31">
        <f t="shared" si="29"/>
        <v>481.25000000000006</v>
      </c>
      <c r="M3674" s="32">
        <v>0.25</v>
      </c>
      <c r="O3674" s="37"/>
      <c r="P3674" s="35"/>
      <c r="Q3674" s="33"/>
      <c r="R3674" s="34"/>
    </row>
    <row r="3675" spans="1:18" ht="15.75" customHeight="1">
      <c r="A3675" s="22"/>
      <c r="B3675" s="27" t="s">
        <v>21</v>
      </c>
      <c r="C3675" s="27">
        <v>1185732</v>
      </c>
      <c r="D3675" s="28">
        <v>44543</v>
      </c>
      <c r="E3675" s="27" t="s">
        <v>22</v>
      </c>
      <c r="F3675" s="27" t="s">
        <v>130</v>
      </c>
      <c r="G3675" s="27" t="s">
        <v>131</v>
      </c>
      <c r="H3675" s="27" t="s">
        <v>27</v>
      </c>
      <c r="I3675" s="29">
        <v>0.55000000000000004</v>
      </c>
      <c r="J3675" s="30">
        <v>3000</v>
      </c>
      <c r="K3675" s="31">
        <f t="shared" si="28"/>
        <v>1650.0000000000002</v>
      </c>
      <c r="L3675" s="31">
        <f t="shared" si="29"/>
        <v>412.50000000000006</v>
      </c>
      <c r="M3675" s="32">
        <v>0.25</v>
      </c>
      <c r="O3675" s="37"/>
      <c r="P3675" s="35"/>
      <c r="Q3675" s="33"/>
      <c r="R3675" s="34"/>
    </row>
    <row r="3676" spans="1:18" ht="15.75" customHeight="1">
      <c r="A3676" s="22"/>
      <c r="B3676" s="27" t="s">
        <v>21</v>
      </c>
      <c r="C3676" s="27">
        <v>1185732</v>
      </c>
      <c r="D3676" s="28">
        <v>44543</v>
      </c>
      <c r="E3676" s="27" t="s">
        <v>22</v>
      </c>
      <c r="F3676" s="27" t="s">
        <v>130</v>
      </c>
      <c r="G3676" s="27" t="s">
        <v>131</v>
      </c>
      <c r="H3676" s="27" t="s">
        <v>28</v>
      </c>
      <c r="I3676" s="29">
        <v>0.65</v>
      </c>
      <c r="J3676" s="30">
        <v>3000</v>
      </c>
      <c r="K3676" s="31">
        <f t="shared" si="28"/>
        <v>1950</v>
      </c>
      <c r="L3676" s="31">
        <f t="shared" si="29"/>
        <v>487.5</v>
      </c>
      <c r="M3676" s="32">
        <v>0.25</v>
      </c>
      <c r="O3676" s="37"/>
      <c r="P3676" s="35"/>
      <c r="Q3676" s="33"/>
      <c r="R3676" s="34"/>
    </row>
    <row r="3677" spans="1:18" ht="15.75" customHeight="1">
      <c r="A3677" s="22"/>
      <c r="B3677" s="27" t="s">
        <v>21</v>
      </c>
      <c r="C3677" s="27">
        <v>1185732</v>
      </c>
      <c r="D3677" s="28">
        <v>44543</v>
      </c>
      <c r="E3677" s="27" t="s">
        <v>22</v>
      </c>
      <c r="F3677" s="27" t="s">
        <v>130</v>
      </c>
      <c r="G3677" s="27" t="s">
        <v>131</v>
      </c>
      <c r="H3677" s="27" t="s">
        <v>29</v>
      </c>
      <c r="I3677" s="29">
        <v>0.7</v>
      </c>
      <c r="J3677" s="30">
        <v>4000</v>
      </c>
      <c r="K3677" s="31">
        <f t="shared" si="28"/>
        <v>2800</v>
      </c>
      <c r="L3677" s="31">
        <f t="shared" si="29"/>
        <v>840</v>
      </c>
      <c r="M3677" s="32">
        <v>0.3</v>
      </c>
      <c r="O3677" s="37"/>
      <c r="P3677" s="35"/>
      <c r="Q3677" s="33"/>
      <c r="R3677" s="34"/>
    </row>
    <row r="3678" spans="1:18" ht="15.75" customHeight="1">
      <c r="A3678" s="22" t="s">
        <v>46</v>
      </c>
      <c r="B3678" s="27" t="s">
        <v>21</v>
      </c>
      <c r="C3678" s="27">
        <v>1185732</v>
      </c>
      <c r="D3678" s="28">
        <v>44210</v>
      </c>
      <c r="E3678" s="27" t="s">
        <v>22</v>
      </c>
      <c r="F3678" s="27" t="s">
        <v>132</v>
      </c>
      <c r="G3678" s="27" t="s">
        <v>133</v>
      </c>
      <c r="H3678" s="27" t="s">
        <v>24</v>
      </c>
      <c r="I3678" s="29">
        <v>0.45</v>
      </c>
      <c r="J3678" s="30">
        <v>5250</v>
      </c>
      <c r="K3678" s="31">
        <f t="shared" si="28"/>
        <v>2362.5</v>
      </c>
      <c r="L3678" s="31">
        <f t="shared" si="29"/>
        <v>1063.125</v>
      </c>
      <c r="M3678" s="32">
        <v>0.45</v>
      </c>
      <c r="O3678" s="37"/>
      <c r="P3678" s="35"/>
      <c r="Q3678" s="33"/>
      <c r="R3678" s="34"/>
    </row>
    <row r="3679" spans="1:18" ht="15.75" customHeight="1">
      <c r="A3679" s="22"/>
      <c r="B3679" s="27" t="s">
        <v>21</v>
      </c>
      <c r="C3679" s="27">
        <v>1185732</v>
      </c>
      <c r="D3679" s="28">
        <v>44210</v>
      </c>
      <c r="E3679" s="27" t="s">
        <v>22</v>
      </c>
      <c r="F3679" s="27" t="s">
        <v>132</v>
      </c>
      <c r="G3679" s="27" t="s">
        <v>133</v>
      </c>
      <c r="H3679" s="27" t="s">
        <v>25</v>
      </c>
      <c r="I3679" s="29">
        <v>0.45</v>
      </c>
      <c r="J3679" s="30">
        <v>3250</v>
      </c>
      <c r="K3679" s="31">
        <f t="shared" si="28"/>
        <v>1462.5</v>
      </c>
      <c r="L3679" s="31">
        <f t="shared" si="29"/>
        <v>658.125</v>
      </c>
      <c r="M3679" s="32">
        <v>0.45</v>
      </c>
      <c r="O3679" s="37"/>
      <c r="P3679" s="35"/>
      <c r="Q3679" s="33"/>
      <c r="R3679" s="34"/>
    </row>
    <row r="3680" spans="1:18" ht="15.75" customHeight="1">
      <c r="A3680" s="22"/>
      <c r="B3680" s="27" t="s">
        <v>21</v>
      </c>
      <c r="C3680" s="27">
        <v>1185732</v>
      </c>
      <c r="D3680" s="28">
        <v>44210</v>
      </c>
      <c r="E3680" s="27" t="s">
        <v>22</v>
      </c>
      <c r="F3680" s="27" t="s">
        <v>132</v>
      </c>
      <c r="G3680" s="27" t="s">
        <v>133</v>
      </c>
      <c r="H3680" s="27" t="s">
        <v>26</v>
      </c>
      <c r="I3680" s="29">
        <v>0.35000000000000003</v>
      </c>
      <c r="J3680" s="30">
        <v>3250</v>
      </c>
      <c r="K3680" s="31">
        <f t="shared" si="28"/>
        <v>1137.5</v>
      </c>
      <c r="L3680" s="31">
        <f t="shared" si="29"/>
        <v>398.125</v>
      </c>
      <c r="M3680" s="32">
        <v>0.35</v>
      </c>
      <c r="O3680" s="37"/>
      <c r="P3680" s="35"/>
      <c r="Q3680" s="33"/>
      <c r="R3680" s="34"/>
    </row>
    <row r="3681" spans="1:18" ht="15.75" customHeight="1">
      <c r="A3681" s="22"/>
      <c r="B3681" s="27" t="s">
        <v>21</v>
      </c>
      <c r="C3681" s="27">
        <v>1185732</v>
      </c>
      <c r="D3681" s="28">
        <v>44210</v>
      </c>
      <c r="E3681" s="27" t="s">
        <v>22</v>
      </c>
      <c r="F3681" s="27" t="s">
        <v>132</v>
      </c>
      <c r="G3681" s="27" t="s">
        <v>133</v>
      </c>
      <c r="H3681" s="27" t="s">
        <v>27</v>
      </c>
      <c r="I3681" s="29">
        <v>0.39999999999999997</v>
      </c>
      <c r="J3681" s="30">
        <v>1750</v>
      </c>
      <c r="K3681" s="31">
        <f t="shared" si="28"/>
        <v>699.99999999999989</v>
      </c>
      <c r="L3681" s="31">
        <f t="shared" si="29"/>
        <v>244.99999999999994</v>
      </c>
      <c r="M3681" s="32">
        <v>0.35</v>
      </c>
      <c r="O3681" s="37"/>
      <c r="P3681" s="35"/>
      <c r="Q3681" s="33"/>
      <c r="R3681" s="34"/>
    </row>
    <row r="3682" spans="1:18" ht="15.75" customHeight="1">
      <c r="A3682" s="22"/>
      <c r="B3682" s="27" t="s">
        <v>21</v>
      </c>
      <c r="C3682" s="27">
        <v>1185732</v>
      </c>
      <c r="D3682" s="28">
        <v>44210</v>
      </c>
      <c r="E3682" s="27" t="s">
        <v>22</v>
      </c>
      <c r="F3682" s="27" t="s">
        <v>132</v>
      </c>
      <c r="G3682" s="27" t="s">
        <v>133</v>
      </c>
      <c r="H3682" s="27" t="s">
        <v>28</v>
      </c>
      <c r="I3682" s="29">
        <v>0.55000000000000004</v>
      </c>
      <c r="J3682" s="30">
        <v>2250</v>
      </c>
      <c r="K3682" s="31">
        <f t="shared" si="28"/>
        <v>1237.5</v>
      </c>
      <c r="L3682" s="31">
        <f t="shared" si="29"/>
        <v>433.125</v>
      </c>
      <c r="M3682" s="32">
        <v>0.35</v>
      </c>
      <c r="O3682" s="37"/>
      <c r="P3682" s="35"/>
      <c r="Q3682" s="33"/>
      <c r="R3682" s="34"/>
    </row>
    <row r="3683" spans="1:18" ht="15.75" customHeight="1">
      <c r="A3683" s="22"/>
      <c r="B3683" s="27" t="s">
        <v>21</v>
      </c>
      <c r="C3683" s="27">
        <v>1185732</v>
      </c>
      <c r="D3683" s="28">
        <v>44210</v>
      </c>
      <c r="E3683" s="27" t="s">
        <v>22</v>
      </c>
      <c r="F3683" s="27" t="s">
        <v>132</v>
      </c>
      <c r="G3683" s="27" t="s">
        <v>133</v>
      </c>
      <c r="H3683" s="27" t="s">
        <v>29</v>
      </c>
      <c r="I3683" s="29">
        <v>0.45</v>
      </c>
      <c r="J3683" s="30">
        <v>3250</v>
      </c>
      <c r="K3683" s="31">
        <f t="shared" si="28"/>
        <v>1462.5</v>
      </c>
      <c r="L3683" s="31">
        <f t="shared" si="29"/>
        <v>585</v>
      </c>
      <c r="M3683" s="32">
        <v>0.39999999999999997</v>
      </c>
      <c r="O3683" s="37"/>
      <c r="P3683" s="35"/>
      <c r="Q3683" s="33"/>
      <c r="R3683" s="34"/>
    </row>
    <row r="3684" spans="1:18" ht="15.75" customHeight="1">
      <c r="A3684" s="22"/>
      <c r="B3684" s="27" t="s">
        <v>21</v>
      </c>
      <c r="C3684" s="27">
        <v>1185732</v>
      </c>
      <c r="D3684" s="28">
        <v>44239</v>
      </c>
      <c r="E3684" s="27" t="s">
        <v>22</v>
      </c>
      <c r="F3684" s="27" t="s">
        <v>132</v>
      </c>
      <c r="G3684" s="27" t="s">
        <v>133</v>
      </c>
      <c r="H3684" s="27" t="s">
        <v>24</v>
      </c>
      <c r="I3684" s="29">
        <v>0.45</v>
      </c>
      <c r="J3684" s="30">
        <v>5750</v>
      </c>
      <c r="K3684" s="31">
        <f t="shared" si="28"/>
        <v>2587.5</v>
      </c>
      <c r="L3684" s="31">
        <f t="shared" si="29"/>
        <v>1164.375</v>
      </c>
      <c r="M3684" s="32">
        <v>0.45</v>
      </c>
      <c r="O3684" s="37"/>
      <c r="P3684" s="35"/>
      <c r="Q3684" s="33"/>
      <c r="R3684" s="34"/>
    </row>
    <row r="3685" spans="1:18" ht="15.75" customHeight="1">
      <c r="A3685" s="22"/>
      <c r="B3685" s="27" t="s">
        <v>21</v>
      </c>
      <c r="C3685" s="27">
        <v>1185732</v>
      </c>
      <c r="D3685" s="28">
        <v>44239</v>
      </c>
      <c r="E3685" s="27" t="s">
        <v>22</v>
      </c>
      <c r="F3685" s="27" t="s">
        <v>132</v>
      </c>
      <c r="G3685" s="27" t="s">
        <v>133</v>
      </c>
      <c r="H3685" s="27" t="s">
        <v>25</v>
      </c>
      <c r="I3685" s="29">
        <v>0.45</v>
      </c>
      <c r="J3685" s="30">
        <v>2250</v>
      </c>
      <c r="K3685" s="31">
        <f t="shared" si="28"/>
        <v>1012.5</v>
      </c>
      <c r="L3685" s="31">
        <f t="shared" si="29"/>
        <v>455.625</v>
      </c>
      <c r="M3685" s="32">
        <v>0.45</v>
      </c>
      <c r="O3685" s="37"/>
      <c r="P3685" s="35"/>
      <c r="Q3685" s="33"/>
      <c r="R3685" s="34"/>
    </row>
    <row r="3686" spans="1:18" ht="15.75" customHeight="1">
      <c r="A3686" s="22"/>
      <c r="B3686" s="27" t="s">
        <v>21</v>
      </c>
      <c r="C3686" s="27">
        <v>1185732</v>
      </c>
      <c r="D3686" s="28">
        <v>44239</v>
      </c>
      <c r="E3686" s="27" t="s">
        <v>22</v>
      </c>
      <c r="F3686" s="27" t="s">
        <v>132</v>
      </c>
      <c r="G3686" s="27" t="s">
        <v>133</v>
      </c>
      <c r="H3686" s="27" t="s">
        <v>26</v>
      </c>
      <c r="I3686" s="29">
        <v>0.35000000000000003</v>
      </c>
      <c r="J3686" s="30">
        <v>2750</v>
      </c>
      <c r="K3686" s="31">
        <f t="shared" si="28"/>
        <v>962.50000000000011</v>
      </c>
      <c r="L3686" s="31">
        <f t="shared" si="29"/>
        <v>336.875</v>
      </c>
      <c r="M3686" s="32">
        <v>0.35</v>
      </c>
      <c r="O3686" s="37"/>
      <c r="P3686" s="35"/>
      <c r="Q3686" s="33"/>
      <c r="R3686" s="34"/>
    </row>
    <row r="3687" spans="1:18" ht="15.75" customHeight="1">
      <c r="A3687" s="22"/>
      <c r="B3687" s="27" t="s">
        <v>21</v>
      </c>
      <c r="C3687" s="27">
        <v>1185732</v>
      </c>
      <c r="D3687" s="28">
        <v>44239</v>
      </c>
      <c r="E3687" s="27" t="s">
        <v>22</v>
      </c>
      <c r="F3687" s="27" t="s">
        <v>132</v>
      </c>
      <c r="G3687" s="27" t="s">
        <v>133</v>
      </c>
      <c r="H3687" s="27" t="s">
        <v>27</v>
      </c>
      <c r="I3687" s="29">
        <v>0.39999999999999997</v>
      </c>
      <c r="J3687" s="30">
        <v>1500</v>
      </c>
      <c r="K3687" s="31">
        <f t="shared" si="28"/>
        <v>600</v>
      </c>
      <c r="L3687" s="31">
        <f t="shared" si="29"/>
        <v>210</v>
      </c>
      <c r="M3687" s="32">
        <v>0.35</v>
      </c>
      <c r="O3687" s="37"/>
      <c r="P3687" s="35"/>
      <c r="Q3687" s="33"/>
      <c r="R3687" s="34"/>
    </row>
    <row r="3688" spans="1:18" ht="15.75" customHeight="1">
      <c r="A3688" s="22"/>
      <c r="B3688" s="27" t="s">
        <v>21</v>
      </c>
      <c r="C3688" s="27">
        <v>1185732</v>
      </c>
      <c r="D3688" s="28">
        <v>44239</v>
      </c>
      <c r="E3688" s="27" t="s">
        <v>22</v>
      </c>
      <c r="F3688" s="27" t="s">
        <v>132</v>
      </c>
      <c r="G3688" s="27" t="s">
        <v>133</v>
      </c>
      <c r="H3688" s="27" t="s">
        <v>28</v>
      </c>
      <c r="I3688" s="29">
        <v>0.55000000000000004</v>
      </c>
      <c r="J3688" s="30">
        <v>2250</v>
      </c>
      <c r="K3688" s="31">
        <f t="shared" si="28"/>
        <v>1237.5</v>
      </c>
      <c r="L3688" s="31">
        <f t="shared" si="29"/>
        <v>433.125</v>
      </c>
      <c r="M3688" s="32">
        <v>0.35</v>
      </c>
      <c r="O3688" s="37"/>
      <c r="P3688" s="35"/>
      <c r="Q3688" s="33"/>
      <c r="R3688" s="34"/>
    </row>
    <row r="3689" spans="1:18" ht="15.75" customHeight="1">
      <c r="A3689" s="22"/>
      <c r="B3689" s="27" t="s">
        <v>21</v>
      </c>
      <c r="C3689" s="27">
        <v>1185732</v>
      </c>
      <c r="D3689" s="28">
        <v>44239</v>
      </c>
      <c r="E3689" s="27" t="s">
        <v>22</v>
      </c>
      <c r="F3689" s="27" t="s">
        <v>132</v>
      </c>
      <c r="G3689" s="27" t="s">
        <v>133</v>
      </c>
      <c r="H3689" s="27" t="s">
        <v>29</v>
      </c>
      <c r="I3689" s="29">
        <v>0.45</v>
      </c>
      <c r="J3689" s="30">
        <v>3250</v>
      </c>
      <c r="K3689" s="31">
        <f t="shared" si="28"/>
        <v>1462.5</v>
      </c>
      <c r="L3689" s="31">
        <f t="shared" si="29"/>
        <v>585</v>
      </c>
      <c r="M3689" s="32">
        <v>0.39999999999999997</v>
      </c>
      <c r="O3689" s="37"/>
      <c r="P3689" s="35"/>
      <c r="Q3689" s="33"/>
      <c r="R3689" s="34"/>
    </row>
    <row r="3690" spans="1:18" ht="15.75" customHeight="1">
      <c r="A3690" s="22"/>
      <c r="B3690" s="27" t="s">
        <v>21</v>
      </c>
      <c r="C3690" s="27">
        <v>1185732</v>
      </c>
      <c r="D3690" s="28">
        <v>44265</v>
      </c>
      <c r="E3690" s="27" t="s">
        <v>22</v>
      </c>
      <c r="F3690" s="27" t="s">
        <v>132</v>
      </c>
      <c r="G3690" s="27" t="s">
        <v>133</v>
      </c>
      <c r="H3690" s="27" t="s">
        <v>24</v>
      </c>
      <c r="I3690" s="29">
        <v>0.45</v>
      </c>
      <c r="J3690" s="30">
        <v>5450</v>
      </c>
      <c r="K3690" s="31">
        <f t="shared" si="28"/>
        <v>2452.5</v>
      </c>
      <c r="L3690" s="31">
        <f t="shared" si="29"/>
        <v>1103.625</v>
      </c>
      <c r="M3690" s="32">
        <v>0.45</v>
      </c>
      <c r="O3690" s="37"/>
      <c r="P3690" s="35"/>
      <c r="Q3690" s="33"/>
      <c r="R3690" s="34"/>
    </row>
    <row r="3691" spans="1:18" ht="15.75" customHeight="1">
      <c r="A3691" s="22"/>
      <c r="B3691" s="27" t="s">
        <v>21</v>
      </c>
      <c r="C3691" s="27">
        <v>1185732</v>
      </c>
      <c r="D3691" s="28">
        <v>44265</v>
      </c>
      <c r="E3691" s="27" t="s">
        <v>22</v>
      </c>
      <c r="F3691" s="27" t="s">
        <v>132</v>
      </c>
      <c r="G3691" s="27" t="s">
        <v>133</v>
      </c>
      <c r="H3691" s="27" t="s">
        <v>25</v>
      </c>
      <c r="I3691" s="29">
        <v>0.45</v>
      </c>
      <c r="J3691" s="30">
        <v>2500</v>
      </c>
      <c r="K3691" s="31">
        <f t="shared" si="28"/>
        <v>1125</v>
      </c>
      <c r="L3691" s="31">
        <f t="shared" si="29"/>
        <v>506.25</v>
      </c>
      <c r="M3691" s="32">
        <v>0.45</v>
      </c>
      <c r="O3691" s="37"/>
      <c r="P3691" s="35"/>
      <c r="Q3691" s="33"/>
      <c r="R3691" s="34"/>
    </row>
    <row r="3692" spans="1:18" ht="15.75" customHeight="1">
      <c r="A3692" s="22"/>
      <c r="B3692" s="27" t="s">
        <v>21</v>
      </c>
      <c r="C3692" s="27">
        <v>1185732</v>
      </c>
      <c r="D3692" s="28">
        <v>44265</v>
      </c>
      <c r="E3692" s="27" t="s">
        <v>22</v>
      </c>
      <c r="F3692" s="27" t="s">
        <v>132</v>
      </c>
      <c r="G3692" s="27" t="s">
        <v>133</v>
      </c>
      <c r="H3692" s="27" t="s">
        <v>26</v>
      </c>
      <c r="I3692" s="29">
        <v>0.35000000000000003</v>
      </c>
      <c r="J3692" s="30">
        <v>2750</v>
      </c>
      <c r="K3692" s="31">
        <f t="shared" si="28"/>
        <v>962.50000000000011</v>
      </c>
      <c r="L3692" s="31">
        <f t="shared" si="29"/>
        <v>336.875</v>
      </c>
      <c r="M3692" s="32">
        <v>0.35</v>
      </c>
      <c r="O3692" s="37"/>
      <c r="P3692" s="35"/>
      <c r="Q3692" s="33"/>
      <c r="R3692" s="34"/>
    </row>
    <row r="3693" spans="1:18" ht="15.75" customHeight="1">
      <c r="A3693" s="22"/>
      <c r="B3693" s="27" t="s">
        <v>21</v>
      </c>
      <c r="C3693" s="27">
        <v>1185732</v>
      </c>
      <c r="D3693" s="28">
        <v>44265</v>
      </c>
      <c r="E3693" s="27" t="s">
        <v>22</v>
      </c>
      <c r="F3693" s="27" t="s">
        <v>132</v>
      </c>
      <c r="G3693" s="27" t="s">
        <v>133</v>
      </c>
      <c r="H3693" s="27" t="s">
        <v>27</v>
      </c>
      <c r="I3693" s="29">
        <v>0.39999999999999997</v>
      </c>
      <c r="J3693" s="30">
        <v>1250</v>
      </c>
      <c r="K3693" s="31">
        <f t="shared" si="28"/>
        <v>499.99999999999994</v>
      </c>
      <c r="L3693" s="31">
        <f t="shared" si="29"/>
        <v>174.99999999999997</v>
      </c>
      <c r="M3693" s="32">
        <v>0.35</v>
      </c>
      <c r="O3693" s="37"/>
      <c r="P3693" s="35"/>
      <c r="Q3693" s="33"/>
      <c r="R3693" s="34"/>
    </row>
    <row r="3694" spans="1:18" ht="15.75" customHeight="1">
      <c r="A3694" s="22"/>
      <c r="B3694" s="27" t="s">
        <v>21</v>
      </c>
      <c r="C3694" s="27">
        <v>1185732</v>
      </c>
      <c r="D3694" s="28">
        <v>44265</v>
      </c>
      <c r="E3694" s="27" t="s">
        <v>22</v>
      </c>
      <c r="F3694" s="27" t="s">
        <v>132</v>
      </c>
      <c r="G3694" s="27" t="s">
        <v>133</v>
      </c>
      <c r="H3694" s="27" t="s">
        <v>28</v>
      </c>
      <c r="I3694" s="29">
        <v>0.55000000000000004</v>
      </c>
      <c r="J3694" s="30">
        <v>1750</v>
      </c>
      <c r="K3694" s="31">
        <f t="shared" si="28"/>
        <v>962.50000000000011</v>
      </c>
      <c r="L3694" s="31">
        <f t="shared" si="29"/>
        <v>336.875</v>
      </c>
      <c r="M3694" s="32">
        <v>0.35</v>
      </c>
      <c r="O3694" s="37"/>
      <c r="P3694" s="35"/>
      <c r="Q3694" s="33"/>
      <c r="R3694" s="34"/>
    </row>
    <row r="3695" spans="1:18" ht="15.75" customHeight="1">
      <c r="A3695" s="22"/>
      <c r="B3695" s="27" t="s">
        <v>21</v>
      </c>
      <c r="C3695" s="27">
        <v>1185732</v>
      </c>
      <c r="D3695" s="28">
        <v>44265</v>
      </c>
      <c r="E3695" s="27" t="s">
        <v>22</v>
      </c>
      <c r="F3695" s="27" t="s">
        <v>132</v>
      </c>
      <c r="G3695" s="27" t="s">
        <v>133</v>
      </c>
      <c r="H3695" s="27" t="s">
        <v>29</v>
      </c>
      <c r="I3695" s="29">
        <v>0.45</v>
      </c>
      <c r="J3695" s="30">
        <v>2750</v>
      </c>
      <c r="K3695" s="31">
        <f t="shared" si="28"/>
        <v>1237.5</v>
      </c>
      <c r="L3695" s="31">
        <f t="shared" si="29"/>
        <v>494.99999999999994</v>
      </c>
      <c r="M3695" s="32">
        <v>0.39999999999999997</v>
      </c>
      <c r="O3695" s="37"/>
      <c r="P3695" s="35"/>
      <c r="Q3695" s="33"/>
      <c r="R3695" s="34"/>
    </row>
    <row r="3696" spans="1:18" ht="15.75" customHeight="1">
      <c r="A3696" s="22"/>
      <c r="B3696" s="27" t="s">
        <v>21</v>
      </c>
      <c r="C3696" s="27">
        <v>1185732</v>
      </c>
      <c r="D3696" s="28">
        <v>44297</v>
      </c>
      <c r="E3696" s="27" t="s">
        <v>22</v>
      </c>
      <c r="F3696" s="27" t="s">
        <v>132</v>
      </c>
      <c r="G3696" s="27" t="s">
        <v>133</v>
      </c>
      <c r="H3696" s="27" t="s">
        <v>24</v>
      </c>
      <c r="I3696" s="29">
        <v>0.45</v>
      </c>
      <c r="J3696" s="30">
        <v>5250</v>
      </c>
      <c r="K3696" s="31">
        <f t="shared" si="28"/>
        <v>2362.5</v>
      </c>
      <c r="L3696" s="31">
        <f t="shared" si="29"/>
        <v>1063.125</v>
      </c>
      <c r="M3696" s="32">
        <v>0.45</v>
      </c>
      <c r="O3696" s="37"/>
      <c r="P3696" s="35"/>
      <c r="Q3696" s="33"/>
      <c r="R3696" s="34"/>
    </row>
    <row r="3697" spans="1:18" ht="15.75" customHeight="1">
      <c r="A3697" s="22"/>
      <c r="B3697" s="27" t="s">
        <v>21</v>
      </c>
      <c r="C3697" s="27">
        <v>1185732</v>
      </c>
      <c r="D3697" s="28">
        <v>44297</v>
      </c>
      <c r="E3697" s="27" t="s">
        <v>22</v>
      </c>
      <c r="F3697" s="27" t="s">
        <v>132</v>
      </c>
      <c r="G3697" s="27" t="s">
        <v>133</v>
      </c>
      <c r="H3697" s="27" t="s">
        <v>25</v>
      </c>
      <c r="I3697" s="29">
        <v>0.45</v>
      </c>
      <c r="J3697" s="30">
        <v>2250</v>
      </c>
      <c r="K3697" s="31">
        <f t="shared" si="28"/>
        <v>1012.5</v>
      </c>
      <c r="L3697" s="31">
        <f t="shared" si="29"/>
        <v>455.625</v>
      </c>
      <c r="M3697" s="32">
        <v>0.45</v>
      </c>
      <c r="O3697" s="37"/>
      <c r="P3697" s="35"/>
      <c r="Q3697" s="33"/>
      <c r="R3697" s="34"/>
    </row>
    <row r="3698" spans="1:18" ht="15.75" customHeight="1">
      <c r="A3698" s="22"/>
      <c r="B3698" s="27" t="s">
        <v>21</v>
      </c>
      <c r="C3698" s="27">
        <v>1185732</v>
      </c>
      <c r="D3698" s="28">
        <v>44297</v>
      </c>
      <c r="E3698" s="27" t="s">
        <v>22</v>
      </c>
      <c r="F3698" s="27" t="s">
        <v>132</v>
      </c>
      <c r="G3698" s="27" t="s">
        <v>133</v>
      </c>
      <c r="H3698" s="27" t="s">
        <v>26</v>
      </c>
      <c r="I3698" s="29">
        <v>0.35000000000000003</v>
      </c>
      <c r="J3698" s="30">
        <v>2250</v>
      </c>
      <c r="K3698" s="31">
        <f t="shared" si="28"/>
        <v>787.50000000000011</v>
      </c>
      <c r="L3698" s="31">
        <f t="shared" si="29"/>
        <v>275.625</v>
      </c>
      <c r="M3698" s="32">
        <v>0.35</v>
      </c>
      <c r="O3698" s="37"/>
      <c r="P3698" s="35"/>
      <c r="Q3698" s="33"/>
      <c r="R3698" s="34"/>
    </row>
    <row r="3699" spans="1:18" ht="15.75" customHeight="1">
      <c r="A3699" s="22"/>
      <c r="B3699" s="27" t="s">
        <v>21</v>
      </c>
      <c r="C3699" s="27">
        <v>1185732</v>
      </c>
      <c r="D3699" s="28">
        <v>44297</v>
      </c>
      <c r="E3699" s="27" t="s">
        <v>22</v>
      </c>
      <c r="F3699" s="27" t="s">
        <v>132</v>
      </c>
      <c r="G3699" s="27" t="s">
        <v>133</v>
      </c>
      <c r="H3699" s="27" t="s">
        <v>27</v>
      </c>
      <c r="I3699" s="29">
        <v>0.39999999999999997</v>
      </c>
      <c r="J3699" s="30">
        <v>1500</v>
      </c>
      <c r="K3699" s="31">
        <f t="shared" si="28"/>
        <v>600</v>
      </c>
      <c r="L3699" s="31">
        <f t="shared" si="29"/>
        <v>210</v>
      </c>
      <c r="M3699" s="32">
        <v>0.35</v>
      </c>
      <c r="O3699" s="37"/>
      <c r="P3699" s="35"/>
      <c r="Q3699" s="33"/>
      <c r="R3699" s="34"/>
    </row>
    <row r="3700" spans="1:18" ht="15.75" customHeight="1">
      <c r="A3700" s="22"/>
      <c r="B3700" s="27" t="s">
        <v>21</v>
      </c>
      <c r="C3700" s="27">
        <v>1185732</v>
      </c>
      <c r="D3700" s="28">
        <v>44297</v>
      </c>
      <c r="E3700" s="27" t="s">
        <v>22</v>
      </c>
      <c r="F3700" s="27" t="s">
        <v>132</v>
      </c>
      <c r="G3700" s="27" t="s">
        <v>133</v>
      </c>
      <c r="H3700" s="27" t="s">
        <v>28</v>
      </c>
      <c r="I3700" s="29">
        <v>0.55000000000000004</v>
      </c>
      <c r="J3700" s="30">
        <v>1500</v>
      </c>
      <c r="K3700" s="31">
        <f t="shared" si="28"/>
        <v>825.00000000000011</v>
      </c>
      <c r="L3700" s="31">
        <f t="shared" si="29"/>
        <v>288.75</v>
      </c>
      <c r="M3700" s="32">
        <v>0.35</v>
      </c>
      <c r="O3700" s="37"/>
      <c r="P3700" s="35"/>
      <c r="Q3700" s="33"/>
      <c r="R3700" s="34"/>
    </row>
    <row r="3701" spans="1:18" ht="15.75" customHeight="1">
      <c r="A3701" s="22"/>
      <c r="B3701" s="27" t="s">
        <v>21</v>
      </c>
      <c r="C3701" s="27">
        <v>1185732</v>
      </c>
      <c r="D3701" s="28">
        <v>44297</v>
      </c>
      <c r="E3701" s="27" t="s">
        <v>22</v>
      </c>
      <c r="F3701" s="27" t="s">
        <v>132</v>
      </c>
      <c r="G3701" s="27" t="s">
        <v>133</v>
      </c>
      <c r="H3701" s="27" t="s">
        <v>29</v>
      </c>
      <c r="I3701" s="29">
        <v>0.45</v>
      </c>
      <c r="J3701" s="30">
        <v>3000</v>
      </c>
      <c r="K3701" s="31">
        <f t="shared" si="28"/>
        <v>1350</v>
      </c>
      <c r="L3701" s="31">
        <f t="shared" si="29"/>
        <v>540</v>
      </c>
      <c r="M3701" s="32">
        <v>0.39999999999999997</v>
      </c>
      <c r="O3701" s="37"/>
      <c r="P3701" s="35"/>
      <c r="Q3701" s="33"/>
      <c r="R3701" s="34"/>
    </row>
    <row r="3702" spans="1:18" ht="15.75" customHeight="1">
      <c r="A3702" s="22"/>
      <c r="B3702" s="27" t="s">
        <v>21</v>
      </c>
      <c r="C3702" s="27">
        <v>1185732</v>
      </c>
      <c r="D3702" s="28">
        <v>44326</v>
      </c>
      <c r="E3702" s="27" t="s">
        <v>22</v>
      </c>
      <c r="F3702" s="27" t="s">
        <v>132</v>
      </c>
      <c r="G3702" s="27" t="s">
        <v>133</v>
      </c>
      <c r="H3702" s="27" t="s">
        <v>24</v>
      </c>
      <c r="I3702" s="29">
        <v>0.6</v>
      </c>
      <c r="J3702" s="30">
        <v>5700</v>
      </c>
      <c r="K3702" s="31">
        <f t="shared" si="28"/>
        <v>3420</v>
      </c>
      <c r="L3702" s="31">
        <f t="shared" si="29"/>
        <v>1539</v>
      </c>
      <c r="M3702" s="32">
        <v>0.45</v>
      </c>
      <c r="O3702" s="37"/>
      <c r="P3702" s="35"/>
      <c r="Q3702" s="33"/>
      <c r="R3702" s="34"/>
    </row>
    <row r="3703" spans="1:18" ht="15.75" customHeight="1">
      <c r="A3703" s="22"/>
      <c r="B3703" s="27" t="s">
        <v>21</v>
      </c>
      <c r="C3703" s="27">
        <v>1185732</v>
      </c>
      <c r="D3703" s="28">
        <v>44326</v>
      </c>
      <c r="E3703" s="27" t="s">
        <v>22</v>
      </c>
      <c r="F3703" s="27" t="s">
        <v>132</v>
      </c>
      <c r="G3703" s="27" t="s">
        <v>133</v>
      </c>
      <c r="H3703" s="27" t="s">
        <v>25</v>
      </c>
      <c r="I3703" s="29">
        <v>0.55000000000000004</v>
      </c>
      <c r="J3703" s="30">
        <v>2750</v>
      </c>
      <c r="K3703" s="31">
        <f t="shared" si="28"/>
        <v>1512.5000000000002</v>
      </c>
      <c r="L3703" s="31">
        <f t="shared" si="29"/>
        <v>680.62500000000011</v>
      </c>
      <c r="M3703" s="32">
        <v>0.45</v>
      </c>
      <c r="O3703" s="37"/>
      <c r="P3703" s="35"/>
      <c r="Q3703" s="33"/>
      <c r="R3703" s="34"/>
    </row>
    <row r="3704" spans="1:18" ht="15.75" customHeight="1">
      <c r="A3704" s="22"/>
      <c r="B3704" s="27" t="s">
        <v>21</v>
      </c>
      <c r="C3704" s="27">
        <v>1185732</v>
      </c>
      <c r="D3704" s="28">
        <v>44326</v>
      </c>
      <c r="E3704" s="27" t="s">
        <v>22</v>
      </c>
      <c r="F3704" s="27" t="s">
        <v>132</v>
      </c>
      <c r="G3704" s="27" t="s">
        <v>133</v>
      </c>
      <c r="H3704" s="27" t="s">
        <v>26</v>
      </c>
      <c r="I3704" s="29">
        <v>0.5</v>
      </c>
      <c r="J3704" s="30">
        <v>3000</v>
      </c>
      <c r="K3704" s="31">
        <f t="shared" si="28"/>
        <v>1500</v>
      </c>
      <c r="L3704" s="31">
        <f t="shared" si="29"/>
        <v>525</v>
      </c>
      <c r="M3704" s="32">
        <v>0.35</v>
      </c>
      <c r="O3704" s="37"/>
      <c r="P3704" s="35"/>
      <c r="Q3704" s="33"/>
      <c r="R3704" s="34"/>
    </row>
    <row r="3705" spans="1:18" ht="15.75" customHeight="1">
      <c r="A3705" s="22"/>
      <c r="B3705" s="27" t="s">
        <v>21</v>
      </c>
      <c r="C3705" s="27">
        <v>1185732</v>
      </c>
      <c r="D3705" s="28">
        <v>44326</v>
      </c>
      <c r="E3705" s="27" t="s">
        <v>22</v>
      </c>
      <c r="F3705" s="27" t="s">
        <v>132</v>
      </c>
      <c r="G3705" s="27" t="s">
        <v>133</v>
      </c>
      <c r="H3705" s="27" t="s">
        <v>27</v>
      </c>
      <c r="I3705" s="29">
        <v>0.5</v>
      </c>
      <c r="J3705" s="30">
        <v>2500</v>
      </c>
      <c r="K3705" s="31">
        <f t="shared" si="28"/>
        <v>1250</v>
      </c>
      <c r="L3705" s="31">
        <f t="shared" si="29"/>
        <v>437.5</v>
      </c>
      <c r="M3705" s="32">
        <v>0.35</v>
      </c>
      <c r="O3705" s="37"/>
      <c r="P3705" s="35"/>
      <c r="Q3705" s="33"/>
      <c r="R3705" s="34"/>
    </row>
    <row r="3706" spans="1:18" ht="15.75" customHeight="1">
      <c r="A3706" s="22"/>
      <c r="B3706" s="27" t="s">
        <v>21</v>
      </c>
      <c r="C3706" s="27">
        <v>1185732</v>
      </c>
      <c r="D3706" s="28">
        <v>44326</v>
      </c>
      <c r="E3706" s="27" t="s">
        <v>22</v>
      </c>
      <c r="F3706" s="27" t="s">
        <v>132</v>
      </c>
      <c r="G3706" s="27" t="s">
        <v>133</v>
      </c>
      <c r="H3706" s="27" t="s">
        <v>28</v>
      </c>
      <c r="I3706" s="29">
        <v>0.6</v>
      </c>
      <c r="J3706" s="30">
        <v>2750</v>
      </c>
      <c r="K3706" s="31">
        <f t="shared" si="28"/>
        <v>1650</v>
      </c>
      <c r="L3706" s="31">
        <f t="shared" si="29"/>
        <v>577.5</v>
      </c>
      <c r="M3706" s="32">
        <v>0.35</v>
      </c>
      <c r="O3706" s="37"/>
      <c r="P3706" s="35"/>
      <c r="Q3706" s="33"/>
      <c r="R3706" s="34"/>
    </row>
    <row r="3707" spans="1:18" ht="15.75" customHeight="1">
      <c r="A3707" s="22"/>
      <c r="B3707" s="27" t="s">
        <v>21</v>
      </c>
      <c r="C3707" s="27">
        <v>1185732</v>
      </c>
      <c r="D3707" s="28">
        <v>44326</v>
      </c>
      <c r="E3707" s="27" t="s">
        <v>22</v>
      </c>
      <c r="F3707" s="27" t="s">
        <v>132</v>
      </c>
      <c r="G3707" s="27" t="s">
        <v>133</v>
      </c>
      <c r="H3707" s="27" t="s">
        <v>29</v>
      </c>
      <c r="I3707" s="29">
        <v>0.65</v>
      </c>
      <c r="J3707" s="30">
        <v>4000</v>
      </c>
      <c r="K3707" s="31">
        <f t="shared" si="28"/>
        <v>2600</v>
      </c>
      <c r="L3707" s="31">
        <f t="shared" si="29"/>
        <v>1040</v>
      </c>
      <c r="M3707" s="32">
        <v>0.39999999999999997</v>
      </c>
      <c r="O3707" s="37"/>
      <c r="P3707" s="35"/>
      <c r="Q3707" s="33"/>
      <c r="R3707" s="34"/>
    </row>
    <row r="3708" spans="1:18" ht="15.75" customHeight="1">
      <c r="A3708" s="22"/>
      <c r="B3708" s="27" t="s">
        <v>21</v>
      </c>
      <c r="C3708" s="27">
        <v>1185732</v>
      </c>
      <c r="D3708" s="28">
        <v>44359</v>
      </c>
      <c r="E3708" s="27" t="s">
        <v>22</v>
      </c>
      <c r="F3708" s="27" t="s">
        <v>132</v>
      </c>
      <c r="G3708" s="27" t="s">
        <v>133</v>
      </c>
      <c r="H3708" s="27" t="s">
        <v>24</v>
      </c>
      <c r="I3708" s="29">
        <v>0.6</v>
      </c>
      <c r="J3708" s="30">
        <v>6500</v>
      </c>
      <c r="K3708" s="31">
        <f t="shared" si="28"/>
        <v>3900</v>
      </c>
      <c r="L3708" s="31">
        <f t="shared" si="29"/>
        <v>1755</v>
      </c>
      <c r="M3708" s="32">
        <v>0.45</v>
      </c>
      <c r="O3708" s="37"/>
      <c r="P3708" s="35"/>
      <c r="Q3708" s="33"/>
      <c r="R3708" s="34"/>
    </row>
    <row r="3709" spans="1:18" ht="15.75" customHeight="1">
      <c r="A3709" s="22"/>
      <c r="B3709" s="27" t="s">
        <v>21</v>
      </c>
      <c r="C3709" s="27">
        <v>1185732</v>
      </c>
      <c r="D3709" s="28">
        <v>44359</v>
      </c>
      <c r="E3709" s="27" t="s">
        <v>22</v>
      </c>
      <c r="F3709" s="27" t="s">
        <v>132</v>
      </c>
      <c r="G3709" s="27" t="s">
        <v>133</v>
      </c>
      <c r="H3709" s="27" t="s">
        <v>25</v>
      </c>
      <c r="I3709" s="29">
        <v>0.55000000000000004</v>
      </c>
      <c r="J3709" s="30">
        <v>4000</v>
      </c>
      <c r="K3709" s="31">
        <f t="shared" si="28"/>
        <v>2200</v>
      </c>
      <c r="L3709" s="31">
        <f t="shared" si="29"/>
        <v>990</v>
      </c>
      <c r="M3709" s="32">
        <v>0.45</v>
      </c>
      <c r="O3709" s="37"/>
      <c r="P3709" s="35"/>
      <c r="Q3709" s="33"/>
      <c r="R3709" s="34"/>
    </row>
    <row r="3710" spans="1:18" ht="15.75" customHeight="1">
      <c r="A3710" s="22"/>
      <c r="B3710" s="27" t="s">
        <v>21</v>
      </c>
      <c r="C3710" s="27">
        <v>1185732</v>
      </c>
      <c r="D3710" s="28">
        <v>44359</v>
      </c>
      <c r="E3710" s="27" t="s">
        <v>22</v>
      </c>
      <c r="F3710" s="27" t="s">
        <v>132</v>
      </c>
      <c r="G3710" s="27" t="s">
        <v>133</v>
      </c>
      <c r="H3710" s="27" t="s">
        <v>26</v>
      </c>
      <c r="I3710" s="29">
        <v>0.5</v>
      </c>
      <c r="J3710" s="30">
        <v>3250</v>
      </c>
      <c r="K3710" s="31">
        <f t="shared" si="28"/>
        <v>1625</v>
      </c>
      <c r="L3710" s="31">
        <f t="shared" si="29"/>
        <v>568.75</v>
      </c>
      <c r="M3710" s="32">
        <v>0.35</v>
      </c>
      <c r="O3710" s="37"/>
      <c r="P3710" s="35"/>
      <c r="Q3710" s="33"/>
      <c r="R3710" s="34"/>
    </row>
    <row r="3711" spans="1:18" ht="15.75" customHeight="1">
      <c r="A3711" s="22"/>
      <c r="B3711" s="27" t="s">
        <v>21</v>
      </c>
      <c r="C3711" s="27">
        <v>1185732</v>
      </c>
      <c r="D3711" s="28">
        <v>44359</v>
      </c>
      <c r="E3711" s="27" t="s">
        <v>22</v>
      </c>
      <c r="F3711" s="27" t="s">
        <v>132</v>
      </c>
      <c r="G3711" s="27" t="s">
        <v>133</v>
      </c>
      <c r="H3711" s="27" t="s">
        <v>27</v>
      </c>
      <c r="I3711" s="29">
        <v>0.5</v>
      </c>
      <c r="J3711" s="30">
        <v>3000</v>
      </c>
      <c r="K3711" s="31">
        <f t="shared" si="28"/>
        <v>1500</v>
      </c>
      <c r="L3711" s="31">
        <f t="shared" si="29"/>
        <v>525</v>
      </c>
      <c r="M3711" s="32">
        <v>0.35</v>
      </c>
      <c r="O3711" s="37"/>
      <c r="P3711" s="35"/>
      <c r="Q3711" s="33"/>
      <c r="R3711" s="34"/>
    </row>
    <row r="3712" spans="1:18" ht="15.75" customHeight="1">
      <c r="A3712" s="22"/>
      <c r="B3712" s="27" t="s">
        <v>21</v>
      </c>
      <c r="C3712" s="27">
        <v>1185732</v>
      </c>
      <c r="D3712" s="28">
        <v>44359</v>
      </c>
      <c r="E3712" s="27" t="s">
        <v>22</v>
      </c>
      <c r="F3712" s="27" t="s">
        <v>132</v>
      </c>
      <c r="G3712" s="27" t="s">
        <v>133</v>
      </c>
      <c r="H3712" s="27" t="s">
        <v>28</v>
      </c>
      <c r="I3712" s="29">
        <v>0.6</v>
      </c>
      <c r="J3712" s="30">
        <v>3000</v>
      </c>
      <c r="K3712" s="31">
        <f t="shared" si="28"/>
        <v>1800</v>
      </c>
      <c r="L3712" s="31">
        <f t="shared" si="29"/>
        <v>630</v>
      </c>
      <c r="M3712" s="32">
        <v>0.35</v>
      </c>
      <c r="O3712" s="37"/>
      <c r="P3712" s="35"/>
      <c r="Q3712" s="33"/>
      <c r="R3712" s="34"/>
    </row>
    <row r="3713" spans="1:18" ht="15.75" customHeight="1">
      <c r="A3713" s="22"/>
      <c r="B3713" s="27" t="s">
        <v>21</v>
      </c>
      <c r="C3713" s="27">
        <v>1185732</v>
      </c>
      <c r="D3713" s="28">
        <v>44359</v>
      </c>
      <c r="E3713" s="27" t="s">
        <v>22</v>
      </c>
      <c r="F3713" s="27" t="s">
        <v>132</v>
      </c>
      <c r="G3713" s="27" t="s">
        <v>133</v>
      </c>
      <c r="H3713" s="27" t="s">
        <v>29</v>
      </c>
      <c r="I3713" s="29">
        <v>0.65</v>
      </c>
      <c r="J3713" s="30">
        <v>4500</v>
      </c>
      <c r="K3713" s="31">
        <f t="shared" si="28"/>
        <v>2925</v>
      </c>
      <c r="L3713" s="31">
        <f t="shared" si="29"/>
        <v>1170</v>
      </c>
      <c r="M3713" s="32">
        <v>0.39999999999999997</v>
      </c>
      <c r="O3713" s="37"/>
      <c r="P3713" s="35"/>
      <c r="Q3713" s="33"/>
      <c r="R3713" s="34"/>
    </row>
    <row r="3714" spans="1:18" ht="15.75" customHeight="1">
      <c r="A3714" s="22"/>
      <c r="B3714" s="27" t="s">
        <v>21</v>
      </c>
      <c r="C3714" s="27">
        <v>1185732</v>
      </c>
      <c r="D3714" s="28">
        <v>44387</v>
      </c>
      <c r="E3714" s="27" t="s">
        <v>22</v>
      </c>
      <c r="F3714" s="27" t="s">
        <v>132</v>
      </c>
      <c r="G3714" s="27" t="s">
        <v>133</v>
      </c>
      <c r="H3714" s="27" t="s">
        <v>24</v>
      </c>
      <c r="I3714" s="29">
        <v>0.6</v>
      </c>
      <c r="J3714" s="30">
        <v>6750</v>
      </c>
      <c r="K3714" s="31">
        <f t="shared" si="28"/>
        <v>4050</v>
      </c>
      <c r="L3714" s="31">
        <f t="shared" si="29"/>
        <v>1822.5</v>
      </c>
      <c r="M3714" s="32">
        <v>0.45</v>
      </c>
      <c r="O3714" s="37"/>
      <c r="P3714" s="35"/>
      <c r="Q3714" s="33"/>
      <c r="R3714" s="34"/>
    </row>
    <row r="3715" spans="1:18" ht="15.75" customHeight="1">
      <c r="A3715" s="22"/>
      <c r="B3715" s="27" t="s">
        <v>21</v>
      </c>
      <c r="C3715" s="27">
        <v>1185732</v>
      </c>
      <c r="D3715" s="28">
        <v>44387</v>
      </c>
      <c r="E3715" s="27" t="s">
        <v>22</v>
      </c>
      <c r="F3715" s="27" t="s">
        <v>132</v>
      </c>
      <c r="G3715" s="27" t="s">
        <v>133</v>
      </c>
      <c r="H3715" s="27" t="s">
        <v>25</v>
      </c>
      <c r="I3715" s="29">
        <v>0.55000000000000004</v>
      </c>
      <c r="J3715" s="30">
        <v>4250</v>
      </c>
      <c r="K3715" s="31">
        <f t="shared" si="28"/>
        <v>2337.5</v>
      </c>
      <c r="L3715" s="31">
        <f t="shared" si="29"/>
        <v>1051.875</v>
      </c>
      <c r="M3715" s="32">
        <v>0.45</v>
      </c>
      <c r="O3715" s="37"/>
      <c r="P3715" s="35"/>
      <c r="Q3715" s="33"/>
      <c r="R3715" s="34"/>
    </row>
    <row r="3716" spans="1:18" ht="15.75" customHeight="1">
      <c r="A3716" s="22"/>
      <c r="B3716" s="27" t="s">
        <v>21</v>
      </c>
      <c r="C3716" s="27">
        <v>1185732</v>
      </c>
      <c r="D3716" s="28">
        <v>44387</v>
      </c>
      <c r="E3716" s="27" t="s">
        <v>22</v>
      </c>
      <c r="F3716" s="27" t="s">
        <v>132</v>
      </c>
      <c r="G3716" s="27" t="s">
        <v>133</v>
      </c>
      <c r="H3716" s="27" t="s">
        <v>26</v>
      </c>
      <c r="I3716" s="29">
        <v>0.5</v>
      </c>
      <c r="J3716" s="30">
        <v>3500</v>
      </c>
      <c r="K3716" s="31">
        <f t="shared" si="28"/>
        <v>1750</v>
      </c>
      <c r="L3716" s="31">
        <f t="shared" si="29"/>
        <v>612.5</v>
      </c>
      <c r="M3716" s="32">
        <v>0.35</v>
      </c>
      <c r="O3716" s="37"/>
      <c r="P3716" s="35"/>
      <c r="Q3716" s="33"/>
      <c r="R3716" s="34"/>
    </row>
    <row r="3717" spans="1:18" ht="15.75" customHeight="1">
      <c r="A3717" s="22"/>
      <c r="B3717" s="27" t="s">
        <v>21</v>
      </c>
      <c r="C3717" s="27">
        <v>1185732</v>
      </c>
      <c r="D3717" s="28">
        <v>44387</v>
      </c>
      <c r="E3717" s="27" t="s">
        <v>22</v>
      </c>
      <c r="F3717" s="27" t="s">
        <v>132</v>
      </c>
      <c r="G3717" s="27" t="s">
        <v>133</v>
      </c>
      <c r="H3717" s="27" t="s">
        <v>27</v>
      </c>
      <c r="I3717" s="29">
        <v>0.5</v>
      </c>
      <c r="J3717" s="30">
        <v>3000</v>
      </c>
      <c r="K3717" s="31">
        <f t="shared" si="28"/>
        <v>1500</v>
      </c>
      <c r="L3717" s="31">
        <f t="shared" si="29"/>
        <v>525</v>
      </c>
      <c r="M3717" s="32">
        <v>0.35</v>
      </c>
      <c r="O3717" s="37"/>
      <c r="P3717" s="35"/>
      <c r="Q3717" s="33"/>
      <c r="R3717" s="34"/>
    </row>
    <row r="3718" spans="1:18" ht="15.75" customHeight="1">
      <c r="A3718" s="22"/>
      <c r="B3718" s="27" t="s">
        <v>21</v>
      </c>
      <c r="C3718" s="27">
        <v>1185732</v>
      </c>
      <c r="D3718" s="28">
        <v>44387</v>
      </c>
      <c r="E3718" s="27" t="s">
        <v>22</v>
      </c>
      <c r="F3718" s="27" t="s">
        <v>132</v>
      </c>
      <c r="G3718" s="27" t="s">
        <v>133</v>
      </c>
      <c r="H3718" s="27" t="s">
        <v>28</v>
      </c>
      <c r="I3718" s="29">
        <v>0.6</v>
      </c>
      <c r="J3718" s="30">
        <v>3250</v>
      </c>
      <c r="K3718" s="31">
        <f t="shared" si="28"/>
        <v>1950</v>
      </c>
      <c r="L3718" s="31">
        <f t="shared" si="29"/>
        <v>682.5</v>
      </c>
      <c r="M3718" s="32">
        <v>0.35</v>
      </c>
      <c r="O3718" s="37"/>
      <c r="P3718" s="35"/>
      <c r="Q3718" s="33"/>
      <c r="R3718" s="34"/>
    </row>
    <row r="3719" spans="1:18" ht="15.75" customHeight="1">
      <c r="A3719" s="22"/>
      <c r="B3719" s="27" t="s">
        <v>21</v>
      </c>
      <c r="C3719" s="27">
        <v>1185732</v>
      </c>
      <c r="D3719" s="28">
        <v>44387</v>
      </c>
      <c r="E3719" s="27" t="s">
        <v>22</v>
      </c>
      <c r="F3719" s="27" t="s">
        <v>132</v>
      </c>
      <c r="G3719" s="27" t="s">
        <v>133</v>
      </c>
      <c r="H3719" s="27" t="s">
        <v>29</v>
      </c>
      <c r="I3719" s="29">
        <v>0.65</v>
      </c>
      <c r="J3719" s="30">
        <v>5000</v>
      </c>
      <c r="K3719" s="31">
        <f t="shared" si="28"/>
        <v>3250</v>
      </c>
      <c r="L3719" s="31">
        <f t="shared" si="29"/>
        <v>1300</v>
      </c>
      <c r="M3719" s="32">
        <v>0.39999999999999997</v>
      </c>
      <c r="O3719" s="37"/>
      <c r="P3719" s="35"/>
      <c r="Q3719" s="33"/>
      <c r="R3719" s="34"/>
    </row>
    <row r="3720" spans="1:18" ht="15.75" customHeight="1">
      <c r="A3720" s="22"/>
      <c r="B3720" s="27" t="s">
        <v>21</v>
      </c>
      <c r="C3720" s="27">
        <v>1185732</v>
      </c>
      <c r="D3720" s="28">
        <v>44419</v>
      </c>
      <c r="E3720" s="27" t="s">
        <v>22</v>
      </c>
      <c r="F3720" s="27" t="s">
        <v>132</v>
      </c>
      <c r="G3720" s="27" t="s">
        <v>133</v>
      </c>
      <c r="H3720" s="27" t="s">
        <v>24</v>
      </c>
      <c r="I3720" s="29">
        <v>0.6</v>
      </c>
      <c r="J3720" s="30">
        <v>6500</v>
      </c>
      <c r="K3720" s="31">
        <f t="shared" si="28"/>
        <v>3900</v>
      </c>
      <c r="L3720" s="31">
        <f t="shared" si="29"/>
        <v>1755</v>
      </c>
      <c r="M3720" s="32">
        <v>0.45</v>
      </c>
      <c r="O3720" s="37"/>
      <c r="P3720" s="35"/>
      <c r="Q3720" s="33"/>
      <c r="R3720" s="34"/>
    </row>
    <row r="3721" spans="1:18" ht="15.75" customHeight="1">
      <c r="A3721" s="22"/>
      <c r="B3721" s="27" t="s">
        <v>21</v>
      </c>
      <c r="C3721" s="27">
        <v>1185732</v>
      </c>
      <c r="D3721" s="28">
        <v>44419</v>
      </c>
      <c r="E3721" s="27" t="s">
        <v>22</v>
      </c>
      <c r="F3721" s="27" t="s">
        <v>132</v>
      </c>
      <c r="G3721" s="27" t="s">
        <v>133</v>
      </c>
      <c r="H3721" s="27" t="s">
        <v>25</v>
      </c>
      <c r="I3721" s="29">
        <v>0.55000000000000004</v>
      </c>
      <c r="J3721" s="30">
        <v>4250</v>
      </c>
      <c r="K3721" s="31">
        <f t="shared" si="28"/>
        <v>2337.5</v>
      </c>
      <c r="L3721" s="31">
        <f t="shared" si="29"/>
        <v>1051.875</v>
      </c>
      <c r="M3721" s="32">
        <v>0.45</v>
      </c>
      <c r="O3721" s="37"/>
      <c r="P3721" s="35"/>
      <c r="Q3721" s="33"/>
      <c r="R3721" s="34"/>
    </row>
    <row r="3722" spans="1:18" ht="15.75" customHeight="1">
      <c r="A3722" s="22"/>
      <c r="B3722" s="27" t="s">
        <v>21</v>
      </c>
      <c r="C3722" s="27">
        <v>1185732</v>
      </c>
      <c r="D3722" s="28">
        <v>44419</v>
      </c>
      <c r="E3722" s="27" t="s">
        <v>22</v>
      </c>
      <c r="F3722" s="27" t="s">
        <v>132</v>
      </c>
      <c r="G3722" s="27" t="s">
        <v>133</v>
      </c>
      <c r="H3722" s="27" t="s">
        <v>26</v>
      </c>
      <c r="I3722" s="29">
        <v>0.5</v>
      </c>
      <c r="J3722" s="30">
        <v>3500</v>
      </c>
      <c r="K3722" s="31">
        <f t="shared" si="28"/>
        <v>1750</v>
      </c>
      <c r="L3722" s="31">
        <f t="shared" si="29"/>
        <v>612.5</v>
      </c>
      <c r="M3722" s="32">
        <v>0.35</v>
      </c>
      <c r="O3722" s="37"/>
      <c r="P3722" s="35"/>
      <c r="Q3722" s="33"/>
      <c r="R3722" s="34"/>
    </row>
    <row r="3723" spans="1:18" ht="15.75" customHeight="1">
      <c r="A3723" s="22"/>
      <c r="B3723" s="27" t="s">
        <v>21</v>
      </c>
      <c r="C3723" s="27">
        <v>1185732</v>
      </c>
      <c r="D3723" s="28">
        <v>44419</v>
      </c>
      <c r="E3723" s="27" t="s">
        <v>22</v>
      </c>
      <c r="F3723" s="27" t="s">
        <v>132</v>
      </c>
      <c r="G3723" s="27" t="s">
        <v>133</v>
      </c>
      <c r="H3723" s="27" t="s">
        <v>27</v>
      </c>
      <c r="I3723" s="29">
        <v>0.5</v>
      </c>
      <c r="J3723" s="30">
        <v>2500</v>
      </c>
      <c r="K3723" s="31">
        <f t="shared" si="28"/>
        <v>1250</v>
      </c>
      <c r="L3723" s="31">
        <f t="shared" si="29"/>
        <v>437.5</v>
      </c>
      <c r="M3723" s="32">
        <v>0.35</v>
      </c>
      <c r="O3723" s="37"/>
      <c r="P3723" s="35"/>
      <c r="Q3723" s="33"/>
      <c r="R3723" s="34"/>
    </row>
    <row r="3724" spans="1:18" ht="15.75" customHeight="1">
      <c r="A3724" s="22"/>
      <c r="B3724" s="27" t="s">
        <v>21</v>
      </c>
      <c r="C3724" s="27">
        <v>1185732</v>
      </c>
      <c r="D3724" s="28">
        <v>44419</v>
      </c>
      <c r="E3724" s="27" t="s">
        <v>22</v>
      </c>
      <c r="F3724" s="27" t="s">
        <v>132</v>
      </c>
      <c r="G3724" s="27" t="s">
        <v>133</v>
      </c>
      <c r="H3724" s="27" t="s">
        <v>28</v>
      </c>
      <c r="I3724" s="29">
        <v>0.6</v>
      </c>
      <c r="J3724" s="30">
        <v>2250</v>
      </c>
      <c r="K3724" s="31">
        <f t="shared" si="28"/>
        <v>1350</v>
      </c>
      <c r="L3724" s="31">
        <f t="shared" si="29"/>
        <v>472.49999999999994</v>
      </c>
      <c r="M3724" s="32">
        <v>0.35</v>
      </c>
      <c r="O3724" s="37"/>
      <c r="P3724" s="35"/>
      <c r="Q3724" s="33"/>
      <c r="R3724" s="34"/>
    </row>
    <row r="3725" spans="1:18" ht="15.75" customHeight="1">
      <c r="A3725" s="22"/>
      <c r="B3725" s="27" t="s">
        <v>21</v>
      </c>
      <c r="C3725" s="27">
        <v>1185732</v>
      </c>
      <c r="D3725" s="28">
        <v>44419</v>
      </c>
      <c r="E3725" s="27" t="s">
        <v>22</v>
      </c>
      <c r="F3725" s="27" t="s">
        <v>132</v>
      </c>
      <c r="G3725" s="27" t="s">
        <v>133</v>
      </c>
      <c r="H3725" s="27" t="s">
        <v>29</v>
      </c>
      <c r="I3725" s="29">
        <v>0.65</v>
      </c>
      <c r="J3725" s="30">
        <v>4000</v>
      </c>
      <c r="K3725" s="31">
        <f t="shared" si="28"/>
        <v>2600</v>
      </c>
      <c r="L3725" s="31">
        <f t="shared" si="29"/>
        <v>1040</v>
      </c>
      <c r="M3725" s="32">
        <v>0.39999999999999997</v>
      </c>
      <c r="O3725" s="37"/>
      <c r="P3725" s="35"/>
      <c r="Q3725" s="33"/>
      <c r="R3725" s="34"/>
    </row>
    <row r="3726" spans="1:18" ht="15.75" customHeight="1">
      <c r="A3726" s="22"/>
      <c r="B3726" s="27" t="s">
        <v>21</v>
      </c>
      <c r="C3726" s="27">
        <v>1185732</v>
      </c>
      <c r="D3726" s="28">
        <v>44449</v>
      </c>
      <c r="E3726" s="27" t="s">
        <v>22</v>
      </c>
      <c r="F3726" s="27" t="s">
        <v>132</v>
      </c>
      <c r="G3726" s="27" t="s">
        <v>133</v>
      </c>
      <c r="H3726" s="27" t="s">
        <v>24</v>
      </c>
      <c r="I3726" s="29">
        <v>0.6</v>
      </c>
      <c r="J3726" s="30">
        <v>5250</v>
      </c>
      <c r="K3726" s="31">
        <f t="shared" si="28"/>
        <v>3150</v>
      </c>
      <c r="L3726" s="31">
        <f t="shared" si="29"/>
        <v>1417.5</v>
      </c>
      <c r="M3726" s="32">
        <v>0.45</v>
      </c>
      <c r="O3726" s="37"/>
      <c r="P3726" s="35"/>
      <c r="Q3726" s="33"/>
      <c r="R3726" s="34"/>
    </row>
    <row r="3727" spans="1:18" ht="15.75" customHeight="1">
      <c r="A3727" s="22"/>
      <c r="B3727" s="27" t="s">
        <v>21</v>
      </c>
      <c r="C3727" s="27">
        <v>1185732</v>
      </c>
      <c r="D3727" s="28">
        <v>44449</v>
      </c>
      <c r="E3727" s="27" t="s">
        <v>22</v>
      </c>
      <c r="F3727" s="27" t="s">
        <v>132</v>
      </c>
      <c r="G3727" s="27" t="s">
        <v>133</v>
      </c>
      <c r="H3727" s="27" t="s">
        <v>25</v>
      </c>
      <c r="I3727" s="29">
        <v>0.55000000000000004</v>
      </c>
      <c r="J3727" s="30">
        <v>3250</v>
      </c>
      <c r="K3727" s="31">
        <f t="shared" si="28"/>
        <v>1787.5000000000002</v>
      </c>
      <c r="L3727" s="31">
        <f t="shared" si="29"/>
        <v>804.37500000000011</v>
      </c>
      <c r="M3727" s="32">
        <v>0.45</v>
      </c>
      <c r="O3727" s="37"/>
      <c r="P3727" s="35"/>
      <c r="Q3727" s="33"/>
      <c r="R3727" s="34"/>
    </row>
    <row r="3728" spans="1:18" ht="15.75" customHeight="1">
      <c r="A3728" s="22"/>
      <c r="B3728" s="27" t="s">
        <v>21</v>
      </c>
      <c r="C3728" s="27">
        <v>1185732</v>
      </c>
      <c r="D3728" s="28">
        <v>44449</v>
      </c>
      <c r="E3728" s="27" t="s">
        <v>22</v>
      </c>
      <c r="F3728" s="27" t="s">
        <v>132</v>
      </c>
      <c r="G3728" s="27" t="s">
        <v>133</v>
      </c>
      <c r="H3728" s="27" t="s">
        <v>26</v>
      </c>
      <c r="I3728" s="29">
        <v>0.5</v>
      </c>
      <c r="J3728" s="30">
        <v>2250</v>
      </c>
      <c r="K3728" s="31">
        <f t="shared" si="28"/>
        <v>1125</v>
      </c>
      <c r="L3728" s="31">
        <f t="shared" si="29"/>
        <v>393.75</v>
      </c>
      <c r="M3728" s="32">
        <v>0.35</v>
      </c>
      <c r="O3728" s="37"/>
      <c r="P3728" s="35"/>
      <c r="Q3728" s="33"/>
      <c r="R3728" s="34"/>
    </row>
    <row r="3729" spans="1:18" ht="15.75" customHeight="1">
      <c r="A3729" s="22"/>
      <c r="B3729" s="27" t="s">
        <v>21</v>
      </c>
      <c r="C3729" s="27">
        <v>1185732</v>
      </c>
      <c r="D3729" s="28">
        <v>44449</v>
      </c>
      <c r="E3729" s="27" t="s">
        <v>22</v>
      </c>
      <c r="F3729" s="27" t="s">
        <v>132</v>
      </c>
      <c r="G3729" s="27" t="s">
        <v>133</v>
      </c>
      <c r="H3729" s="27" t="s">
        <v>27</v>
      </c>
      <c r="I3729" s="29">
        <v>0.5</v>
      </c>
      <c r="J3729" s="30">
        <v>2000</v>
      </c>
      <c r="K3729" s="31">
        <f t="shared" si="28"/>
        <v>1000</v>
      </c>
      <c r="L3729" s="31">
        <f t="shared" si="29"/>
        <v>350</v>
      </c>
      <c r="M3729" s="32">
        <v>0.35</v>
      </c>
      <c r="O3729" s="37"/>
      <c r="P3729" s="35"/>
      <c r="Q3729" s="33"/>
      <c r="R3729" s="34"/>
    </row>
    <row r="3730" spans="1:18" ht="15.75" customHeight="1">
      <c r="A3730" s="22"/>
      <c r="B3730" s="27" t="s">
        <v>21</v>
      </c>
      <c r="C3730" s="27">
        <v>1185732</v>
      </c>
      <c r="D3730" s="28">
        <v>44449</v>
      </c>
      <c r="E3730" s="27" t="s">
        <v>22</v>
      </c>
      <c r="F3730" s="27" t="s">
        <v>132</v>
      </c>
      <c r="G3730" s="27" t="s">
        <v>133</v>
      </c>
      <c r="H3730" s="27" t="s">
        <v>28</v>
      </c>
      <c r="I3730" s="29">
        <v>0.6</v>
      </c>
      <c r="J3730" s="30">
        <v>2000</v>
      </c>
      <c r="K3730" s="31">
        <f t="shared" si="28"/>
        <v>1200</v>
      </c>
      <c r="L3730" s="31">
        <f t="shared" si="29"/>
        <v>420</v>
      </c>
      <c r="M3730" s="32">
        <v>0.35</v>
      </c>
      <c r="O3730" s="37"/>
      <c r="P3730" s="35"/>
      <c r="Q3730" s="33"/>
      <c r="R3730" s="34"/>
    </row>
    <row r="3731" spans="1:18" ht="15.75" customHeight="1">
      <c r="A3731" s="22"/>
      <c r="B3731" s="27" t="s">
        <v>21</v>
      </c>
      <c r="C3731" s="27">
        <v>1185732</v>
      </c>
      <c r="D3731" s="28">
        <v>44449</v>
      </c>
      <c r="E3731" s="27" t="s">
        <v>22</v>
      </c>
      <c r="F3731" s="27" t="s">
        <v>132</v>
      </c>
      <c r="G3731" s="27" t="s">
        <v>133</v>
      </c>
      <c r="H3731" s="27" t="s">
        <v>29</v>
      </c>
      <c r="I3731" s="29">
        <v>0.65</v>
      </c>
      <c r="J3731" s="30">
        <v>3000</v>
      </c>
      <c r="K3731" s="31">
        <f t="shared" si="28"/>
        <v>1950</v>
      </c>
      <c r="L3731" s="31">
        <f t="shared" si="29"/>
        <v>779.99999999999989</v>
      </c>
      <c r="M3731" s="32">
        <v>0.39999999999999997</v>
      </c>
      <c r="O3731" s="37"/>
      <c r="P3731" s="35"/>
      <c r="Q3731" s="33"/>
      <c r="R3731" s="34"/>
    </row>
    <row r="3732" spans="1:18" ht="15.75" customHeight="1">
      <c r="A3732" s="22"/>
      <c r="B3732" s="27" t="s">
        <v>21</v>
      </c>
      <c r="C3732" s="27">
        <v>1185732</v>
      </c>
      <c r="D3732" s="28">
        <v>44481</v>
      </c>
      <c r="E3732" s="27" t="s">
        <v>22</v>
      </c>
      <c r="F3732" s="27" t="s">
        <v>132</v>
      </c>
      <c r="G3732" s="27" t="s">
        <v>133</v>
      </c>
      <c r="H3732" s="27" t="s">
        <v>24</v>
      </c>
      <c r="I3732" s="29">
        <v>0.65</v>
      </c>
      <c r="J3732" s="30">
        <v>4750</v>
      </c>
      <c r="K3732" s="31">
        <f t="shared" si="28"/>
        <v>3087.5</v>
      </c>
      <c r="L3732" s="31">
        <f t="shared" si="29"/>
        <v>1389.375</v>
      </c>
      <c r="M3732" s="32">
        <v>0.45</v>
      </c>
      <c r="O3732" s="37"/>
      <c r="P3732" s="35"/>
      <c r="Q3732" s="33"/>
      <c r="R3732" s="34"/>
    </row>
    <row r="3733" spans="1:18" ht="15.75" customHeight="1">
      <c r="A3733" s="22"/>
      <c r="B3733" s="27" t="s">
        <v>21</v>
      </c>
      <c r="C3733" s="27">
        <v>1185732</v>
      </c>
      <c r="D3733" s="28">
        <v>44481</v>
      </c>
      <c r="E3733" s="27" t="s">
        <v>22</v>
      </c>
      <c r="F3733" s="27" t="s">
        <v>132</v>
      </c>
      <c r="G3733" s="27" t="s">
        <v>133</v>
      </c>
      <c r="H3733" s="27" t="s">
        <v>25</v>
      </c>
      <c r="I3733" s="29">
        <v>0.60000000000000009</v>
      </c>
      <c r="J3733" s="30">
        <v>3000</v>
      </c>
      <c r="K3733" s="31">
        <f t="shared" si="28"/>
        <v>1800.0000000000002</v>
      </c>
      <c r="L3733" s="31">
        <f t="shared" si="29"/>
        <v>810.00000000000011</v>
      </c>
      <c r="M3733" s="32">
        <v>0.45</v>
      </c>
      <c r="O3733" s="37"/>
      <c r="P3733" s="35"/>
      <c r="Q3733" s="33"/>
      <c r="R3733" s="34"/>
    </row>
    <row r="3734" spans="1:18" ht="15.75" customHeight="1">
      <c r="A3734" s="22"/>
      <c r="B3734" s="27" t="s">
        <v>21</v>
      </c>
      <c r="C3734" s="27">
        <v>1185732</v>
      </c>
      <c r="D3734" s="28">
        <v>44481</v>
      </c>
      <c r="E3734" s="27" t="s">
        <v>22</v>
      </c>
      <c r="F3734" s="27" t="s">
        <v>132</v>
      </c>
      <c r="G3734" s="27" t="s">
        <v>133</v>
      </c>
      <c r="H3734" s="27" t="s">
        <v>26</v>
      </c>
      <c r="I3734" s="29">
        <v>0.60000000000000009</v>
      </c>
      <c r="J3734" s="30">
        <v>2000</v>
      </c>
      <c r="K3734" s="31">
        <f t="shared" si="28"/>
        <v>1200.0000000000002</v>
      </c>
      <c r="L3734" s="31">
        <f t="shared" si="29"/>
        <v>420.00000000000006</v>
      </c>
      <c r="M3734" s="32">
        <v>0.35</v>
      </c>
      <c r="O3734" s="37"/>
      <c r="P3734" s="35"/>
      <c r="Q3734" s="33"/>
      <c r="R3734" s="34"/>
    </row>
    <row r="3735" spans="1:18" ht="15.75" customHeight="1">
      <c r="A3735" s="22"/>
      <c r="B3735" s="27" t="s">
        <v>21</v>
      </c>
      <c r="C3735" s="27">
        <v>1185732</v>
      </c>
      <c r="D3735" s="28">
        <v>44481</v>
      </c>
      <c r="E3735" s="27" t="s">
        <v>22</v>
      </c>
      <c r="F3735" s="27" t="s">
        <v>132</v>
      </c>
      <c r="G3735" s="27" t="s">
        <v>133</v>
      </c>
      <c r="H3735" s="27" t="s">
        <v>27</v>
      </c>
      <c r="I3735" s="29">
        <v>0.60000000000000009</v>
      </c>
      <c r="J3735" s="30">
        <v>1750</v>
      </c>
      <c r="K3735" s="31">
        <f t="shared" si="28"/>
        <v>1050.0000000000002</v>
      </c>
      <c r="L3735" s="31">
        <f t="shared" si="29"/>
        <v>367.50000000000006</v>
      </c>
      <c r="M3735" s="32">
        <v>0.35</v>
      </c>
      <c r="O3735" s="37"/>
      <c r="P3735" s="35"/>
      <c r="Q3735" s="33"/>
      <c r="R3735" s="34"/>
    </row>
    <row r="3736" spans="1:18" ht="15.75" customHeight="1">
      <c r="A3736" s="22"/>
      <c r="B3736" s="27" t="s">
        <v>21</v>
      </c>
      <c r="C3736" s="27">
        <v>1185732</v>
      </c>
      <c r="D3736" s="28">
        <v>44481</v>
      </c>
      <c r="E3736" s="27" t="s">
        <v>22</v>
      </c>
      <c r="F3736" s="27" t="s">
        <v>132</v>
      </c>
      <c r="G3736" s="27" t="s">
        <v>133</v>
      </c>
      <c r="H3736" s="27" t="s">
        <v>28</v>
      </c>
      <c r="I3736" s="29">
        <v>0.70000000000000007</v>
      </c>
      <c r="J3736" s="30">
        <v>1750</v>
      </c>
      <c r="K3736" s="31">
        <f t="shared" si="28"/>
        <v>1225.0000000000002</v>
      </c>
      <c r="L3736" s="31">
        <f t="shared" si="29"/>
        <v>428.75000000000006</v>
      </c>
      <c r="M3736" s="32">
        <v>0.35</v>
      </c>
      <c r="O3736" s="37"/>
      <c r="P3736" s="35"/>
      <c r="Q3736" s="33"/>
      <c r="R3736" s="34"/>
    </row>
    <row r="3737" spans="1:18" ht="15.75" customHeight="1">
      <c r="A3737" s="22"/>
      <c r="B3737" s="27" t="s">
        <v>21</v>
      </c>
      <c r="C3737" s="27">
        <v>1185732</v>
      </c>
      <c r="D3737" s="28">
        <v>44481</v>
      </c>
      <c r="E3737" s="27" t="s">
        <v>22</v>
      </c>
      <c r="F3737" s="27" t="s">
        <v>132</v>
      </c>
      <c r="G3737" s="27" t="s">
        <v>133</v>
      </c>
      <c r="H3737" s="27" t="s">
        <v>29</v>
      </c>
      <c r="I3737" s="29">
        <v>0.75</v>
      </c>
      <c r="J3737" s="30">
        <v>3000</v>
      </c>
      <c r="K3737" s="31">
        <f t="shared" si="28"/>
        <v>2250</v>
      </c>
      <c r="L3737" s="31">
        <f t="shared" si="29"/>
        <v>899.99999999999989</v>
      </c>
      <c r="M3737" s="32">
        <v>0.39999999999999997</v>
      </c>
      <c r="O3737" s="37"/>
      <c r="P3737" s="35"/>
      <c r="Q3737" s="33"/>
      <c r="R3737" s="34"/>
    </row>
    <row r="3738" spans="1:18" ht="15.75" customHeight="1">
      <c r="A3738" s="22"/>
      <c r="B3738" s="27" t="s">
        <v>21</v>
      </c>
      <c r="C3738" s="27">
        <v>1185732</v>
      </c>
      <c r="D3738" s="28">
        <v>44511</v>
      </c>
      <c r="E3738" s="27" t="s">
        <v>22</v>
      </c>
      <c r="F3738" s="27" t="s">
        <v>132</v>
      </c>
      <c r="G3738" s="27" t="s">
        <v>133</v>
      </c>
      <c r="H3738" s="27" t="s">
        <v>24</v>
      </c>
      <c r="I3738" s="29">
        <v>0.70000000000000007</v>
      </c>
      <c r="J3738" s="30">
        <v>4500</v>
      </c>
      <c r="K3738" s="31">
        <f t="shared" si="28"/>
        <v>3150.0000000000005</v>
      </c>
      <c r="L3738" s="31">
        <f t="shared" si="29"/>
        <v>1417.5000000000002</v>
      </c>
      <c r="M3738" s="32">
        <v>0.45</v>
      </c>
      <c r="O3738" s="37"/>
      <c r="P3738" s="35"/>
      <c r="Q3738" s="33"/>
      <c r="R3738" s="34"/>
    </row>
    <row r="3739" spans="1:18" ht="15.75" customHeight="1">
      <c r="A3739" s="22"/>
      <c r="B3739" s="27" t="s">
        <v>21</v>
      </c>
      <c r="C3739" s="27">
        <v>1185732</v>
      </c>
      <c r="D3739" s="28">
        <v>44511</v>
      </c>
      <c r="E3739" s="27" t="s">
        <v>22</v>
      </c>
      <c r="F3739" s="27" t="s">
        <v>132</v>
      </c>
      <c r="G3739" s="27" t="s">
        <v>133</v>
      </c>
      <c r="H3739" s="27" t="s">
        <v>25</v>
      </c>
      <c r="I3739" s="29">
        <v>0.60000000000000009</v>
      </c>
      <c r="J3739" s="30">
        <v>3250</v>
      </c>
      <c r="K3739" s="31">
        <f t="shared" si="28"/>
        <v>1950.0000000000002</v>
      </c>
      <c r="L3739" s="31">
        <f t="shared" si="29"/>
        <v>877.50000000000011</v>
      </c>
      <c r="M3739" s="32">
        <v>0.45</v>
      </c>
      <c r="O3739" s="37"/>
      <c r="P3739" s="35"/>
      <c r="Q3739" s="33"/>
      <c r="R3739" s="34"/>
    </row>
    <row r="3740" spans="1:18" ht="15.75" customHeight="1">
      <c r="A3740" s="22"/>
      <c r="B3740" s="27" t="s">
        <v>21</v>
      </c>
      <c r="C3740" s="27">
        <v>1185732</v>
      </c>
      <c r="D3740" s="28">
        <v>44511</v>
      </c>
      <c r="E3740" s="27" t="s">
        <v>22</v>
      </c>
      <c r="F3740" s="27" t="s">
        <v>132</v>
      </c>
      <c r="G3740" s="27" t="s">
        <v>133</v>
      </c>
      <c r="H3740" s="27" t="s">
        <v>26</v>
      </c>
      <c r="I3740" s="29">
        <v>0.60000000000000009</v>
      </c>
      <c r="J3740" s="30">
        <v>3200</v>
      </c>
      <c r="K3740" s="31">
        <f t="shared" si="28"/>
        <v>1920.0000000000002</v>
      </c>
      <c r="L3740" s="31">
        <f t="shared" si="29"/>
        <v>672</v>
      </c>
      <c r="M3740" s="32">
        <v>0.35</v>
      </c>
      <c r="O3740" s="37"/>
      <c r="P3740" s="35"/>
      <c r="Q3740" s="33"/>
      <c r="R3740" s="34"/>
    </row>
    <row r="3741" spans="1:18" ht="15.75" customHeight="1">
      <c r="A3741" s="22"/>
      <c r="B3741" s="27" t="s">
        <v>21</v>
      </c>
      <c r="C3741" s="27">
        <v>1185732</v>
      </c>
      <c r="D3741" s="28">
        <v>44511</v>
      </c>
      <c r="E3741" s="27" t="s">
        <v>22</v>
      </c>
      <c r="F3741" s="27" t="s">
        <v>132</v>
      </c>
      <c r="G3741" s="27" t="s">
        <v>133</v>
      </c>
      <c r="H3741" s="27" t="s">
        <v>27</v>
      </c>
      <c r="I3741" s="29">
        <v>0.60000000000000009</v>
      </c>
      <c r="J3741" s="30">
        <v>3000</v>
      </c>
      <c r="K3741" s="31">
        <f t="shared" si="28"/>
        <v>1800.0000000000002</v>
      </c>
      <c r="L3741" s="31">
        <f t="shared" si="29"/>
        <v>630</v>
      </c>
      <c r="M3741" s="32">
        <v>0.35</v>
      </c>
      <c r="O3741" s="37"/>
      <c r="P3741" s="35"/>
      <c r="Q3741" s="33"/>
      <c r="R3741" s="34"/>
    </row>
    <row r="3742" spans="1:18" ht="15.75" customHeight="1">
      <c r="A3742" s="22"/>
      <c r="B3742" s="27" t="s">
        <v>21</v>
      </c>
      <c r="C3742" s="27">
        <v>1185732</v>
      </c>
      <c r="D3742" s="28">
        <v>44511</v>
      </c>
      <c r="E3742" s="27" t="s">
        <v>22</v>
      </c>
      <c r="F3742" s="27" t="s">
        <v>132</v>
      </c>
      <c r="G3742" s="27" t="s">
        <v>133</v>
      </c>
      <c r="H3742" s="27" t="s">
        <v>28</v>
      </c>
      <c r="I3742" s="29">
        <v>0.70000000000000007</v>
      </c>
      <c r="J3742" s="30">
        <v>2750</v>
      </c>
      <c r="K3742" s="31">
        <f t="shared" si="28"/>
        <v>1925.0000000000002</v>
      </c>
      <c r="L3742" s="31">
        <f t="shared" si="29"/>
        <v>673.75</v>
      </c>
      <c r="M3742" s="32">
        <v>0.35</v>
      </c>
      <c r="O3742" s="37"/>
      <c r="P3742" s="35"/>
      <c r="Q3742" s="33"/>
      <c r="R3742" s="34"/>
    </row>
    <row r="3743" spans="1:18" ht="15.75" customHeight="1">
      <c r="A3743" s="22"/>
      <c r="B3743" s="27" t="s">
        <v>21</v>
      </c>
      <c r="C3743" s="27">
        <v>1185732</v>
      </c>
      <c r="D3743" s="28">
        <v>44511</v>
      </c>
      <c r="E3743" s="27" t="s">
        <v>22</v>
      </c>
      <c r="F3743" s="27" t="s">
        <v>132</v>
      </c>
      <c r="G3743" s="27" t="s">
        <v>133</v>
      </c>
      <c r="H3743" s="27" t="s">
        <v>29</v>
      </c>
      <c r="I3743" s="29">
        <v>0.75</v>
      </c>
      <c r="J3743" s="30">
        <v>3750</v>
      </c>
      <c r="K3743" s="31">
        <f t="shared" si="28"/>
        <v>2812.5</v>
      </c>
      <c r="L3743" s="31">
        <f t="shared" si="29"/>
        <v>1125</v>
      </c>
      <c r="M3743" s="32">
        <v>0.39999999999999997</v>
      </c>
      <c r="O3743" s="37"/>
      <c r="P3743" s="35"/>
      <c r="Q3743" s="33"/>
      <c r="R3743" s="34"/>
    </row>
    <row r="3744" spans="1:18" ht="15.75" customHeight="1">
      <c r="A3744" s="22"/>
      <c r="B3744" s="27" t="s">
        <v>21</v>
      </c>
      <c r="C3744" s="27">
        <v>1185732</v>
      </c>
      <c r="D3744" s="28">
        <v>44540</v>
      </c>
      <c r="E3744" s="27" t="s">
        <v>22</v>
      </c>
      <c r="F3744" s="27" t="s">
        <v>132</v>
      </c>
      <c r="G3744" s="27" t="s">
        <v>133</v>
      </c>
      <c r="H3744" s="27" t="s">
        <v>24</v>
      </c>
      <c r="I3744" s="29">
        <v>0.70000000000000007</v>
      </c>
      <c r="J3744" s="30">
        <v>6000</v>
      </c>
      <c r="K3744" s="31">
        <f t="shared" si="28"/>
        <v>4200</v>
      </c>
      <c r="L3744" s="31">
        <f t="shared" si="29"/>
        <v>1890</v>
      </c>
      <c r="M3744" s="32">
        <v>0.45</v>
      </c>
      <c r="O3744" s="37"/>
      <c r="P3744" s="35"/>
      <c r="Q3744" s="33"/>
      <c r="R3744" s="34"/>
    </row>
    <row r="3745" spans="1:18" ht="15.75" customHeight="1">
      <c r="A3745" s="22"/>
      <c r="B3745" s="27" t="s">
        <v>21</v>
      </c>
      <c r="C3745" s="27">
        <v>1185732</v>
      </c>
      <c r="D3745" s="28">
        <v>44540</v>
      </c>
      <c r="E3745" s="27" t="s">
        <v>22</v>
      </c>
      <c r="F3745" s="27" t="s">
        <v>132</v>
      </c>
      <c r="G3745" s="27" t="s">
        <v>133</v>
      </c>
      <c r="H3745" s="27" t="s">
        <v>25</v>
      </c>
      <c r="I3745" s="29">
        <v>0.60000000000000009</v>
      </c>
      <c r="J3745" s="30">
        <v>4000</v>
      </c>
      <c r="K3745" s="31">
        <f t="shared" si="28"/>
        <v>2400.0000000000005</v>
      </c>
      <c r="L3745" s="31">
        <f t="shared" si="29"/>
        <v>1080.0000000000002</v>
      </c>
      <c r="M3745" s="32">
        <v>0.45</v>
      </c>
      <c r="O3745" s="37"/>
      <c r="P3745" s="35"/>
      <c r="Q3745" s="33"/>
      <c r="R3745" s="34"/>
    </row>
    <row r="3746" spans="1:18" ht="15.75" customHeight="1">
      <c r="A3746" s="22"/>
      <c r="B3746" s="27" t="s">
        <v>21</v>
      </c>
      <c r="C3746" s="27">
        <v>1185732</v>
      </c>
      <c r="D3746" s="28">
        <v>44540</v>
      </c>
      <c r="E3746" s="27" t="s">
        <v>22</v>
      </c>
      <c r="F3746" s="27" t="s">
        <v>132</v>
      </c>
      <c r="G3746" s="27" t="s">
        <v>133</v>
      </c>
      <c r="H3746" s="27" t="s">
        <v>26</v>
      </c>
      <c r="I3746" s="29">
        <v>0.60000000000000009</v>
      </c>
      <c r="J3746" s="30">
        <v>3750</v>
      </c>
      <c r="K3746" s="31">
        <f t="shared" si="28"/>
        <v>2250.0000000000005</v>
      </c>
      <c r="L3746" s="31">
        <f t="shared" si="29"/>
        <v>787.50000000000011</v>
      </c>
      <c r="M3746" s="32">
        <v>0.35</v>
      </c>
      <c r="O3746" s="37"/>
      <c r="P3746" s="35"/>
      <c r="Q3746" s="33"/>
      <c r="R3746" s="34"/>
    </row>
    <row r="3747" spans="1:18" ht="15.75" customHeight="1">
      <c r="A3747" s="22"/>
      <c r="B3747" s="27" t="s">
        <v>21</v>
      </c>
      <c r="C3747" s="27">
        <v>1185732</v>
      </c>
      <c r="D3747" s="28">
        <v>44540</v>
      </c>
      <c r="E3747" s="27" t="s">
        <v>22</v>
      </c>
      <c r="F3747" s="27" t="s">
        <v>132</v>
      </c>
      <c r="G3747" s="27" t="s">
        <v>133</v>
      </c>
      <c r="H3747" s="27" t="s">
        <v>27</v>
      </c>
      <c r="I3747" s="29">
        <v>0.60000000000000009</v>
      </c>
      <c r="J3747" s="30">
        <v>3250</v>
      </c>
      <c r="K3747" s="31">
        <f t="shared" si="28"/>
        <v>1950.0000000000002</v>
      </c>
      <c r="L3747" s="31">
        <f t="shared" si="29"/>
        <v>682.5</v>
      </c>
      <c r="M3747" s="32">
        <v>0.35</v>
      </c>
      <c r="O3747" s="37"/>
      <c r="P3747" s="35"/>
      <c r="Q3747" s="33"/>
      <c r="R3747" s="34"/>
    </row>
    <row r="3748" spans="1:18" ht="15.75" customHeight="1">
      <c r="A3748" s="22"/>
      <c r="B3748" s="27" t="s">
        <v>21</v>
      </c>
      <c r="C3748" s="27">
        <v>1185732</v>
      </c>
      <c r="D3748" s="28">
        <v>44540</v>
      </c>
      <c r="E3748" s="27" t="s">
        <v>22</v>
      </c>
      <c r="F3748" s="27" t="s">
        <v>132</v>
      </c>
      <c r="G3748" s="27" t="s">
        <v>133</v>
      </c>
      <c r="H3748" s="27" t="s">
        <v>28</v>
      </c>
      <c r="I3748" s="29">
        <v>0.70000000000000007</v>
      </c>
      <c r="J3748" s="30">
        <v>3250</v>
      </c>
      <c r="K3748" s="31">
        <f t="shared" si="28"/>
        <v>2275</v>
      </c>
      <c r="L3748" s="31">
        <f t="shared" si="29"/>
        <v>796.25</v>
      </c>
      <c r="M3748" s="32">
        <v>0.35</v>
      </c>
      <c r="O3748" s="37"/>
      <c r="P3748" s="35"/>
      <c r="Q3748" s="33"/>
      <c r="R3748" s="34"/>
    </row>
    <row r="3749" spans="1:18" ht="15.75" customHeight="1">
      <c r="A3749" s="22"/>
      <c r="B3749" s="27" t="s">
        <v>21</v>
      </c>
      <c r="C3749" s="27">
        <v>1185732</v>
      </c>
      <c r="D3749" s="28">
        <v>44540</v>
      </c>
      <c r="E3749" s="27" t="s">
        <v>22</v>
      </c>
      <c r="F3749" s="27" t="s">
        <v>132</v>
      </c>
      <c r="G3749" s="27" t="s">
        <v>133</v>
      </c>
      <c r="H3749" s="27" t="s">
        <v>29</v>
      </c>
      <c r="I3749" s="29">
        <v>0.75</v>
      </c>
      <c r="J3749" s="30">
        <v>4250</v>
      </c>
      <c r="K3749" s="31">
        <f t="shared" si="28"/>
        <v>3187.5</v>
      </c>
      <c r="L3749" s="31">
        <f t="shared" si="29"/>
        <v>1275</v>
      </c>
      <c r="M3749" s="32">
        <v>0.39999999999999997</v>
      </c>
      <c r="O3749" s="37"/>
      <c r="P3749" s="35"/>
      <c r="Q3749" s="33"/>
      <c r="R3749" s="34"/>
    </row>
    <row r="3750" spans="1:18" ht="15.75" customHeight="1">
      <c r="A3750" s="22" t="s">
        <v>46</v>
      </c>
      <c r="B3750" s="27" t="s">
        <v>21</v>
      </c>
      <c r="C3750" s="27">
        <v>1185732</v>
      </c>
      <c r="D3750" s="28">
        <v>44217</v>
      </c>
      <c r="E3750" s="27" t="s">
        <v>22</v>
      </c>
      <c r="F3750" s="27" t="s">
        <v>134</v>
      </c>
      <c r="G3750" s="27" t="s">
        <v>135</v>
      </c>
      <c r="H3750" s="27" t="s">
        <v>24</v>
      </c>
      <c r="I3750" s="29">
        <v>0.5</v>
      </c>
      <c r="J3750" s="30">
        <v>5250</v>
      </c>
      <c r="K3750" s="31">
        <f t="shared" si="28"/>
        <v>2625</v>
      </c>
      <c r="L3750" s="31">
        <f t="shared" si="29"/>
        <v>1050</v>
      </c>
      <c r="M3750" s="32">
        <v>0.4</v>
      </c>
      <c r="O3750" s="37"/>
      <c r="P3750" s="35"/>
      <c r="Q3750" s="33"/>
      <c r="R3750" s="34"/>
    </row>
    <row r="3751" spans="1:18" ht="15.75" customHeight="1">
      <c r="A3751" s="22"/>
      <c r="B3751" s="27" t="s">
        <v>21</v>
      </c>
      <c r="C3751" s="27">
        <v>1185732</v>
      </c>
      <c r="D3751" s="28">
        <v>44217</v>
      </c>
      <c r="E3751" s="27" t="s">
        <v>22</v>
      </c>
      <c r="F3751" s="27" t="s">
        <v>134</v>
      </c>
      <c r="G3751" s="27" t="s">
        <v>135</v>
      </c>
      <c r="H3751" s="27" t="s">
        <v>25</v>
      </c>
      <c r="I3751" s="29">
        <v>0.5</v>
      </c>
      <c r="J3751" s="30">
        <v>3250</v>
      </c>
      <c r="K3751" s="31">
        <f t="shared" si="28"/>
        <v>1625</v>
      </c>
      <c r="L3751" s="31">
        <f t="shared" si="29"/>
        <v>650</v>
      </c>
      <c r="M3751" s="32">
        <v>0.4</v>
      </c>
      <c r="O3751" s="37"/>
      <c r="P3751" s="35"/>
      <c r="Q3751" s="33"/>
      <c r="R3751" s="34"/>
    </row>
    <row r="3752" spans="1:18" ht="15.75" customHeight="1">
      <c r="A3752" s="22"/>
      <c r="B3752" s="27" t="s">
        <v>21</v>
      </c>
      <c r="C3752" s="27">
        <v>1185732</v>
      </c>
      <c r="D3752" s="28">
        <v>44217</v>
      </c>
      <c r="E3752" s="27" t="s">
        <v>22</v>
      </c>
      <c r="F3752" s="27" t="s">
        <v>134</v>
      </c>
      <c r="G3752" s="27" t="s">
        <v>135</v>
      </c>
      <c r="H3752" s="27" t="s">
        <v>26</v>
      </c>
      <c r="I3752" s="29">
        <v>0.4</v>
      </c>
      <c r="J3752" s="30">
        <v>3250</v>
      </c>
      <c r="K3752" s="31">
        <f t="shared" si="28"/>
        <v>1300</v>
      </c>
      <c r="L3752" s="31">
        <f t="shared" si="29"/>
        <v>390</v>
      </c>
      <c r="M3752" s="32">
        <v>0.3</v>
      </c>
      <c r="O3752" s="37"/>
      <c r="P3752" s="35"/>
      <c r="Q3752" s="33"/>
      <c r="R3752" s="34"/>
    </row>
    <row r="3753" spans="1:18" ht="15.75" customHeight="1">
      <c r="A3753" s="22"/>
      <c r="B3753" s="27" t="s">
        <v>21</v>
      </c>
      <c r="C3753" s="27">
        <v>1185732</v>
      </c>
      <c r="D3753" s="28">
        <v>44217</v>
      </c>
      <c r="E3753" s="27" t="s">
        <v>22</v>
      </c>
      <c r="F3753" s="27" t="s">
        <v>134</v>
      </c>
      <c r="G3753" s="27" t="s">
        <v>135</v>
      </c>
      <c r="H3753" s="27" t="s">
        <v>27</v>
      </c>
      <c r="I3753" s="29">
        <v>0.44999999999999996</v>
      </c>
      <c r="J3753" s="30">
        <v>1750</v>
      </c>
      <c r="K3753" s="31">
        <f t="shared" si="28"/>
        <v>787.49999999999989</v>
      </c>
      <c r="L3753" s="31">
        <f t="shared" si="29"/>
        <v>236.24999999999994</v>
      </c>
      <c r="M3753" s="32">
        <v>0.3</v>
      </c>
      <c r="O3753" s="37"/>
      <c r="P3753" s="35"/>
      <c r="Q3753" s="33"/>
      <c r="R3753" s="34"/>
    </row>
    <row r="3754" spans="1:18" ht="15.75" customHeight="1">
      <c r="A3754" s="22"/>
      <c r="B3754" s="27" t="s">
        <v>21</v>
      </c>
      <c r="C3754" s="27">
        <v>1185732</v>
      </c>
      <c r="D3754" s="28">
        <v>44217</v>
      </c>
      <c r="E3754" s="27" t="s">
        <v>22</v>
      </c>
      <c r="F3754" s="27" t="s">
        <v>134</v>
      </c>
      <c r="G3754" s="27" t="s">
        <v>135</v>
      </c>
      <c r="H3754" s="27" t="s">
        <v>28</v>
      </c>
      <c r="I3754" s="29">
        <v>0.60000000000000009</v>
      </c>
      <c r="J3754" s="30">
        <v>2250</v>
      </c>
      <c r="K3754" s="31">
        <f t="shared" si="28"/>
        <v>1350.0000000000002</v>
      </c>
      <c r="L3754" s="31">
        <f t="shared" si="29"/>
        <v>405.00000000000006</v>
      </c>
      <c r="M3754" s="32">
        <v>0.3</v>
      </c>
      <c r="O3754" s="37"/>
      <c r="P3754" s="35"/>
      <c r="Q3754" s="33"/>
      <c r="R3754" s="34"/>
    </row>
    <row r="3755" spans="1:18" ht="15.75" customHeight="1">
      <c r="A3755" s="22"/>
      <c r="B3755" s="27" t="s">
        <v>21</v>
      </c>
      <c r="C3755" s="27">
        <v>1185732</v>
      </c>
      <c r="D3755" s="28">
        <v>44217</v>
      </c>
      <c r="E3755" s="27" t="s">
        <v>22</v>
      </c>
      <c r="F3755" s="27" t="s">
        <v>134</v>
      </c>
      <c r="G3755" s="27" t="s">
        <v>135</v>
      </c>
      <c r="H3755" s="27" t="s">
        <v>29</v>
      </c>
      <c r="I3755" s="29">
        <v>0.5</v>
      </c>
      <c r="J3755" s="30">
        <v>3250</v>
      </c>
      <c r="K3755" s="31">
        <f t="shared" si="28"/>
        <v>1625</v>
      </c>
      <c r="L3755" s="31">
        <f t="shared" si="29"/>
        <v>568.75</v>
      </c>
      <c r="M3755" s="32">
        <v>0.35</v>
      </c>
      <c r="O3755" s="37"/>
      <c r="P3755" s="35"/>
      <c r="Q3755" s="33"/>
      <c r="R3755" s="34"/>
    </row>
    <row r="3756" spans="1:18" ht="15.75" customHeight="1">
      <c r="A3756" s="22"/>
      <c r="B3756" s="27" t="s">
        <v>21</v>
      </c>
      <c r="C3756" s="27">
        <v>1185732</v>
      </c>
      <c r="D3756" s="28">
        <v>44246</v>
      </c>
      <c r="E3756" s="27" t="s">
        <v>22</v>
      </c>
      <c r="F3756" s="27" t="s">
        <v>134</v>
      </c>
      <c r="G3756" s="27" t="s">
        <v>135</v>
      </c>
      <c r="H3756" s="27" t="s">
        <v>24</v>
      </c>
      <c r="I3756" s="29">
        <v>0.5</v>
      </c>
      <c r="J3756" s="30">
        <v>6000</v>
      </c>
      <c r="K3756" s="31">
        <f t="shared" si="28"/>
        <v>3000</v>
      </c>
      <c r="L3756" s="31">
        <f t="shared" si="29"/>
        <v>1200</v>
      </c>
      <c r="M3756" s="32">
        <v>0.4</v>
      </c>
      <c r="O3756" s="37"/>
      <c r="P3756" s="35"/>
      <c r="Q3756" s="33"/>
      <c r="R3756" s="34"/>
    </row>
    <row r="3757" spans="1:18" ht="15.75" customHeight="1">
      <c r="A3757" s="22"/>
      <c r="B3757" s="27" t="s">
        <v>21</v>
      </c>
      <c r="C3757" s="27">
        <v>1185732</v>
      </c>
      <c r="D3757" s="28">
        <v>44246</v>
      </c>
      <c r="E3757" s="27" t="s">
        <v>22</v>
      </c>
      <c r="F3757" s="27" t="s">
        <v>134</v>
      </c>
      <c r="G3757" s="27" t="s">
        <v>135</v>
      </c>
      <c r="H3757" s="27" t="s">
        <v>25</v>
      </c>
      <c r="I3757" s="29">
        <v>0.5</v>
      </c>
      <c r="J3757" s="30">
        <v>2500</v>
      </c>
      <c r="K3757" s="31">
        <f t="shared" si="28"/>
        <v>1250</v>
      </c>
      <c r="L3757" s="31">
        <f t="shared" si="29"/>
        <v>500</v>
      </c>
      <c r="M3757" s="32">
        <v>0.4</v>
      </c>
      <c r="O3757" s="37"/>
      <c r="P3757" s="35"/>
      <c r="Q3757" s="33"/>
      <c r="R3757" s="34"/>
    </row>
    <row r="3758" spans="1:18" ht="15.75" customHeight="1">
      <c r="A3758" s="22"/>
      <c r="B3758" s="27" t="s">
        <v>21</v>
      </c>
      <c r="C3758" s="27">
        <v>1185732</v>
      </c>
      <c r="D3758" s="28">
        <v>44246</v>
      </c>
      <c r="E3758" s="27" t="s">
        <v>22</v>
      </c>
      <c r="F3758" s="27" t="s">
        <v>134</v>
      </c>
      <c r="G3758" s="27" t="s">
        <v>135</v>
      </c>
      <c r="H3758" s="27" t="s">
        <v>26</v>
      </c>
      <c r="I3758" s="29">
        <v>0.4</v>
      </c>
      <c r="J3758" s="30">
        <v>3000</v>
      </c>
      <c r="K3758" s="31">
        <f t="shared" si="28"/>
        <v>1200</v>
      </c>
      <c r="L3758" s="31">
        <f t="shared" si="29"/>
        <v>360</v>
      </c>
      <c r="M3758" s="32">
        <v>0.3</v>
      </c>
      <c r="O3758" s="37"/>
      <c r="P3758" s="35"/>
      <c r="Q3758" s="33"/>
      <c r="R3758" s="34"/>
    </row>
    <row r="3759" spans="1:18" ht="15.75" customHeight="1">
      <c r="A3759" s="22"/>
      <c r="B3759" s="27" t="s">
        <v>21</v>
      </c>
      <c r="C3759" s="27">
        <v>1185732</v>
      </c>
      <c r="D3759" s="28">
        <v>44246</v>
      </c>
      <c r="E3759" s="27" t="s">
        <v>22</v>
      </c>
      <c r="F3759" s="27" t="s">
        <v>134</v>
      </c>
      <c r="G3759" s="27" t="s">
        <v>135</v>
      </c>
      <c r="H3759" s="27" t="s">
        <v>27</v>
      </c>
      <c r="I3759" s="29">
        <v>0.44999999999999996</v>
      </c>
      <c r="J3759" s="30">
        <v>2000</v>
      </c>
      <c r="K3759" s="31">
        <f t="shared" si="28"/>
        <v>899.99999999999989</v>
      </c>
      <c r="L3759" s="31">
        <f t="shared" si="29"/>
        <v>269.99999999999994</v>
      </c>
      <c r="M3759" s="32">
        <v>0.3</v>
      </c>
      <c r="O3759" s="37"/>
      <c r="P3759" s="35"/>
      <c r="Q3759" s="33"/>
      <c r="R3759" s="34"/>
    </row>
    <row r="3760" spans="1:18" ht="15.75" customHeight="1">
      <c r="A3760" s="22"/>
      <c r="B3760" s="27" t="s">
        <v>21</v>
      </c>
      <c r="C3760" s="27">
        <v>1185732</v>
      </c>
      <c r="D3760" s="28">
        <v>44246</v>
      </c>
      <c r="E3760" s="27" t="s">
        <v>22</v>
      </c>
      <c r="F3760" s="27" t="s">
        <v>134</v>
      </c>
      <c r="G3760" s="27" t="s">
        <v>135</v>
      </c>
      <c r="H3760" s="27" t="s">
        <v>28</v>
      </c>
      <c r="I3760" s="29">
        <v>0.60000000000000009</v>
      </c>
      <c r="J3760" s="30">
        <v>2750</v>
      </c>
      <c r="K3760" s="31">
        <f t="shared" si="28"/>
        <v>1650.0000000000002</v>
      </c>
      <c r="L3760" s="31">
        <f t="shared" si="29"/>
        <v>495.00000000000006</v>
      </c>
      <c r="M3760" s="32">
        <v>0.3</v>
      </c>
      <c r="O3760" s="37"/>
      <c r="P3760" s="35"/>
      <c r="Q3760" s="33"/>
      <c r="R3760" s="34"/>
    </row>
    <row r="3761" spans="1:18" ht="15.75" customHeight="1">
      <c r="A3761" s="22"/>
      <c r="B3761" s="27" t="s">
        <v>21</v>
      </c>
      <c r="C3761" s="27">
        <v>1185732</v>
      </c>
      <c r="D3761" s="28">
        <v>44246</v>
      </c>
      <c r="E3761" s="27" t="s">
        <v>22</v>
      </c>
      <c r="F3761" s="27" t="s">
        <v>134</v>
      </c>
      <c r="G3761" s="27" t="s">
        <v>135</v>
      </c>
      <c r="H3761" s="27" t="s">
        <v>29</v>
      </c>
      <c r="I3761" s="29">
        <v>0.5</v>
      </c>
      <c r="J3761" s="30">
        <v>3750</v>
      </c>
      <c r="K3761" s="31">
        <f t="shared" si="28"/>
        <v>1875</v>
      </c>
      <c r="L3761" s="31">
        <f t="shared" si="29"/>
        <v>656.25</v>
      </c>
      <c r="M3761" s="32">
        <v>0.35</v>
      </c>
      <c r="O3761" s="37"/>
      <c r="P3761" s="35"/>
      <c r="Q3761" s="33"/>
      <c r="R3761" s="34"/>
    </row>
    <row r="3762" spans="1:18" ht="15.75" customHeight="1">
      <c r="A3762" s="22"/>
      <c r="B3762" s="27" t="s">
        <v>21</v>
      </c>
      <c r="C3762" s="27">
        <v>1185732</v>
      </c>
      <c r="D3762" s="28">
        <v>44272</v>
      </c>
      <c r="E3762" s="27" t="s">
        <v>22</v>
      </c>
      <c r="F3762" s="27" t="s">
        <v>134</v>
      </c>
      <c r="G3762" s="27" t="s">
        <v>135</v>
      </c>
      <c r="H3762" s="27" t="s">
        <v>24</v>
      </c>
      <c r="I3762" s="29">
        <v>0.5</v>
      </c>
      <c r="J3762" s="30">
        <v>5700</v>
      </c>
      <c r="K3762" s="31">
        <f t="shared" si="28"/>
        <v>2850</v>
      </c>
      <c r="L3762" s="31">
        <f t="shared" si="29"/>
        <v>1140</v>
      </c>
      <c r="M3762" s="32">
        <v>0.4</v>
      </c>
      <c r="O3762" s="37"/>
      <c r="P3762" s="35"/>
      <c r="Q3762" s="33"/>
      <c r="R3762" s="34"/>
    </row>
    <row r="3763" spans="1:18" ht="15.75" customHeight="1">
      <c r="A3763" s="22"/>
      <c r="B3763" s="27" t="s">
        <v>21</v>
      </c>
      <c r="C3763" s="27">
        <v>1185732</v>
      </c>
      <c r="D3763" s="28">
        <v>44272</v>
      </c>
      <c r="E3763" s="27" t="s">
        <v>22</v>
      </c>
      <c r="F3763" s="27" t="s">
        <v>134</v>
      </c>
      <c r="G3763" s="27" t="s">
        <v>135</v>
      </c>
      <c r="H3763" s="27" t="s">
        <v>25</v>
      </c>
      <c r="I3763" s="29">
        <v>0.5</v>
      </c>
      <c r="J3763" s="30">
        <v>2750</v>
      </c>
      <c r="K3763" s="31">
        <f t="shared" si="28"/>
        <v>1375</v>
      </c>
      <c r="L3763" s="31">
        <f t="shared" si="29"/>
        <v>550</v>
      </c>
      <c r="M3763" s="32">
        <v>0.4</v>
      </c>
      <c r="O3763" s="37"/>
      <c r="P3763" s="35"/>
      <c r="Q3763" s="33"/>
      <c r="R3763" s="34"/>
    </row>
    <row r="3764" spans="1:18" ht="15.75" customHeight="1">
      <c r="A3764" s="22"/>
      <c r="B3764" s="27" t="s">
        <v>21</v>
      </c>
      <c r="C3764" s="27">
        <v>1185732</v>
      </c>
      <c r="D3764" s="28">
        <v>44272</v>
      </c>
      <c r="E3764" s="27" t="s">
        <v>22</v>
      </c>
      <c r="F3764" s="27" t="s">
        <v>134</v>
      </c>
      <c r="G3764" s="27" t="s">
        <v>135</v>
      </c>
      <c r="H3764" s="27" t="s">
        <v>26</v>
      </c>
      <c r="I3764" s="29">
        <v>0.4</v>
      </c>
      <c r="J3764" s="30">
        <v>3000</v>
      </c>
      <c r="K3764" s="31">
        <f t="shared" si="28"/>
        <v>1200</v>
      </c>
      <c r="L3764" s="31">
        <f t="shared" si="29"/>
        <v>360</v>
      </c>
      <c r="M3764" s="32">
        <v>0.3</v>
      </c>
      <c r="O3764" s="37"/>
      <c r="P3764" s="35"/>
      <c r="Q3764" s="33"/>
      <c r="R3764" s="34"/>
    </row>
    <row r="3765" spans="1:18" ht="15.75" customHeight="1">
      <c r="A3765" s="22"/>
      <c r="B3765" s="27" t="s">
        <v>21</v>
      </c>
      <c r="C3765" s="27">
        <v>1185732</v>
      </c>
      <c r="D3765" s="28">
        <v>44272</v>
      </c>
      <c r="E3765" s="27" t="s">
        <v>22</v>
      </c>
      <c r="F3765" s="27" t="s">
        <v>134</v>
      </c>
      <c r="G3765" s="27" t="s">
        <v>135</v>
      </c>
      <c r="H3765" s="27" t="s">
        <v>27</v>
      </c>
      <c r="I3765" s="29">
        <v>0.44999999999999996</v>
      </c>
      <c r="J3765" s="30">
        <v>1500</v>
      </c>
      <c r="K3765" s="31">
        <f t="shared" si="28"/>
        <v>674.99999999999989</v>
      </c>
      <c r="L3765" s="31">
        <f t="shared" si="29"/>
        <v>202.49999999999997</v>
      </c>
      <c r="M3765" s="32">
        <v>0.3</v>
      </c>
      <c r="O3765" s="37"/>
      <c r="P3765" s="35"/>
      <c r="Q3765" s="33"/>
      <c r="R3765" s="34"/>
    </row>
    <row r="3766" spans="1:18" ht="15.75" customHeight="1">
      <c r="A3766" s="22"/>
      <c r="B3766" s="27" t="s">
        <v>21</v>
      </c>
      <c r="C3766" s="27">
        <v>1185732</v>
      </c>
      <c r="D3766" s="28">
        <v>44272</v>
      </c>
      <c r="E3766" s="27" t="s">
        <v>22</v>
      </c>
      <c r="F3766" s="27" t="s">
        <v>134</v>
      </c>
      <c r="G3766" s="27" t="s">
        <v>135</v>
      </c>
      <c r="H3766" s="27" t="s">
        <v>28</v>
      </c>
      <c r="I3766" s="29">
        <v>0.60000000000000009</v>
      </c>
      <c r="J3766" s="30">
        <v>2000</v>
      </c>
      <c r="K3766" s="31">
        <f t="shared" si="28"/>
        <v>1200.0000000000002</v>
      </c>
      <c r="L3766" s="31">
        <f t="shared" si="29"/>
        <v>360.00000000000006</v>
      </c>
      <c r="M3766" s="32">
        <v>0.3</v>
      </c>
      <c r="O3766" s="37"/>
      <c r="P3766" s="35"/>
      <c r="Q3766" s="33"/>
      <c r="R3766" s="34"/>
    </row>
    <row r="3767" spans="1:18" ht="15.75" customHeight="1">
      <c r="A3767" s="22"/>
      <c r="B3767" s="27" t="s">
        <v>21</v>
      </c>
      <c r="C3767" s="27">
        <v>1185732</v>
      </c>
      <c r="D3767" s="28">
        <v>44272</v>
      </c>
      <c r="E3767" s="27" t="s">
        <v>22</v>
      </c>
      <c r="F3767" s="27" t="s">
        <v>134</v>
      </c>
      <c r="G3767" s="27" t="s">
        <v>135</v>
      </c>
      <c r="H3767" s="27" t="s">
        <v>29</v>
      </c>
      <c r="I3767" s="29">
        <v>0.5</v>
      </c>
      <c r="J3767" s="30">
        <v>3000</v>
      </c>
      <c r="K3767" s="31">
        <f t="shared" si="28"/>
        <v>1500</v>
      </c>
      <c r="L3767" s="31">
        <f t="shared" si="29"/>
        <v>525</v>
      </c>
      <c r="M3767" s="32">
        <v>0.35</v>
      </c>
      <c r="O3767" s="37"/>
      <c r="P3767" s="35"/>
      <c r="Q3767" s="33"/>
      <c r="R3767" s="34"/>
    </row>
    <row r="3768" spans="1:18" ht="15.75" customHeight="1">
      <c r="A3768" s="22"/>
      <c r="B3768" s="27" t="s">
        <v>21</v>
      </c>
      <c r="C3768" s="27">
        <v>1185732</v>
      </c>
      <c r="D3768" s="28">
        <v>44304</v>
      </c>
      <c r="E3768" s="27" t="s">
        <v>22</v>
      </c>
      <c r="F3768" s="27" t="s">
        <v>134</v>
      </c>
      <c r="G3768" s="27" t="s">
        <v>135</v>
      </c>
      <c r="H3768" s="27" t="s">
        <v>24</v>
      </c>
      <c r="I3768" s="29">
        <v>0.5</v>
      </c>
      <c r="J3768" s="30">
        <v>5500</v>
      </c>
      <c r="K3768" s="31">
        <f t="shared" si="28"/>
        <v>2750</v>
      </c>
      <c r="L3768" s="31">
        <f t="shared" si="29"/>
        <v>1100</v>
      </c>
      <c r="M3768" s="32">
        <v>0.4</v>
      </c>
      <c r="O3768" s="37"/>
      <c r="P3768" s="35"/>
      <c r="Q3768" s="33"/>
      <c r="R3768" s="34"/>
    </row>
    <row r="3769" spans="1:18" ht="15.75" customHeight="1">
      <c r="A3769" s="22"/>
      <c r="B3769" s="27" t="s">
        <v>21</v>
      </c>
      <c r="C3769" s="27">
        <v>1185732</v>
      </c>
      <c r="D3769" s="28">
        <v>44304</v>
      </c>
      <c r="E3769" s="27" t="s">
        <v>22</v>
      </c>
      <c r="F3769" s="27" t="s">
        <v>134</v>
      </c>
      <c r="G3769" s="27" t="s">
        <v>135</v>
      </c>
      <c r="H3769" s="27" t="s">
        <v>25</v>
      </c>
      <c r="I3769" s="29">
        <v>0.5</v>
      </c>
      <c r="J3769" s="30">
        <v>2500</v>
      </c>
      <c r="K3769" s="31">
        <f t="shared" si="28"/>
        <v>1250</v>
      </c>
      <c r="L3769" s="31">
        <f t="shared" si="29"/>
        <v>500</v>
      </c>
      <c r="M3769" s="32">
        <v>0.4</v>
      </c>
      <c r="O3769" s="37"/>
      <c r="P3769" s="35"/>
      <c r="Q3769" s="33"/>
      <c r="R3769" s="34"/>
    </row>
    <row r="3770" spans="1:18" ht="15.75" customHeight="1">
      <c r="A3770" s="22"/>
      <c r="B3770" s="27" t="s">
        <v>21</v>
      </c>
      <c r="C3770" s="27">
        <v>1185732</v>
      </c>
      <c r="D3770" s="28">
        <v>44304</v>
      </c>
      <c r="E3770" s="27" t="s">
        <v>22</v>
      </c>
      <c r="F3770" s="27" t="s">
        <v>134</v>
      </c>
      <c r="G3770" s="27" t="s">
        <v>135</v>
      </c>
      <c r="H3770" s="27" t="s">
        <v>26</v>
      </c>
      <c r="I3770" s="29">
        <v>0.4</v>
      </c>
      <c r="J3770" s="30">
        <v>2500</v>
      </c>
      <c r="K3770" s="31">
        <f t="shared" si="28"/>
        <v>1000</v>
      </c>
      <c r="L3770" s="31">
        <f t="shared" si="29"/>
        <v>300</v>
      </c>
      <c r="M3770" s="32">
        <v>0.3</v>
      </c>
      <c r="O3770" s="37"/>
      <c r="P3770" s="35"/>
      <c r="Q3770" s="33"/>
      <c r="R3770" s="34"/>
    </row>
    <row r="3771" spans="1:18" ht="15.75" customHeight="1">
      <c r="A3771" s="22"/>
      <c r="B3771" s="27" t="s">
        <v>21</v>
      </c>
      <c r="C3771" s="27">
        <v>1185732</v>
      </c>
      <c r="D3771" s="28">
        <v>44304</v>
      </c>
      <c r="E3771" s="27" t="s">
        <v>22</v>
      </c>
      <c r="F3771" s="27" t="s">
        <v>134</v>
      </c>
      <c r="G3771" s="27" t="s">
        <v>135</v>
      </c>
      <c r="H3771" s="27" t="s">
        <v>27</v>
      </c>
      <c r="I3771" s="29">
        <v>0.44999999999999996</v>
      </c>
      <c r="J3771" s="30">
        <v>1750</v>
      </c>
      <c r="K3771" s="31">
        <f t="shared" si="28"/>
        <v>787.49999999999989</v>
      </c>
      <c r="L3771" s="31">
        <f t="shared" si="29"/>
        <v>236.24999999999994</v>
      </c>
      <c r="M3771" s="32">
        <v>0.3</v>
      </c>
      <c r="O3771" s="37"/>
      <c r="P3771" s="35"/>
      <c r="Q3771" s="33"/>
      <c r="R3771" s="34"/>
    </row>
    <row r="3772" spans="1:18" ht="15.75" customHeight="1">
      <c r="A3772" s="22"/>
      <c r="B3772" s="27" t="s">
        <v>21</v>
      </c>
      <c r="C3772" s="27">
        <v>1185732</v>
      </c>
      <c r="D3772" s="28">
        <v>44304</v>
      </c>
      <c r="E3772" s="27" t="s">
        <v>22</v>
      </c>
      <c r="F3772" s="27" t="s">
        <v>134</v>
      </c>
      <c r="G3772" s="27" t="s">
        <v>135</v>
      </c>
      <c r="H3772" s="27" t="s">
        <v>28</v>
      </c>
      <c r="I3772" s="29">
        <v>0.60000000000000009</v>
      </c>
      <c r="J3772" s="30">
        <v>1750</v>
      </c>
      <c r="K3772" s="31">
        <f t="shared" si="28"/>
        <v>1050.0000000000002</v>
      </c>
      <c r="L3772" s="31">
        <f t="shared" si="29"/>
        <v>315.00000000000006</v>
      </c>
      <c r="M3772" s="32">
        <v>0.3</v>
      </c>
      <c r="O3772" s="37"/>
      <c r="P3772" s="35"/>
      <c r="Q3772" s="33"/>
      <c r="R3772" s="34"/>
    </row>
    <row r="3773" spans="1:18" ht="15.75" customHeight="1">
      <c r="A3773" s="22"/>
      <c r="B3773" s="27" t="s">
        <v>21</v>
      </c>
      <c r="C3773" s="27">
        <v>1185732</v>
      </c>
      <c r="D3773" s="28">
        <v>44304</v>
      </c>
      <c r="E3773" s="27" t="s">
        <v>22</v>
      </c>
      <c r="F3773" s="27" t="s">
        <v>134</v>
      </c>
      <c r="G3773" s="27" t="s">
        <v>135</v>
      </c>
      <c r="H3773" s="27" t="s">
        <v>29</v>
      </c>
      <c r="I3773" s="29">
        <v>0.5</v>
      </c>
      <c r="J3773" s="30">
        <v>3250</v>
      </c>
      <c r="K3773" s="31">
        <f t="shared" si="28"/>
        <v>1625</v>
      </c>
      <c r="L3773" s="31">
        <f t="shared" si="29"/>
        <v>568.75</v>
      </c>
      <c r="M3773" s="32">
        <v>0.35</v>
      </c>
      <c r="O3773" s="37"/>
      <c r="P3773" s="35"/>
      <c r="Q3773" s="33"/>
      <c r="R3773" s="34"/>
    </row>
    <row r="3774" spans="1:18" ht="15.75" customHeight="1">
      <c r="A3774" s="22"/>
      <c r="B3774" s="27" t="s">
        <v>21</v>
      </c>
      <c r="C3774" s="27">
        <v>1185732</v>
      </c>
      <c r="D3774" s="28">
        <v>44333</v>
      </c>
      <c r="E3774" s="27" t="s">
        <v>22</v>
      </c>
      <c r="F3774" s="27" t="s">
        <v>134</v>
      </c>
      <c r="G3774" s="27" t="s">
        <v>135</v>
      </c>
      <c r="H3774" s="27" t="s">
        <v>24</v>
      </c>
      <c r="I3774" s="29">
        <v>0.65</v>
      </c>
      <c r="J3774" s="30">
        <v>5950</v>
      </c>
      <c r="K3774" s="31">
        <f t="shared" si="28"/>
        <v>3867.5</v>
      </c>
      <c r="L3774" s="31">
        <f t="shared" si="29"/>
        <v>1547</v>
      </c>
      <c r="M3774" s="32">
        <v>0.4</v>
      </c>
      <c r="O3774" s="37"/>
      <c r="P3774" s="35"/>
      <c r="Q3774" s="33"/>
      <c r="R3774" s="34"/>
    </row>
    <row r="3775" spans="1:18" ht="15.75" customHeight="1">
      <c r="A3775" s="22"/>
      <c r="B3775" s="27" t="s">
        <v>21</v>
      </c>
      <c r="C3775" s="27">
        <v>1185732</v>
      </c>
      <c r="D3775" s="28">
        <v>44333</v>
      </c>
      <c r="E3775" s="27" t="s">
        <v>22</v>
      </c>
      <c r="F3775" s="27" t="s">
        <v>134</v>
      </c>
      <c r="G3775" s="27" t="s">
        <v>135</v>
      </c>
      <c r="H3775" s="27" t="s">
        <v>25</v>
      </c>
      <c r="I3775" s="29">
        <v>0.60000000000000009</v>
      </c>
      <c r="J3775" s="30">
        <v>3000</v>
      </c>
      <c r="K3775" s="31">
        <f t="shared" si="28"/>
        <v>1800.0000000000002</v>
      </c>
      <c r="L3775" s="31">
        <f t="shared" si="29"/>
        <v>720.00000000000011</v>
      </c>
      <c r="M3775" s="32">
        <v>0.4</v>
      </c>
      <c r="O3775" s="37"/>
      <c r="P3775" s="35"/>
      <c r="Q3775" s="33"/>
      <c r="R3775" s="34"/>
    </row>
    <row r="3776" spans="1:18" ht="15.75" customHeight="1">
      <c r="A3776" s="22"/>
      <c r="B3776" s="27" t="s">
        <v>21</v>
      </c>
      <c r="C3776" s="27">
        <v>1185732</v>
      </c>
      <c r="D3776" s="28">
        <v>44333</v>
      </c>
      <c r="E3776" s="27" t="s">
        <v>22</v>
      </c>
      <c r="F3776" s="27" t="s">
        <v>134</v>
      </c>
      <c r="G3776" s="27" t="s">
        <v>135</v>
      </c>
      <c r="H3776" s="27" t="s">
        <v>26</v>
      </c>
      <c r="I3776" s="29">
        <v>0.55000000000000004</v>
      </c>
      <c r="J3776" s="30">
        <v>3250</v>
      </c>
      <c r="K3776" s="31">
        <f t="shared" si="28"/>
        <v>1787.5000000000002</v>
      </c>
      <c r="L3776" s="31">
        <f t="shared" si="29"/>
        <v>536.25</v>
      </c>
      <c r="M3776" s="32">
        <v>0.3</v>
      </c>
      <c r="O3776" s="37"/>
      <c r="P3776" s="35"/>
      <c r="Q3776" s="33"/>
      <c r="R3776" s="34"/>
    </row>
    <row r="3777" spans="1:18" ht="15.75" customHeight="1">
      <c r="A3777" s="22"/>
      <c r="B3777" s="27" t="s">
        <v>21</v>
      </c>
      <c r="C3777" s="27">
        <v>1185732</v>
      </c>
      <c r="D3777" s="28">
        <v>44333</v>
      </c>
      <c r="E3777" s="27" t="s">
        <v>22</v>
      </c>
      <c r="F3777" s="27" t="s">
        <v>134</v>
      </c>
      <c r="G3777" s="27" t="s">
        <v>135</v>
      </c>
      <c r="H3777" s="27" t="s">
        <v>27</v>
      </c>
      <c r="I3777" s="29">
        <v>0.55000000000000004</v>
      </c>
      <c r="J3777" s="30">
        <v>2750</v>
      </c>
      <c r="K3777" s="31">
        <f t="shared" si="28"/>
        <v>1512.5000000000002</v>
      </c>
      <c r="L3777" s="31">
        <f t="shared" si="29"/>
        <v>453.75000000000006</v>
      </c>
      <c r="M3777" s="32">
        <v>0.3</v>
      </c>
      <c r="O3777" s="37"/>
      <c r="P3777" s="35"/>
      <c r="Q3777" s="33"/>
      <c r="R3777" s="34"/>
    </row>
    <row r="3778" spans="1:18" ht="15.75" customHeight="1">
      <c r="A3778" s="22"/>
      <c r="B3778" s="27" t="s">
        <v>21</v>
      </c>
      <c r="C3778" s="27">
        <v>1185732</v>
      </c>
      <c r="D3778" s="28">
        <v>44333</v>
      </c>
      <c r="E3778" s="27" t="s">
        <v>22</v>
      </c>
      <c r="F3778" s="27" t="s">
        <v>134</v>
      </c>
      <c r="G3778" s="27" t="s">
        <v>135</v>
      </c>
      <c r="H3778" s="27" t="s">
        <v>28</v>
      </c>
      <c r="I3778" s="29">
        <v>0.65</v>
      </c>
      <c r="J3778" s="30">
        <v>3000</v>
      </c>
      <c r="K3778" s="31">
        <f t="shared" si="28"/>
        <v>1950</v>
      </c>
      <c r="L3778" s="31">
        <f t="shared" si="29"/>
        <v>585</v>
      </c>
      <c r="M3778" s="32">
        <v>0.3</v>
      </c>
      <c r="O3778" s="37"/>
      <c r="P3778" s="35"/>
      <c r="Q3778" s="33"/>
      <c r="R3778" s="34"/>
    </row>
    <row r="3779" spans="1:18" ht="15.75" customHeight="1">
      <c r="A3779" s="22"/>
      <c r="B3779" s="27" t="s">
        <v>21</v>
      </c>
      <c r="C3779" s="27">
        <v>1185732</v>
      </c>
      <c r="D3779" s="28">
        <v>44333</v>
      </c>
      <c r="E3779" s="27" t="s">
        <v>22</v>
      </c>
      <c r="F3779" s="27" t="s">
        <v>134</v>
      </c>
      <c r="G3779" s="27" t="s">
        <v>135</v>
      </c>
      <c r="H3779" s="27" t="s">
        <v>29</v>
      </c>
      <c r="I3779" s="29">
        <v>0.70000000000000007</v>
      </c>
      <c r="J3779" s="30">
        <v>4250</v>
      </c>
      <c r="K3779" s="31">
        <f t="shared" si="28"/>
        <v>2975.0000000000005</v>
      </c>
      <c r="L3779" s="31">
        <f t="shared" si="29"/>
        <v>1041.25</v>
      </c>
      <c r="M3779" s="32">
        <v>0.35</v>
      </c>
      <c r="O3779" s="37"/>
      <c r="P3779" s="35"/>
      <c r="Q3779" s="33"/>
      <c r="R3779" s="34"/>
    </row>
    <row r="3780" spans="1:18" ht="15.75" customHeight="1">
      <c r="A3780" s="22"/>
      <c r="B3780" s="27" t="s">
        <v>21</v>
      </c>
      <c r="C3780" s="27">
        <v>1185732</v>
      </c>
      <c r="D3780" s="28">
        <v>44366</v>
      </c>
      <c r="E3780" s="27" t="s">
        <v>22</v>
      </c>
      <c r="F3780" s="27" t="s">
        <v>134</v>
      </c>
      <c r="G3780" s="27" t="s">
        <v>135</v>
      </c>
      <c r="H3780" s="27" t="s">
        <v>24</v>
      </c>
      <c r="I3780" s="29">
        <v>0.65</v>
      </c>
      <c r="J3780" s="30">
        <v>6750</v>
      </c>
      <c r="K3780" s="31">
        <f t="shared" si="28"/>
        <v>4387.5</v>
      </c>
      <c r="L3780" s="31">
        <f t="shared" si="29"/>
        <v>1755</v>
      </c>
      <c r="M3780" s="32">
        <v>0.4</v>
      </c>
      <c r="O3780" s="37"/>
      <c r="P3780" s="35"/>
      <c r="Q3780" s="33"/>
      <c r="R3780" s="34"/>
    </row>
    <row r="3781" spans="1:18" ht="15.75" customHeight="1">
      <c r="A3781" s="22"/>
      <c r="B3781" s="27" t="s">
        <v>21</v>
      </c>
      <c r="C3781" s="27">
        <v>1185732</v>
      </c>
      <c r="D3781" s="28">
        <v>44366</v>
      </c>
      <c r="E3781" s="27" t="s">
        <v>22</v>
      </c>
      <c r="F3781" s="27" t="s">
        <v>134</v>
      </c>
      <c r="G3781" s="27" t="s">
        <v>135</v>
      </c>
      <c r="H3781" s="27" t="s">
        <v>25</v>
      </c>
      <c r="I3781" s="29">
        <v>0.60000000000000009</v>
      </c>
      <c r="J3781" s="30">
        <v>4250</v>
      </c>
      <c r="K3781" s="31">
        <f t="shared" si="28"/>
        <v>2550.0000000000005</v>
      </c>
      <c r="L3781" s="31">
        <f t="shared" si="29"/>
        <v>1020.0000000000002</v>
      </c>
      <c r="M3781" s="32">
        <v>0.4</v>
      </c>
      <c r="O3781" s="37"/>
      <c r="P3781" s="35"/>
      <c r="Q3781" s="33"/>
      <c r="R3781" s="34"/>
    </row>
    <row r="3782" spans="1:18" ht="15.75" customHeight="1">
      <c r="A3782" s="22"/>
      <c r="B3782" s="27" t="s">
        <v>21</v>
      </c>
      <c r="C3782" s="27">
        <v>1185732</v>
      </c>
      <c r="D3782" s="28">
        <v>44366</v>
      </c>
      <c r="E3782" s="27" t="s">
        <v>22</v>
      </c>
      <c r="F3782" s="27" t="s">
        <v>134</v>
      </c>
      <c r="G3782" s="27" t="s">
        <v>135</v>
      </c>
      <c r="H3782" s="27" t="s">
        <v>26</v>
      </c>
      <c r="I3782" s="29">
        <v>0.55000000000000004</v>
      </c>
      <c r="J3782" s="30">
        <v>3500</v>
      </c>
      <c r="K3782" s="31">
        <f t="shared" si="28"/>
        <v>1925.0000000000002</v>
      </c>
      <c r="L3782" s="31">
        <f t="shared" si="29"/>
        <v>577.5</v>
      </c>
      <c r="M3782" s="32">
        <v>0.3</v>
      </c>
      <c r="O3782" s="37"/>
      <c r="P3782" s="35"/>
      <c r="Q3782" s="33"/>
      <c r="R3782" s="34"/>
    </row>
    <row r="3783" spans="1:18" ht="15.75" customHeight="1">
      <c r="A3783" s="22"/>
      <c r="B3783" s="27" t="s">
        <v>21</v>
      </c>
      <c r="C3783" s="27">
        <v>1185732</v>
      </c>
      <c r="D3783" s="28">
        <v>44366</v>
      </c>
      <c r="E3783" s="27" t="s">
        <v>22</v>
      </c>
      <c r="F3783" s="27" t="s">
        <v>134</v>
      </c>
      <c r="G3783" s="27" t="s">
        <v>135</v>
      </c>
      <c r="H3783" s="27" t="s">
        <v>27</v>
      </c>
      <c r="I3783" s="29">
        <v>0.55000000000000004</v>
      </c>
      <c r="J3783" s="30">
        <v>3250</v>
      </c>
      <c r="K3783" s="31">
        <f t="shared" si="28"/>
        <v>1787.5000000000002</v>
      </c>
      <c r="L3783" s="31">
        <f t="shared" si="29"/>
        <v>536.25</v>
      </c>
      <c r="M3783" s="32">
        <v>0.3</v>
      </c>
      <c r="O3783" s="37"/>
      <c r="P3783" s="35"/>
      <c r="Q3783" s="33"/>
      <c r="R3783" s="34"/>
    </row>
    <row r="3784" spans="1:18" ht="15.75" customHeight="1">
      <c r="A3784" s="22"/>
      <c r="B3784" s="27" t="s">
        <v>21</v>
      </c>
      <c r="C3784" s="27">
        <v>1185732</v>
      </c>
      <c r="D3784" s="28">
        <v>44366</v>
      </c>
      <c r="E3784" s="27" t="s">
        <v>22</v>
      </c>
      <c r="F3784" s="27" t="s">
        <v>134</v>
      </c>
      <c r="G3784" s="27" t="s">
        <v>135</v>
      </c>
      <c r="H3784" s="27" t="s">
        <v>28</v>
      </c>
      <c r="I3784" s="29">
        <v>0.65</v>
      </c>
      <c r="J3784" s="30">
        <v>3250</v>
      </c>
      <c r="K3784" s="31">
        <f t="shared" si="28"/>
        <v>2112.5</v>
      </c>
      <c r="L3784" s="31">
        <f t="shared" si="29"/>
        <v>633.75</v>
      </c>
      <c r="M3784" s="32">
        <v>0.3</v>
      </c>
      <c r="O3784" s="37"/>
      <c r="P3784" s="35"/>
      <c r="Q3784" s="33"/>
      <c r="R3784" s="34"/>
    </row>
    <row r="3785" spans="1:18" ht="15.75" customHeight="1">
      <c r="A3785" s="22"/>
      <c r="B3785" s="27" t="s">
        <v>21</v>
      </c>
      <c r="C3785" s="27">
        <v>1185732</v>
      </c>
      <c r="D3785" s="28">
        <v>44366</v>
      </c>
      <c r="E3785" s="27" t="s">
        <v>22</v>
      </c>
      <c r="F3785" s="27" t="s">
        <v>134</v>
      </c>
      <c r="G3785" s="27" t="s">
        <v>135</v>
      </c>
      <c r="H3785" s="27" t="s">
        <v>29</v>
      </c>
      <c r="I3785" s="29">
        <v>0.70000000000000007</v>
      </c>
      <c r="J3785" s="30">
        <v>4750</v>
      </c>
      <c r="K3785" s="31">
        <f t="shared" si="28"/>
        <v>3325.0000000000005</v>
      </c>
      <c r="L3785" s="31">
        <f t="shared" si="29"/>
        <v>1163.75</v>
      </c>
      <c r="M3785" s="32">
        <v>0.35</v>
      </c>
      <c r="O3785" s="37"/>
      <c r="P3785" s="35"/>
      <c r="Q3785" s="33"/>
      <c r="R3785" s="34"/>
    </row>
    <row r="3786" spans="1:18" ht="15.75" customHeight="1">
      <c r="A3786" s="22"/>
      <c r="B3786" s="27" t="s">
        <v>21</v>
      </c>
      <c r="C3786" s="27">
        <v>1185732</v>
      </c>
      <c r="D3786" s="28">
        <v>44394</v>
      </c>
      <c r="E3786" s="27" t="s">
        <v>22</v>
      </c>
      <c r="F3786" s="27" t="s">
        <v>134</v>
      </c>
      <c r="G3786" s="27" t="s">
        <v>135</v>
      </c>
      <c r="H3786" s="27" t="s">
        <v>24</v>
      </c>
      <c r="I3786" s="29">
        <v>0.65</v>
      </c>
      <c r="J3786" s="30">
        <v>7000</v>
      </c>
      <c r="K3786" s="31">
        <f t="shared" si="28"/>
        <v>4550</v>
      </c>
      <c r="L3786" s="31">
        <f t="shared" si="29"/>
        <v>1820</v>
      </c>
      <c r="M3786" s="32">
        <v>0.4</v>
      </c>
      <c r="O3786" s="37"/>
      <c r="P3786" s="35"/>
      <c r="Q3786" s="33"/>
      <c r="R3786" s="34"/>
    </row>
    <row r="3787" spans="1:18" ht="15.75" customHeight="1">
      <c r="A3787" s="22"/>
      <c r="B3787" s="27" t="s">
        <v>21</v>
      </c>
      <c r="C3787" s="27">
        <v>1185732</v>
      </c>
      <c r="D3787" s="28">
        <v>44394</v>
      </c>
      <c r="E3787" s="27" t="s">
        <v>22</v>
      </c>
      <c r="F3787" s="27" t="s">
        <v>134</v>
      </c>
      <c r="G3787" s="27" t="s">
        <v>135</v>
      </c>
      <c r="H3787" s="27" t="s">
        <v>25</v>
      </c>
      <c r="I3787" s="29">
        <v>0.60000000000000009</v>
      </c>
      <c r="J3787" s="30">
        <v>4500</v>
      </c>
      <c r="K3787" s="31">
        <f t="shared" si="28"/>
        <v>2700.0000000000005</v>
      </c>
      <c r="L3787" s="31">
        <f t="shared" si="29"/>
        <v>1080.0000000000002</v>
      </c>
      <c r="M3787" s="32">
        <v>0.4</v>
      </c>
      <c r="O3787" s="37"/>
      <c r="P3787" s="35"/>
      <c r="Q3787" s="33"/>
      <c r="R3787" s="34"/>
    </row>
    <row r="3788" spans="1:18" ht="15.75" customHeight="1">
      <c r="A3788" s="22"/>
      <c r="B3788" s="27" t="s">
        <v>21</v>
      </c>
      <c r="C3788" s="27">
        <v>1185732</v>
      </c>
      <c r="D3788" s="28">
        <v>44394</v>
      </c>
      <c r="E3788" s="27" t="s">
        <v>22</v>
      </c>
      <c r="F3788" s="27" t="s">
        <v>134</v>
      </c>
      <c r="G3788" s="27" t="s">
        <v>135</v>
      </c>
      <c r="H3788" s="27" t="s">
        <v>26</v>
      </c>
      <c r="I3788" s="29">
        <v>0.55000000000000004</v>
      </c>
      <c r="J3788" s="30">
        <v>3750</v>
      </c>
      <c r="K3788" s="31">
        <f t="shared" si="28"/>
        <v>2062.5</v>
      </c>
      <c r="L3788" s="31">
        <f t="shared" si="29"/>
        <v>618.75</v>
      </c>
      <c r="M3788" s="32">
        <v>0.3</v>
      </c>
      <c r="O3788" s="37"/>
      <c r="P3788" s="35"/>
      <c r="Q3788" s="33"/>
      <c r="R3788" s="34"/>
    </row>
    <row r="3789" spans="1:18" ht="15.75" customHeight="1">
      <c r="A3789" s="22"/>
      <c r="B3789" s="27" t="s">
        <v>21</v>
      </c>
      <c r="C3789" s="27">
        <v>1185732</v>
      </c>
      <c r="D3789" s="28">
        <v>44394</v>
      </c>
      <c r="E3789" s="27" t="s">
        <v>22</v>
      </c>
      <c r="F3789" s="27" t="s">
        <v>134</v>
      </c>
      <c r="G3789" s="27" t="s">
        <v>135</v>
      </c>
      <c r="H3789" s="27" t="s">
        <v>27</v>
      </c>
      <c r="I3789" s="29">
        <v>0.55000000000000004</v>
      </c>
      <c r="J3789" s="30">
        <v>3250</v>
      </c>
      <c r="K3789" s="31">
        <f t="shared" si="28"/>
        <v>1787.5000000000002</v>
      </c>
      <c r="L3789" s="31">
        <f t="shared" si="29"/>
        <v>536.25</v>
      </c>
      <c r="M3789" s="32">
        <v>0.3</v>
      </c>
      <c r="O3789" s="37"/>
      <c r="P3789" s="35"/>
      <c r="Q3789" s="33"/>
      <c r="R3789" s="34"/>
    </row>
    <row r="3790" spans="1:18" ht="15.75" customHeight="1">
      <c r="A3790" s="22"/>
      <c r="B3790" s="27" t="s">
        <v>21</v>
      </c>
      <c r="C3790" s="27">
        <v>1185732</v>
      </c>
      <c r="D3790" s="28">
        <v>44394</v>
      </c>
      <c r="E3790" s="27" t="s">
        <v>22</v>
      </c>
      <c r="F3790" s="27" t="s">
        <v>134</v>
      </c>
      <c r="G3790" s="27" t="s">
        <v>135</v>
      </c>
      <c r="H3790" s="27" t="s">
        <v>28</v>
      </c>
      <c r="I3790" s="29">
        <v>0.65</v>
      </c>
      <c r="J3790" s="30">
        <v>3500</v>
      </c>
      <c r="K3790" s="31">
        <f t="shared" si="28"/>
        <v>2275</v>
      </c>
      <c r="L3790" s="31">
        <f t="shared" si="29"/>
        <v>682.5</v>
      </c>
      <c r="M3790" s="32">
        <v>0.3</v>
      </c>
      <c r="O3790" s="37"/>
      <c r="P3790" s="35"/>
      <c r="Q3790" s="33"/>
      <c r="R3790" s="34"/>
    </row>
    <row r="3791" spans="1:18" ht="15.75" customHeight="1">
      <c r="A3791" s="22"/>
      <c r="B3791" s="27" t="s">
        <v>21</v>
      </c>
      <c r="C3791" s="27">
        <v>1185732</v>
      </c>
      <c r="D3791" s="28">
        <v>44394</v>
      </c>
      <c r="E3791" s="27" t="s">
        <v>22</v>
      </c>
      <c r="F3791" s="27" t="s">
        <v>134</v>
      </c>
      <c r="G3791" s="27" t="s">
        <v>135</v>
      </c>
      <c r="H3791" s="27" t="s">
        <v>29</v>
      </c>
      <c r="I3791" s="29">
        <v>0.70000000000000007</v>
      </c>
      <c r="J3791" s="30">
        <v>5250</v>
      </c>
      <c r="K3791" s="31">
        <f t="shared" si="28"/>
        <v>3675.0000000000005</v>
      </c>
      <c r="L3791" s="31">
        <f t="shared" si="29"/>
        <v>1286.25</v>
      </c>
      <c r="M3791" s="32">
        <v>0.35</v>
      </c>
      <c r="O3791" s="37"/>
      <c r="P3791" s="35"/>
      <c r="Q3791" s="33"/>
      <c r="R3791" s="34"/>
    </row>
    <row r="3792" spans="1:18" ht="15.75" customHeight="1">
      <c r="A3792" s="22"/>
      <c r="B3792" s="27" t="s">
        <v>21</v>
      </c>
      <c r="C3792" s="27">
        <v>1185732</v>
      </c>
      <c r="D3792" s="28">
        <v>44426</v>
      </c>
      <c r="E3792" s="27" t="s">
        <v>22</v>
      </c>
      <c r="F3792" s="27" t="s">
        <v>134</v>
      </c>
      <c r="G3792" s="27" t="s">
        <v>135</v>
      </c>
      <c r="H3792" s="27" t="s">
        <v>24</v>
      </c>
      <c r="I3792" s="29">
        <v>0.65</v>
      </c>
      <c r="J3792" s="30">
        <v>6750</v>
      </c>
      <c r="K3792" s="31">
        <f t="shared" si="28"/>
        <v>4387.5</v>
      </c>
      <c r="L3792" s="31">
        <f t="shared" si="29"/>
        <v>1755</v>
      </c>
      <c r="M3792" s="32">
        <v>0.4</v>
      </c>
      <c r="O3792" s="37"/>
      <c r="P3792" s="35"/>
      <c r="Q3792" s="33"/>
      <c r="R3792" s="34"/>
    </row>
    <row r="3793" spans="1:18" ht="15.75" customHeight="1">
      <c r="A3793" s="22"/>
      <c r="B3793" s="27" t="s">
        <v>21</v>
      </c>
      <c r="C3793" s="27">
        <v>1185732</v>
      </c>
      <c r="D3793" s="28">
        <v>44426</v>
      </c>
      <c r="E3793" s="27" t="s">
        <v>22</v>
      </c>
      <c r="F3793" s="27" t="s">
        <v>134</v>
      </c>
      <c r="G3793" s="27" t="s">
        <v>135</v>
      </c>
      <c r="H3793" s="27" t="s">
        <v>25</v>
      </c>
      <c r="I3793" s="29">
        <v>0.60000000000000009</v>
      </c>
      <c r="J3793" s="30">
        <v>4500</v>
      </c>
      <c r="K3793" s="31">
        <f t="shared" si="28"/>
        <v>2700.0000000000005</v>
      </c>
      <c r="L3793" s="31">
        <f t="shared" si="29"/>
        <v>1080.0000000000002</v>
      </c>
      <c r="M3793" s="32">
        <v>0.4</v>
      </c>
      <c r="O3793" s="37"/>
      <c r="P3793" s="35"/>
      <c r="Q3793" s="33"/>
      <c r="R3793" s="34"/>
    </row>
    <row r="3794" spans="1:18" ht="15.75" customHeight="1">
      <c r="A3794" s="22"/>
      <c r="B3794" s="27" t="s">
        <v>21</v>
      </c>
      <c r="C3794" s="27">
        <v>1185732</v>
      </c>
      <c r="D3794" s="28">
        <v>44426</v>
      </c>
      <c r="E3794" s="27" t="s">
        <v>22</v>
      </c>
      <c r="F3794" s="27" t="s">
        <v>134</v>
      </c>
      <c r="G3794" s="27" t="s">
        <v>135</v>
      </c>
      <c r="H3794" s="27" t="s">
        <v>26</v>
      </c>
      <c r="I3794" s="29">
        <v>0.55000000000000004</v>
      </c>
      <c r="J3794" s="30">
        <v>3750</v>
      </c>
      <c r="K3794" s="31">
        <f t="shared" si="28"/>
        <v>2062.5</v>
      </c>
      <c r="L3794" s="31">
        <f t="shared" si="29"/>
        <v>618.75</v>
      </c>
      <c r="M3794" s="32">
        <v>0.3</v>
      </c>
      <c r="O3794" s="37"/>
      <c r="P3794" s="35"/>
      <c r="Q3794" s="33"/>
      <c r="R3794" s="34"/>
    </row>
    <row r="3795" spans="1:18" ht="15.75" customHeight="1">
      <c r="A3795" s="22"/>
      <c r="B3795" s="27" t="s">
        <v>21</v>
      </c>
      <c r="C3795" s="27">
        <v>1185732</v>
      </c>
      <c r="D3795" s="28">
        <v>44426</v>
      </c>
      <c r="E3795" s="27" t="s">
        <v>22</v>
      </c>
      <c r="F3795" s="27" t="s">
        <v>134</v>
      </c>
      <c r="G3795" s="27" t="s">
        <v>135</v>
      </c>
      <c r="H3795" s="27" t="s">
        <v>27</v>
      </c>
      <c r="I3795" s="29">
        <v>0.55000000000000004</v>
      </c>
      <c r="J3795" s="30">
        <v>2750</v>
      </c>
      <c r="K3795" s="31">
        <f t="shared" si="28"/>
        <v>1512.5000000000002</v>
      </c>
      <c r="L3795" s="31">
        <f t="shared" si="29"/>
        <v>453.75000000000006</v>
      </c>
      <c r="M3795" s="32">
        <v>0.3</v>
      </c>
      <c r="O3795" s="37"/>
      <c r="P3795" s="35"/>
      <c r="Q3795" s="33"/>
      <c r="R3795" s="34"/>
    </row>
    <row r="3796" spans="1:18" ht="15.75" customHeight="1">
      <c r="A3796" s="22"/>
      <c r="B3796" s="27" t="s">
        <v>21</v>
      </c>
      <c r="C3796" s="27">
        <v>1185732</v>
      </c>
      <c r="D3796" s="28">
        <v>44426</v>
      </c>
      <c r="E3796" s="27" t="s">
        <v>22</v>
      </c>
      <c r="F3796" s="27" t="s">
        <v>134</v>
      </c>
      <c r="G3796" s="27" t="s">
        <v>135</v>
      </c>
      <c r="H3796" s="27" t="s">
        <v>28</v>
      </c>
      <c r="I3796" s="29">
        <v>0.65</v>
      </c>
      <c r="J3796" s="30">
        <v>2500</v>
      </c>
      <c r="K3796" s="31">
        <f t="shared" si="28"/>
        <v>1625</v>
      </c>
      <c r="L3796" s="31">
        <f t="shared" si="29"/>
        <v>487.5</v>
      </c>
      <c r="M3796" s="32">
        <v>0.3</v>
      </c>
      <c r="O3796" s="37"/>
      <c r="P3796" s="35"/>
      <c r="Q3796" s="33"/>
      <c r="R3796" s="34"/>
    </row>
    <row r="3797" spans="1:18" ht="15.75" customHeight="1">
      <c r="A3797" s="22"/>
      <c r="B3797" s="27" t="s">
        <v>21</v>
      </c>
      <c r="C3797" s="27">
        <v>1185732</v>
      </c>
      <c r="D3797" s="28">
        <v>44426</v>
      </c>
      <c r="E3797" s="27" t="s">
        <v>22</v>
      </c>
      <c r="F3797" s="27" t="s">
        <v>134</v>
      </c>
      <c r="G3797" s="27" t="s">
        <v>135</v>
      </c>
      <c r="H3797" s="27" t="s">
        <v>29</v>
      </c>
      <c r="I3797" s="29">
        <v>0.70000000000000007</v>
      </c>
      <c r="J3797" s="30">
        <v>4250</v>
      </c>
      <c r="K3797" s="31">
        <f t="shared" si="28"/>
        <v>2975.0000000000005</v>
      </c>
      <c r="L3797" s="31">
        <f t="shared" si="29"/>
        <v>1041.25</v>
      </c>
      <c r="M3797" s="32">
        <v>0.35</v>
      </c>
      <c r="O3797" s="37"/>
      <c r="P3797" s="35"/>
      <c r="Q3797" s="33"/>
      <c r="R3797" s="34"/>
    </row>
    <row r="3798" spans="1:18" ht="15.75" customHeight="1">
      <c r="A3798" s="22"/>
      <c r="B3798" s="27" t="s">
        <v>21</v>
      </c>
      <c r="C3798" s="27">
        <v>1185732</v>
      </c>
      <c r="D3798" s="28">
        <v>44456</v>
      </c>
      <c r="E3798" s="27" t="s">
        <v>22</v>
      </c>
      <c r="F3798" s="27" t="s">
        <v>134</v>
      </c>
      <c r="G3798" s="27" t="s">
        <v>135</v>
      </c>
      <c r="H3798" s="27" t="s">
        <v>24</v>
      </c>
      <c r="I3798" s="29">
        <v>0.65</v>
      </c>
      <c r="J3798" s="30">
        <v>5500</v>
      </c>
      <c r="K3798" s="31">
        <f t="shared" si="28"/>
        <v>3575</v>
      </c>
      <c r="L3798" s="31">
        <f t="shared" si="29"/>
        <v>1430</v>
      </c>
      <c r="M3798" s="32">
        <v>0.4</v>
      </c>
      <c r="O3798" s="37"/>
      <c r="P3798" s="35"/>
      <c r="Q3798" s="33"/>
      <c r="R3798" s="34"/>
    </row>
    <row r="3799" spans="1:18" ht="15.75" customHeight="1">
      <c r="A3799" s="22"/>
      <c r="B3799" s="27" t="s">
        <v>21</v>
      </c>
      <c r="C3799" s="27">
        <v>1185732</v>
      </c>
      <c r="D3799" s="28">
        <v>44456</v>
      </c>
      <c r="E3799" s="27" t="s">
        <v>22</v>
      </c>
      <c r="F3799" s="27" t="s">
        <v>134</v>
      </c>
      <c r="G3799" s="27" t="s">
        <v>135</v>
      </c>
      <c r="H3799" s="27" t="s">
        <v>25</v>
      </c>
      <c r="I3799" s="29">
        <v>0.60000000000000009</v>
      </c>
      <c r="J3799" s="30">
        <v>3500</v>
      </c>
      <c r="K3799" s="31">
        <f t="shared" si="28"/>
        <v>2100.0000000000005</v>
      </c>
      <c r="L3799" s="31">
        <f t="shared" si="29"/>
        <v>840.00000000000023</v>
      </c>
      <c r="M3799" s="32">
        <v>0.4</v>
      </c>
      <c r="O3799" s="37"/>
      <c r="P3799" s="35"/>
      <c r="Q3799" s="33"/>
      <c r="R3799" s="34"/>
    </row>
    <row r="3800" spans="1:18" ht="15.75" customHeight="1">
      <c r="A3800" s="22"/>
      <c r="B3800" s="27" t="s">
        <v>21</v>
      </c>
      <c r="C3800" s="27">
        <v>1185732</v>
      </c>
      <c r="D3800" s="28">
        <v>44456</v>
      </c>
      <c r="E3800" s="27" t="s">
        <v>22</v>
      </c>
      <c r="F3800" s="27" t="s">
        <v>134</v>
      </c>
      <c r="G3800" s="27" t="s">
        <v>135</v>
      </c>
      <c r="H3800" s="27" t="s">
        <v>26</v>
      </c>
      <c r="I3800" s="29">
        <v>0.55000000000000004</v>
      </c>
      <c r="J3800" s="30">
        <v>2500</v>
      </c>
      <c r="K3800" s="31">
        <f t="shared" si="28"/>
        <v>1375</v>
      </c>
      <c r="L3800" s="31">
        <f t="shared" si="29"/>
        <v>412.5</v>
      </c>
      <c r="M3800" s="32">
        <v>0.3</v>
      </c>
      <c r="O3800" s="37"/>
      <c r="P3800" s="35"/>
      <c r="Q3800" s="33"/>
      <c r="R3800" s="34"/>
    </row>
    <row r="3801" spans="1:18" ht="15.75" customHeight="1">
      <c r="A3801" s="22"/>
      <c r="B3801" s="27" t="s">
        <v>21</v>
      </c>
      <c r="C3801" s="27">
        <v>1185732</v>
      </c>
      <c r="D3801" s="28">
        <v>44456</v>
      </c>
      <c r="E3801" s="27" t="s">
        <v>22</v>
      </c>
      <c r="F3801" s="27" t="s">
        <v>134</v>
      </c>
      <c r="G3801" s="27" t="s">
        <v>135</v>
      </c>
      <c r="H3801" s="27" t="s">
        <v>27</v>
      </c>
      <c r="I3801" s="29">
        <v>0.55000000000000004</v>
      </c>
      <c r="J3801" s="30">
        <v>2250</v>
      </c>
      <c r="K3801" s="31">
        <f t="shared" si="28"/>
        <v>1237.5</v>
      </c>
      <c r="L3801" s="31">
        <f t="shared" si="29"/>
        <v>371.25</v>
      </c>
      <c r="M3801" s="32">
        <v>0.3</v>
      </c>
      <c r="O3801" s="37"/>
      <c r="P3801" s="35"/>
      <c r="Q3801" s="33"/>
      <c r="R3801" s="34"/>
    </row>
    <row r="3802" spans="1:18" ht="15.75" customHeight="1">
      <c r="A3802" s="22"/>
      <c r="B3802" s="27" t="s">
        <v>21</v>
      </c>
      <c r="C3802" s="27">
        <v>1185732</v>
      </c>
      <c r="D3802" s="28">
        <v>44456</v>
      </c>
      <c r="E3802" s="27" t="s">
        <v>22</v>
      </c>
      <c r="F3802" s="27" t="s">
        <v>134</v>
      </c>
      <c r="G3802" s="27" t="s">
        <v>135</v>
      </c>
      <c r="H3802" s="27" t="s">
        <v>28</v>
      </c>
      <c r="I3802" s="29">
        <v>0.65</v>
      </c>
      <c r="J3802" s="30">
        <v>2250</v>
      </c>
      <c r="K3802" s="31">
        <f t="shared" si="28"/>
        <v>1462.5</v>
      </c>
      <c r="L3802" s="31">
        <f t="shared" si="29"/>
        <v>438.75</v>
      </c>
      <c r="M3802" s="32">
        <v>0.3</v>
      </c>
      <c r="O3802" s="37"/>
      <c r="P3802" s="35"/>
      <c r="Q3802" s="33"/>
      <c r="R3802" s="34"/>
    </row>
    <row r="3803" spans="1:18" ht="15.75" customHeight="1">
      <c r="A3803" s="22"/>
      <c r="B3803" s="27" t="s">
        <v>21</v>
      </c>
      <c r="C3803" s="27">
        <v>1185732</v>
      </c>
      <c r="D3803" s="28">
        <v>44456</v>
      </c>
      <c r="E3803" s="27" t="s">
        <v>22</v>
      </c>
      <c r="F3803" s="27" t="s">
        <v>134</v>
      </c>
      <c r="G3803" s="27" t="s">
        <v>135</v>
      </c>
      <c r="H3803" s="27" t="s">
        <v>29</v>
      </c>
      <c r="I3803" s="29">
        <v>0.70000000000000007</v>
      </c>
      <c r="J3803" s="30">
        <v>3250</v>
      </c>
      <c r="K3803" s="31">
        <f t="shared" si="28"/>
        <v>2275</v>
      </c>
      <c r="L3803" s="31">
        <f t="shared" si="29"/>
        <v>796.25</v>
      </c>
      <c r="M3803" s="32">
        <v>0.35</v>
      </c>
      <c r="O3803" s="37"/>
      <c r="P3803" s="35"/>
      <c r="Q3803" s="33"/>
      <c r="R3803" s="34"/>
    </row>
    <row r="3804" spans="1:18" ht="15.75" customHeight="1">
      <c r="A3804" s="22"/>
      <c r="B3804" s="27" t="s">
        <v>21</v>
      </c>
      <c r="C3804" s="27">
        <v>1185732</v>
      </c>
      <c r="D3804" s="28">
        <v>44488</v>
      </c>
      <c r="E3804" s="27" t="s">
        <v>22</v>
      </c>
      <c r="F3804" s="27" t="s">
        <v>134</v>
      </c>
      <c r="G3804" s="27" t="s">
        <v>135</v>
      </c>
      <c r="H3804" s="27" t="s">
        <v>24</v>
      </c>
      <c r="I3804" s="29">
        <v>0.70000000000000007</v>
      </c>
      <c r="J3804" s="30">
        <v>4750</v>
      </c>
      <c r="K3804" s="31">
        <f t="shared" si="28"/>
        <v>3325.0000000000005</v>
      </c>
      <c r="L3804" s="31">
        <f t="shared" si="29"/>
        <v>1330.0000000000002</v>
      </c>
      <c r="M3804" s="32">
        <v>0.4</v>
      </c>
      <c r="O3804" s="37"/>
      <c r="P3804" s="35"/>
      <c r="Q3804" s="33"/>
      <c r="R3804" s="34"/>
    </row>
    <row r="3805" spans="1:18" ht="15.75" customHeight="1">
      <c r="A3805" s="22"/>
      <c r="B3805" s="27" t="s">
        <v>21</v>
      </c>
      <c r="C3805" s="27">
        <v>1185732</v>
      </c>
      <c r="D3805" s="28">
        <v>44488</v>
      </c>
      <c r="E3805" s="27" t="s">
        <v>22</v>
      </c>
      <c r="F3805" s="27" t="s">
        <v>134</v>
      </c>
      <c r="G3805" s="27" t="s">
        <v>135</v>
      </c>
      <c r="H3805" s="27" t="s">
        <v>25</v>
      </c>
      <c r="I3805" s="29">
        <v>0.65000000000000013</v>
      </c>
      <c r="J3805" s="30">
        <v>3000</v>
      </c>
      <c r="K3805" s="31">
        <f t="shared" si="28"/>
        <v>1950.0000000000005</v>
      </c>
      <c r="L3805" s="31">
        <f t="shared" si="29"/>
        <v>780.00000000000023</v>
      </c>
      <c r="M3805" s="32">
        <v>0.4</v>
      </c>
      <c r="O3805" s="37"/>
      <c r="P3805" s="35"/>
      <c r="Q3805" s="33"/>
      <c r="R3805" s="34"/>
    </row>
    <row r="3806" spans="1:18" ht="15.75" customHeight="1">
      <c r="A3806" s="22"/>
      <c r="B3806" s="27" t="s">
        <v>21</v>
      </c>
      <c r="C3806" s="27">
        <v>1185732</v>
      </c>
      <c r="D3806" s="28">
        <v>44488</v>
      </c>
      <c r="E3806" s="27" t="s">
        <v>22</v>
      </c>
      <c r="F3806" s="27" t="s">
        <v>134</v>
      </c>
      <c r="G3806" s="27" t="s">
        <v>135</v>
      </c>
      <c r="H3806" s="27" t="s">
        <v>26</v>
      </c>
      <c r="I3806" s="29">
        <v>0.65000000000000013</v>
      </c>
      <c r="J3806" s="30">
        <v>2000</v>
      </c>
      <c r="K3806" s="31">
        <f t="shared" si="28"/>
        <v>1300.0000000000002</v>
      </c>
      <c r="L3806" s="31">
        <f t="shared" si="29"/>
        <v>390.00000000000006</v>
      </c>
      <c r="M3806" s="32">
        <v>0.3</v>
      </c>
      <c r="O3806" s="37"/>
      <c r="P3806" s="35"/>
      <c r="Q3806" s="33"/>
      <c r="R3806" s="34"/>
    </row>
    <row r="3807" spans="1:18" ht="15.75" customHeight="1">
      <c r="A3807" s="22"/>
      <c r="B3807" s="27" t="s">
        <v>21</v>
      </c>
      <c r="C3807" s="27">
        <v>1185732</v>
      </c>
      <c r="D3807" s="28">
        <v>44488</v>
      </c>
      <c r="E3807" s="27" t="s">
        <v>22</v>
      </c>
      <c r="F3807" s="27" t="s">
        <v>134</v>
      </c>
      <c r="G3807" s="27" t="s">
        <v>135</v>
      </c>
      <c r="H3807" s="27" t="s">
        <v>27</v>
      </c>
      <c r="I3807" s="29">
        <v>0.65000000000000013</v>
      </c>
      <c r="J3807" s="30">
        <v>1750</v>
      </c>
      <c r="K3807" s="31">
        <f t="shared" si="28"/>
        <v>1137.5000000000002</v>
      </c>
      <c r="L3807" s="31">
        <f t="shared" si="29"/>
        <v>341.25000000000006</v>
      </c>
      <c r="M3807" s="32">
        <v>0.3</v>
      </c>
      <c r="O3807" s="37"/>
      <c r="P3807" s="35"/>
      <c r="Q3807" s="33"/>
      <c r="R3807" s="34"/>
    </row>
    <row r="3808" spans="1:18" ht="15.75" customHeight="1">
      <c r="A3808" s="22"/>
      <c r="B3808" s="27" t="s">
        <v>21</v>
      </c>
      <c r="C3808" s="27">
        <v>1185732</v>
      </c>
      <c r="D3808" s="28">
        <v>44488</v>
      </c>
      <c r="E3808" s="27" t="s">
        <v>22</v>
      </c>
      <c r="F3808" s="27" t="s">
        <v>134</v>
      </c>
      <c r="G3808" s="27" t="s">
        <v>135</v>
      </c>
      <c r="H3808" s="27" t="s">
        <v>28</v>
      </c>
      <c r="I3808" s="29">
        <v>0.75000000000000011</v>
      </c>
      <c r="J3808" s="30">
        <v>1750</v>
      </c>
      <c r="K3808" s="31">
        <f t="shared" si="28"/>
        <v>1312.5000000000002</v>
      </c>
      <c r="L3808" s="31">
        <f t="shared" si="29"/>
        <v>393.75000000000006</v>
      </c>
      <c r="M3808" s="32">
        <v>0.3</v>
      </c>
      <c r="O3808" s="37"/>
      <c r="P3808" s="35"/>
      <c r="Q3808" s="33"/>
      <c r="R3808" s="34"/>
    </row>
    <row r="3809" spans="1:18" ht="15.75" customHeight="1">
      <c r="A3809" s="22"/>
      <c r="B3809" s="27" t="s">
        <v>21</v>
      </c>
      <c r="C3809" s="27">
        <v>1185732</v>
      </c>
      <c r="D3809" s="28">
        <v>44488</v>
      </c>
      <c r="E3809" s="27" t="s">
        <v>22</v>
      </c>
      <c r="F3809" s="27" t="s">
        <v>134</v>
      </c>
      <c r="G3809" s="27" t="s">
        <v>135</v>
      </c>
      <c r="H3809" s="27" t="s">
        <v>29</v>
      </c>
      <c r="I3809" s="29">
        <v>0.8</v>
      </c>
      <c r="J3809" s="30">
        <v>3000</v>
      </c>
      <c r="K3809" s="31">
        <f t="shared" si="28"/>
        <v>2400</v>
      </c>
      <c r="L3809" s="31">
        <f t="shared" si="29"/>
        <v>840</v>
      </c>
      <c r="M3809" s="32">
        <v>0.35</v>
      </c>
      <c r="O3809" s="37"/>
      <c r="P3809" s="35"/>
      <c r="Q3809" s="33"/>
      <c r="R3809" s="34"/>
    </row>
    <row r="3810" spans="1:18" ht="15.75" customHeight="1">
      <c r="A3810" s="22"/>
      <c r="B3810" s="27" t="s">
        <v>21</v>
      </c>
      <c r="C3810" s="27">
        <v>1185732</v>
      </c>
      <c r="D3810" s="28">
        <v>44518</v>
      </c>
      <c r="E3810" s="27" t="s">
        <v>22</v>
      </c>
      <c r="F3810" s="27" t="s">
        <v>134</v>
      </c>
      <c r="G3810" s="27" t="s">
        <v>135</v>
      </c>
      <c r="H3810" s="27" t="s">
        <v>24</v>
      </c>
      <c r="I3810" s="29">
        <v>0.75000000000000011</v>
      </c>
      <c r="J3810" s="30">
        <v>4500</v>
      </c>
      <c r="K3810" s="31">
        <f t="shared" si="28"/>
        <v>3375.0000000000005</v>
      </c>
      <c r="L3810" s="31">
        <f t="shared" si="29"/>
        <v>1350.0000000000002</v>
      </c>
      <c r="M3810" s="32">
        <v>0.4</v>
      </c>
      <c r="O3810" s="37"/>
      <c r="P3810" s="35"/>
      <c r="Q3810" s="33"/>
      <c r="R3810" s="34"/>
    </row>
    <row r="3811" spans="1:18" ht="15.75" customHeight="1">
      <c r="A3811" s="22"/>
      <c r="B3811" s="27" t="s">
        <v>21</v>
      </c>
      <c r="C3811" s="27">
        <v>1185732</v>
      </c>
      <c r="D3811" s="28">
        <v>44518</v>
      </c>
      <c r="E3811" s="27" t="s">
        <v>22</v>
      </c>
      <c r="F3811" s="27" t="s">
        <v>134</v>
      </c>
      <c r="G3811" s="27" t="s">
        <v>135</v>
      </c>
      <c r="H3811" s="27" t="s">
        <v>25</v>
      </c>
      <c r="I3811" s="29">
        <v>0.65000000000000013</v>
      </c>
      <c r="J3811" s="30">
        <v>3250</v>
      </c>
      <c r="K3811" s="31">
        <f t="shared" si="28"/>
        <v>2112.5000000000005</v>
      </c>
      <c r="L3811" s="31">
        <f t="shared" si="29"/>
        <v>845.00000000000023</v>
      </c>
      <c r="M3811" s="32">
        <v>0.4</v>
      </c>
      <c r="O3811" s="37"/>
      <c r="P3811" s="35"/>
      <c r="Q3811" s="33"/>
      <c r="R3811" s="34"/>
    </row>
    <row r="3812" spans="1:18" ht="15.75" customHeight="1">
      <c r="A3812" s="22"/>
      <c r="B3812" s="27" t="s">
        <v>21</v>
      </c>
      <c r="C3812" s="27">
        <v>1185732</v>
      </c>
      <c r="D3812" s="28">
        <v>44518</v>
      </c>
      <c r="E3812" s="27" t="s">
        <v>22</v>
      </c>
      <c r="F3812" s="27" t="s">
        <v>134</v>
      </c>
      <c r="G3812" s="27" t="s">
        <v>135</v>
      </c>
      <c r="H3812" s="27" t="s">
        <v>26</v>
      </c>
      <c r="I3812" s="29">
        <v>0.65000000000000013</v>
      </c>
      <c r="J3812" s="30">
        <v>3450</v>
      </c>
      <c r="K3812" s="31">
        <f t="shared" si="28"/>
        <v>2242.5000000000005</v>
      </c>
      <c r="L3812" s="31">
        <f t="shared" si="29"/>
        <v>672.75000000000011</v>
      </c>
      <c r="M3812" s="32">
        <v>0.3</v>
      </c>
      <c r="O3812" s="37"/>
      <c r="P3812" s="35"/>
      <c r="Q3812" s="33"/>
      <c r="R3812" s="34"/>
    </row>
    <row r="3813" spans="1:18" ht="15.75" customHeight="1">
      <c r="A3813" s="22"/>
      <c r="B3813" s="27" t="s">
        <v>21</v>
      </c>
      <c r="C3813" s="27">
        <v>1185732</v>
      </c>
      <c r="D3813" s="28">
        <v>44518</v>
      </c>
      <c r="E3813" s="27" t="s">
        <v>22</v>
      </c>
      <c r="F3813" s="27" t="s">
        <v>134</v>
      </c>
      <c r="G3813" s="27" t="s">
        <v>135</v>
      </c>
      <c r="H3813" s="27" t="s">
        <v>27</v>
      </c>
      <c r="I3813" s="29">
        <v>0.65000000000000013</v>
      </c>
      <c r="J3813" s="30">
        <v>3250</v>
      </c>
      <c r="K3813" s="31">
        <f t="shared" si="28"/>
        <v>2112.5000000000005</v>
      </c>
      <c r="L3813" s="31">
        <f t="shared" si="29"/>
        <v>633.75000000000011</v>
      </c>
      <c r="M3813" s="32">
        <v>0.3</v>
      </c>
      <c r="O3813" s="37"/>
      <c r="P3813" s="35"/>
      <c r="Q3813" s="33"/>
      <c r="R3813" s="34"/>
    </row>
    <row r="3814" spans="1:18" ht="15.75" customHeight="1">
      <c r="A3814" s="22"/>
      <c r="B3814" s="27" t="s">
        <v>21</v>
      </c>
      <c r="C3814" s="27">
        <v>1185732</v>
      </c>
      <c r="D3814" s="28">
        <v>44518</v>
      </c>
      <c r="E3814" s="27" t="s">
        <v>22</v>
      </c>
      <c r="F3814" s="27" t="s">
        <v>134</v>
      </c>
      <c r="G3814" s="27" t="s">
        <v>135</v>
      </c>
      <c r="H3814" s="27" t="s">
        <v>28</v>
      </c>
      <c r="I3814" s="29">
        <v>0.75000000000000011</v>
      </c>
      <c r="J3814" s="30">
        <v>3000</v>
      </c>
      <c r="K3814" s="31">
        <f t="shared" si="28"/>
        <v>2250.0000000000005</v>
      </c>
      <c r="L3814" s="31">
        <f t="shared" si="29"/>
        <v>675.00000000000011</v>
      </c>
      <c r="M3814" s="32">
        <v>0.3</v>
      </c>
      <c r="O3814" s="37"/>
      <c r="P3814" s="35"/>
      <c r="Q3814" s="33"/>
      <c r="R3814" s="34"/>
    </row>
    <row r="3815" spans="1:18" ht="15.75" customHeight="1">
      <c r="A3815" s="22"/>
      <c r="B3815" s="27" t="s">
        <v>21</v>
      </c>
      <c r="C3815" s="27">
        <v>1185732</v>
      </c>
      <c r="D3815" s="28">
        <v>44518</v>
      </c>
      <c r="E3815" s="27" t="s">
        <v>22</v>
      </c>
      <c r="F3815" s="27" t="s">
        <v>134</v>
      </c>
      <c r="G3815" s="27" t="s">
        <v>135</v>
      </c>
      <c r="H3815" s="27" t="s">
        <v>29</v>
      </c>
      <c r="I3815" s="29">
        <v>0.8</v>
      </c>
      <c r="J3815" s="30">
        <v>4000</v>
      </c>
      <c r="K3815" s="31">
        <f t="shared" si="28"/>
        <v>3200</v>
      </c>
      <c r="L3815" s="31">
        <f t="shared" si="29"/>
        <v>1120</v>
      </c>
      <c r="M3815" s="32">
        <v>0.35</v>
      </c>
      <c r="O3815" s="37"/>
      <c r="P3815" s="35"/>
      <c r="Q3815" s="33"/>
      <c r="R3815" s="34"/>
    </row>
    <row r="3816" spans="1:18" ht="15.75" customHeight="1">
      <c r="A3816" s="22"/>
      <c r="B3816" s="27" t="s">
        <v>21</v>
      </c>
      <c r="C3816" s="27">
        <v>1185732</v>
      </c>
      <c r="D3816" s="28">
        <v>44547</v>
      </c>
      <c r="E3816" s="27" t="s">
        <v>22</v>
      </c>
      <c r="F3816" s="27" t="s">
        <v>134</v>
      </c>
      <c r="G3816" s="27" t="s">
        <v>135</v>
      </c>
      <c r="H3816" s="27" t="s">
        <v>24</v>
      </c>
      <c r="I3816" s="29">
        <v>0.75000000000000011</v>
      </c>
      <c r="J3816" s="30">
        <v>6250</v>
      </c>
      <c r="K3816" s="31">
        <f t="shared" si="28"/>
        <v>4687.5000000000009</v>
      </c>
      <c r="L3816" s="31">
        <f t="shared" si="29"/>
        <v>1875.0000000000005</v>
      </c>
      <c r="M3816" s="32">
        <v>0.4</v>
      </c>
      <c r="O3816" s="37"/>
      <c r="P3816" s="35"/>
      <c r="Q3816" s="33"/>
      <c r="R3816" s="34"/>
    </row>
    <row r="3817" spans="1:18" ht="15.75" customHeight="1">
      <c r="A3817" s="22"/>
      <c r="B3817" s="27" t="s">
        <v>21</v>
      </c>
      <c r="C3817" s="27">
        <v>1185732</v>
      </c>
      <c r="D3817" s="28">
        <v>44547</v>
      </c>
      <c r="E3817" s="27" t="s">
        <v>22</v>
      </c>
      <c r="F3817" s="27" t="s">
        <v>134</v>
      </c>
      <c r="G3817" s="27" t="s">
        <v>135</v>
      </c>
      <c r="H3817" s="27" t="s">
        <v>25</v>
      </c>
      <c r="I3817" s="29">
        <v>0.65000000000000013</v>
      </c>
      <c r="J3817" s="30">
        <v>4250</v>
      </c>
      <c r="K3817" s="31">
        <f t="shared" si="28"/>
        <v>2762.5000000000005</v>
      </c>
      <c r="L3817" s="31">
        <f t="shared" si="29"/>
        <v>1105.0000000000002</v>
      </c>
      <c r="M3817" s="32">
        <v>0.4</v>
      </c>
      <c r="O3817" s="37"/>
      <c r="P3817" s="35"/>
      <c r="Q3817" s="33"/>
      <c r="R3817" s="34"/>
    </row>
    <row r="3818" spans="1:18" ht="15.75" customHeight="1">
      <c r="A3818" s="22"/>
      <c r="B3818" s="27" t="s">
        <v>21</v>
      </c>
      <c r="C3818" s="27">
        <v>1185732</v>
      </c>
      <c r="D3818" s="28">
        <v>44547</v>
      </c>
      <c r="E3818" s="27" t="s">
        <v>22</v>
      </c>
      <c r="F3818" s="27" t="s">
        <v>134</v>
      </c>
      <c r="G3818" s="27" t="s">
        <v>135</v>
      </c>
      <c r="H3818" s="27" t="s">
        <v>26</v>
      </c>
      <c r="I3818" s="29">
        <v>0.65000000000000013</v>
      </c>
      <c r="J3818" s="30">
        <v>4000</v>
      </c>
      <c r="K3818" s="31">
        <f t="shared" si="28"/>
        <v>2600.0000000000005</v>
      </c>
      <c r="L3818" s="31">
        <f t="shared" si="29"/>
        <v>780.00000000000011</v>
      </c>
      <c r="M3818" s="32">
        <v>0.3</v>
      </c>
      <c r="O3818" s="37"/>
      <c r="P3818" s="35"/>
      <c r="Q3818" s="33"/>
      <c r="R3818" s="34"/>
    </row>
    <row r="3819" spans="1:18" ht="15.75" customHeight="1">
      <c r="A3819" s="22"/>
      <c r="B3819" s="27" t="s">
        <v>21</v>
      </c>
      <c r="C3819" s="27">
        <v>1185732</v>
      </c>
      <c r="D3819" s="28">
        <v>44547</v>
      </c>
      <c r="E3819" s="27" t="s">
        <v>22</v>
      </c>
      <c r="F3819" s="27" t="s">
        <v>134</v>
      </c>
      <c r="G3819" s="27" t="s">
        <v>135</v>
      </c>
      <c r="H3819" s="27" t="s">
        <v>27</v>
      </c>
      <c r="I3819" s="29">
        <v>0.65000000000000013</v>
      </c>
      <c r="J3819" s="30">
        <v>3500</v>
      </c>
      <c r="K3819" s="31">
        <f t="shared" si="28"/>
        <v>2275.0000000000005</v>
      </c>
      <c r="L3819" s="31">
        <f t="shared" si="29"/>
        <v>682.50000000000011</v>
      </c>
      <c r="M3819" s="32">
        <v>0.3</v>
      </c>
      <c r="O3819" s="37"/>
      <c r="P3819" s="35"/>
      <c r="Q3819" s="33"/>
      <c r="R3819" s="34"/>
    </row>
    <row r="3820" spans="1:18" ht="15.75" customHeight="1">
      <c r="A3820" s="22"/>
      <c r="B3820" s="27" t="s">
        <v>21</v>
      </c>
      <c r="C3820" s="27">
        <v>1185732</v>
      </c>
      <c r="D3820" s="28">
        <v>44547</v>
      </c>
      <c r="E3820" s="27" t="s">
        <v>22</v>
      </c>
      <c r="F3820" s="27" t="s">
        <v>134</v>
      </c>
      <c r="G3820" s="27" t="s">
        <v>135</v>
      </c>
      <c r="H3820" s="27" t="s">
        <v>28</v>
      </c>
      <c r="I3820" s="29">
        <v>0.75000000000000011</v>
      </c>
      <c r="J3820" s="30">
        <v>3500</v>
      </c>
      <c r="K3820" s="31">
        <f t="shared" si="28"/>
        <v>2625.0000000000005</v>
      </c>
      <c r="L3820" s="31">
        <f t="shared" si="29"/>
        <v>787.50000000000011</v>
      </c>
      <c r="M3820" s="32">
        <v>0.3</v>
      </c>
      <c r="O3820" s="37"/>
      <c r="P3820" s="35"/>
      <c r="Q3820" s="33"/>
      <c r="R3820" s="34"/>
    </row>
    <row r="3821" spans="1:18" ht="15.75" customHeight="1">
      <c r="A3821" s="22"/>
      <c r="B3821" s="27" t="s">
        <v>21</v>
      </c>
      <c r="C3821" s="27">
        <v>1185732</v>
      </c>
      <c r="D3821" s="28">
        <v>44547</v>
      </c>
      <c r="E3821" s="27" t="s">
        <v>22</v>
      </c>
      <c r="F3821" s="27" t="s">
        <v>134</v>
      </c>
      <c r="G3821" s="27" t="s">
        <v>135</v>
      </c>
      <c r="H3821" s="27" t="s">
        <v>29</v>
      </c>
      <c r="I3821" s="29">
        <v>0.8</v>
      </c>
      <c r="J3821" s="30">
        <v>4500</v>
      </c>
      <c r="K3821" s="31">
        <f t="shared" si="28"/>
        <v>3600</v>
      </c>
      <c r="L3821" s="31">
        <f t="shared" si="29"/>
        <v>1260</v>
      </c>
      <c r="M3821" s="32">
        <v>0.35</v>
      </c>
      <c r="O3821" s="37"/>
      <c r="P3821" s="35"/>
      <c r="Q3821" s="33"/>
      <c r="R3821" s="34"/>
    </row>
    <row r="3822" spans="1:18" ht="15.75" customHeight="1">
      <c r="A3822" s="22" t="s">
        <v>46</v>
      </c>
      <c r="B3822" s="27" t="s">
        <v>21</v>
      </c>
      <c r="C3822" s="27">
        <v>1185732</v>
      </c>
      <c r="D3822" s="28">
        <v>44220</v>
      </c>
      <c r="E3822" s="27" t="s">
        <v>22</v>
      </c>
      <c r="F3822" s="27" t="s">
        <v>136</v>
      </c>
      <c r="G3822" s="27" t="s">
        <v>137</v>
      </c>
      <c r="H3822" s="27" t="s">
        <v>24</v>
      </c>
      <c r="I3822" s="29">
        <v>0.55000000000000004</v>
      </c>
      <c r="J3822" s="30">
        <v>5000</v>
      </c>
      <c r="K3822" s="31">
        <f t="shared" si="28"/>
        <v>2750</v>
      </c>
      <c r="L3822" s="31">
        <f t="shared" si="29"/>
        <v>962.50000000000011</v>
      </c>
      <c r="M3822" s="32">
        <v>0.35000000000000003</v>
      </c>
      <c r="O3822" s="37"/>
      <c r="P3822" s="35">
        <f>Data!$I3822+0.05</f>
        <v>0.60000000000000009</v>
      </c>
      <c r="Q3822" s="33">
        <f>Data!$J3822-250</f>
        <v>4750</v>
      </c>
      <c r="R3822" s="34">
        <f>Data!$M3822-5%</f>
        <v>0.30000000000000004</v>
      </c>
    </row>
    <row r="3823" spans="1:18" ht="15.75" customHeight="1">
      <c r="A3823" s="22"/>
      <c r="B3823" s="27" t="s">
        <v>21</v>
      </c>
      <c r="C3823" s="27">
        <v>1185732</v>
      </c>
      <c r="D3823" s="28">
        <v>44220</v>
      </c>
      <c r="E3823" s="27" t="s">
        <v>22</v>
      </c>
      <c r="F3823" s="27" t="s">
        <v>136</v>
      </c>
      <c r="G3823" s="27" t="s">
        <v>137</v>
      </c>
      <c r="H3823" s="27" t="s">
        <v>25</v>
      </c>
      <c r="I3823" s="29">
        <v>0.55000000000000004</v>
      </c>
      <c r="J3823" s="30">
        <v>3000</v>
      </c>
      <c r="K3823" s="31">
        <f t="shared" si="28"/>
        <v>1650.0000000000002</v>
      </c>
      <c r="L3823" s="31">
        <f t="shared" si="29"/>
        <v>577.50000000000011</v>
      </c>
      <c r="M3823" s="32">
        <v>0.35000000000000003</v>
      </c>
      <c r="O3823" s="37"/>
      <c r="P3823" s="35">
        <f>Data!$I3823+0.05</f>
        <v>0.60000000000000009</v>
      </c>
      <c r="Q3823" s="33">
        <f>Data!$J3823-250</f>
        <v>2750</v>
      </c>
      <c r="R3823" s="34">
        <f>Data!$M3823-5%</f>
        <v>0.30000000000000004</v>
      </c>
    </row>
    <row r="3824" spans="1:18" ht="15.75" customHeight="1">
      <c r="A3824" s="22"/>
      <c r="B3824" s="27" t="s">
        <v>21</v>
      </c>
      <c r="C3824" s="27">
        <v>1185732</v>
      </c>
      <c r="D3824" s="28">
        <v>44220</v>
      </c>
      <c r="E3824" s="27" t="s">
        <v>22</v>
      </c>
      <c r="F3824" s="27" t="s">
        <v>136</v>
      </c>
      <c r="G3824" s="27" t="s">
        <v>137</v>
      </c>
      <c r="H3824" s="27" t="s">
        <v>26</v>
      </c>
      <c r="I3824" s="29">
        <v>0.45</v>
      </c>
      <c r="J3824" s="30">
        <v>3000</v>
      </c>
      <c r="K3824" s="31">
        <f t="shared" si="28"/>
        <v>1350</v>
      </c>
      <c r="L3824" s="31">
        <f t="shared" si="29"/>
        <v>337.5</v>
      </c>
      <c r="M3824" s="32">
        <v>0.25</v>
      </c>
      <c r="O3824" s="37"/>
      <c r="P3824" s="35">
        <f>Data!$I3824+0.05</f>
        <v>0.5</v>
      </c>
      <c r="Q3824" s="33">
        <f>Data!$J3824-250</f>
        <v>2750</v>
      </c>
      <c r="R3824" s="34">
        <f>Data!$M3824-5%</f>
        <v>0.2</v>
      </c>
    </row>
    <row r="3825" spans="1:18" ht="15.75" customHeight="1">
      <c r="A3825" s="22"/>
      <c r="B3825" s="27" t="s">
        <v>21</v>
      </c>
      <c r="C3825" s="27">
        <v>1185732</v>
      </c>
      <c r="D3825" s="28">
        <v>44220</v>
      </c>
      <c r="E3825" s="27" t="s">
        <v>22</v>
      </c>
      <c r="F3825" s="27" t="s">
        <v>136</v>
      </c>
      <c r="G3825" s="27" t="s">
        <v>137</v>
      </c>
      <c r="H3825" s="27" t="s">
        <v>27</v>
      </c>
      <c r="I3825" s="29">
        <v>0.49999999999999994</v>
      </c>
      <c r="J3825" s="30">
        <v>1500</v>
      </c>
      <c r="K3825" s="31">
        <f t="shared" si="28"/>
        <v>749.99999999999989</v>
      </c>
      <c r="L3825" s="31">
        <f t="shared" si="29"/>
        <v>187.49999999999997</v>
      </c>
      <c r="M3825" s="32">
        <v>0.25</v>
      </c>
      <c r="O3825" s="37"/>
      <c r="P3825" s="35">
        <f>Data!$I3825+0.05</f>
        <v>0.54999999999999993</v>
      </c>
      <c r="Q3825" s="33">
        <f>Data!$J3825-250</f>
        <v>1250</v>
      </c>
      <c r="R3825" s="34">
        <f>Data!$M3825-5%</f>
        <v>0.2</v>
      </c>
    </row>
    <row r="3826" spans="1:18" ht="15.75" customHeight="1">
      <c r="A3826" s="22"/>
      <c r="B3826" s="27" t="s">
        <v>21</v>
      </c>
      <c r="C3826" s="27">
        <v>1185732</v>
      </c>
      <c r="D3826" s="28">
        <v>44220</v>
      </c>
      <c r="E3826" s="27" t="s">
        <v>22</v>
      </c>
      <c r="F3826" s="27" t="s">
        <v>136</v>
      </c>
      <c r="G3826" s="27" t="s">
        <v>137</v>
      </c>
      <c r="H3826" s="27" t="s">
        <v>28</v>
      </c>
      <c r="I3826" s="29">
        <v>0.65000000000000013</v>
      </c>
      <c r="J3826" s="30">
        <v>2000</v>
      </c>
      <c r="K3826" s="31">
        <f t="shared" si="28"/>
        <v>1300.0000000000002</v>
      </c>
      <c r="L3826" s="31">
        <f t="shared" si="29"/>
        <v>325.00000000000006</v>
      </c>
      <c r="M3826" s="32">
        <v>0.25</v>
      </c>
      <c r="O3826" s="37"/>
      <c r="P3826" s="35">
        <f>Data!$I3826+0.05</f>
        <v>0.70000000000000018</v>
      </c>
      <c r="Q3826" s="33">
        <f>Data!$J3826-250</f>
        <v>1750</v>
      </c>
      <c r="R3826" s="34">
        <f>Data!$M3826-5%</f>
        <v>0.2</v>
      </c>
    </row>
    <row r="3827" spans="1:18" ht="15.75" customHeight="1">
      <c r="A3827" s="22"/>
      <c r="B3827" s="27" t="s">
        <v>21</v>
      </c>
      <c r="C3827" s="27">
        <v>1185732</v>
      </c>
      <c r="D3827" s="28">
        <v>44220</v>
      </c>
      <c r="E3827" s="27" t="s">
        <v>22</v>
      </c>
      <c r="F3827" s="27" t="s">
        <v>136</v>
      </c>
      <c r="G3827" s="27" t="s">
        <v>137</v>
      </c>
      <c r="H3827" s="27" t="s">
        <v>29</v>
      </c>
      <c r="I3827" s="29">
        <v>0.55000000000000004</v>
      </c>
      <c r="J3827" s="30">
        <v>3000</v>
      </c>
      <c r="K3827" s="31">
        <f t="shared" si="28"/>
        <v>1650.0000000000002</v>
      </c>
      <c r="L3827" s="31">
        <f t="shared" si="29"/>
        <v>495.00000000000006</v>
      </c>
      <c r="M3827" s="32">
        <v>0.3</v>
      </c>
      <c r="O3827" s="37"/>
      <c r="P3827" s="35">
        <f>Data!$I3827+0.05</f>
        <v>0.60000000000000009</v>
      </c>
      <c r="Q3827" s="33">
        <f>Data!$J3827-250</f>
        <v>2750</v>
      </c>
      <c r="R3827" s="34">
        <f>Data!$M3827-5%</f>
        <v>0.25</v>
      </c>
    </row>
    <row r="3828" spans="1:18" ht="15.75" customHeight="1">
      <c r="A3828" s="22"/>
      <c r="B3828" s="27" t="s">
        <v>21</v>
      </c>
      <c r="C3828" s="27">
        <v>1185732</v>
      </c>
      <c r="D3828" s="28">
        <v>44249</v>
      </c>
      <c r="E3828" s="27" t="s">
        <v>22</v>
      </c>
      <c r="F3828" s="27" t="s">
        <v>136</v>
      </c>
      <c r="G3828" s="27" t="s">
        <v>137</v>
      </c>
      <c r="H3828" s="27" t="s">
        <v>24</v>
      </c>
      <c r="I3828" s="29">
        <v>0.55000000000000004</v>
      </c>
      <c r="J3828" s="30">
        <v>5750</v>
      </c>
      <c r="K3828" s="31">
        <f t="shared" si="28"/>
        <v>3162.5000000000005</v>
      </c>
      <c r="L3828" s="31">
        <f t="shared" si="29"/>
        <v>1106.8750000000002</v>
      </c>
      <c r="M3828" s="32">
        <v>0.35000000000000003</v>
      </c>
      <c r="O3828" s="37"/>
      <c r="P3828" s="35">
        <f>Data!$I3828+0.05</f>
        <v>0.60000000000000009</v>
      </c>
      <c r="Q3828" s="33">
        <f>Data!$J3828-250</f>
        <v>5500</v>
      </c>
      <c r="R3828" s="34">
        <f>Data!$M3828-5%</f>
        <v>0.30000000000000004</v>
      </c>
    </row>
    <row r="3829" spans="1:18" ht="15.75" customHeight="1">
      <c r="A3829" s="22"/>
      <c r="B3829" s="27" t="s">
        <v>21</v>
      </c>
      <c r="C3829" s="27">
        <v>1185732</v>
      </c>
      <c r="D3829" s="28">
        <v>44249</v>
      </c>
      <c r="E3829" s="27" t="s">
        <v>22</v>
      </c>
      <c r="F3829" s="27" t="s">
        <v>136</v>
      </c>
      <c r="G3829" s="27" t="s">
        <v>137</v>
      </c>
      <c r="H3829" s="27" t="s">
        <v>25</v>
      </c>
      <c r="I3829" s="29">
        <v>0.55000000000000004</v>
      </c>
      <c r="J3829" s="30">
        <v>2250</v>
      </c>
      <c r="K3829" s="31">
        <f t="shared" si="28"/>
        <v>1237.5</v>
      </c>
      <c r="L3829" s="31">
        <f t="shared" si="29"/>
        <v>433.12500000000006</v>
      </c>
      <c r="M3829" s="32">
        <v>0.35000000000000003</v>
      </c>
      <c r="O3829" s="37"/>
      <c r="P3829" s="35">
        <f>Data!$I3829+0.05</f>
        <v>0.60000000000000009</v>
      </c>
      <c r="Q3829" s="33">
        <f>Data!$J3829-250</f>
        <v>2000</v>
      </c>
      <c r="R3829" s="34">
        <f>Data!$M3829-5%</f>
        <v>0.30000000000000004</v>
      </c>
    </row>
    <row r="3830" spans="1:18" ht="15.75" customHeight="1">
      <c r="A3830" s="22"/>
      <c r="B3830" s="27" t="s">
        <v>21</v>
      </c>
      <c r="C3830" s="27">
        <v>1185732</v>
      </c>
      <c r="D3830" s="28">
        <v>44249</v>
      </c>
      <c r="E3830" s="27" t="s">
        <v>22</v>
      </c>
      <c r="F3830" s="27" t="s">
        <v>136</v>
      </c>
      <c r="G3830" s="27" t="s">
        <v>137</v>
      </c>
      <c r="H3830" s="27" t="s">
        <v>26</v>
      </c>
      <c r="I3830" s="29">
        <v>0.45</v>
      </c>
      <c r="J3830" s="30">
        <v>2750</v>
      </c>
      <c r="K3830" s="31">
        <f t="shared" si="28"/>
        <v>1237.5</v>
      </c>
      <c r="L3830" s="31">
        <f t="shared" si="29"/>
        <v>309.375</v>
      </c>
      <c r="M3830" s="32">
        <v>0.25</v>
      </c>
      <c r="O3830" s="37"/>
      <c r="P3830" s="35">
        <f>Data!$I3830+0.05</f>
        <v>0.5</v>
      </c>
      <c r="Q3830" s="33">
        <f>Data!$J3830-250</f>
        <v>2500</v>
      </c>
      <c r="R3830" s="34">
        <f>Data!$M3830-5%</f>
        <v>0.2</v>
      </c>
    </row>
    <row r="3831" spans="1:18" ht="15.75" customHeight="1">
      <c r="A3831" s="22"/>
      <c r="B3831" s="27" t="s">
        <v>21</v>
      </c>
      <c r="C3831" s="27">
        <v>1185732</v>
      </c>
      <c r="D3831" s="28">
        <v>44249</v>
      </c>
      <c r="E3831" s="27" t="s">
        <v>22</v>
      </c>
      <c r="F3831" s="27" t="s">
        <v>136</v>
      </c>
      <c r="G3831" s="27" t="s">
        <v>137</v>
      </c>
      <c r="H3831" s="27" t="s">
        <v>27</v>
      </c>
      <c r="I3831" s="29">
        <v>0.49999999999999994</v>
      </c>
      <c r="J3831" s="30">
        <v>1750</v>
      </c>
      <c r="K3831" s="31">
        <f t="shared" ref="K3831:K3893" si="30">I3831*J3831</f>
        <v>874.99999999999989</v>
      </c>
      <c r="L3831" s="31">
        <f t="shared" ref="L3831:L3893" si="31">K3831*M3831</f>
        <v>218.74999999999997</v>
      </c>
      <c r="M3831" s="32">
        <v>0.25</v>
      </c>
      <c r="O3831" s="37"/>
      <c r="P3831" s="35">
        <f>Data!$I3831+0.05</f>
        <v>0.54999999999999993</v>
      </c>
      <c r="Q3831" s="33">
        <f>Data!$J3831-250</f>
        <v>1500</v>
      </c>
      <c r="R3831" s="34">
        <f>Data!$M3831-5%</f>
        <v>0.2</v>
      </c>
    </row>
    <row r="3832" spans="1:18" ht="15.75" customHeight="1">
      <c r="A3832" s="22"/>
      <c r="B3832" s="27" t="s">
        <v>21</v>
      </c>
      <c r="C3832" s="27">
        <v>1185732</v>
      </c>
      <c r="D3832" s="28">
        <v>44249</v>
      </c>
      <c r="E3832" s="27" t="s">
        <v>22</v>
      </c>
      <c r="F3832" s="27" t="s">
        <v>136</v>
      </c>
      <c r="G3832" s="27" t="s">
        <v>137</v>
      </c>
      <c r="H3832" s="27" t="s">
        <v>28</v>
      </c>
      <c r="I3832" s="29">
        <v>0.65000000000000013</v>
      </c>
      <c r="J3832" s="30">
        <v>2500</v>
      </c>
      <c r="K3832" s="31">
        <f t="shared" si="30"/>
        <v>1625.0000000000002</v>
      </c>
      <c r="L3832" s="31">
        <f t="shared" si="31"/>
        <v>406.25000000000006</v>
      </c>
      <c r="M3832" s="32">
        <v>0.25</v>
      </c>
      <c r="O3832" s="37"/>
      <c r="P3832" s="35">
        <f>Data!$I3832+0.05</f>
        <v>0.70000000000000018</v>
      </c>
      <c r="Q3832" s="33">
        <f>Data!$J3832-250</f>
        <v>2250</v>
      </c>
      <c r="R3832" s="34">
        <f>Data!$M3832-5%</f>
        <v>0.2</v>
      </c>
    </row>
    <row r="3833" spans="1:18" ht="15.75" customHeight="1">
      <c r="A3833" s="22"/>
      <c r="B3833" s="27" t="s">
        <v>21</v>
      </c>
      <c r="C3833" s="27">
        <v>1185732</v>
      </c>
      <c r="D3833" s="28">
        <v>44249</v>
      </c>
      <c r="E3833" s="27" t="s">
        <v>22</v>
      </c>
      <c r="F3833" s="27" t="s">
        <v>136</v>
      </c>
      <c r="G3833" s="27" t="s">
        <v>137</v>
      </c>
      <c r="H3833" s="27" t="s">
        <v>29</v>
      </c>
      <c r="I3833" s="29">
        <v>0.55000000000000004</v>
      </c>
      <c r="J3833" s="30">
        <v>3500</v>
      </c>
      <c r="K3833" s="31">
        <f t="shared" si="30"/>
        <v>1925.0000000000002</v>
      </c>
      <c r="L3833" s="31">
        <f t="shared" si="31"/>
        <v>577.5</v>
      </c>
      <c r="M3833" s="32">
        <v>0.3</v>
      </c>
      <c r="O3833" s="37"/>
      <c r="P3833" s="35">
        <f>Data!$I3833+0.05</f>
        <v>0.60000000000000009</v>
      </c>
      <c r="Q3833" s="33">
        <f>Data!$J3833-250</f>
        <v>3250</v>
      </c>
      <c r="R3833" s="34">
        <f>Data!$M3833-5%</f>
        <v>0.25</v>
      </c>
    </row>
    <row r="3834" spans="1:18" ht="15.75" customHeight="1">
      <c r="A3834" s="22"/>
      <c r="B3834" s="27" t="s">
        <v>21</v>
      </c>
      <c r="C3834" s="27">
        <v>1185732</v>
      </c>
      <c r="D3834" s="28">
        <v>44275</v>
      </c>
      <c r="E3834" s="27" t="s">
        <v>22</v>
      </c>
      <c r="F3834" s="27" t="s">
        <v>136</v>
      </c>
      <c r="G3834" s="27" t="s">
        <v>137</v>
      </c>
      <c r="H3834" s="27" t="s">
        <v>24</v>
      </c>
      <c r="I3834" s="29">
        <v>0.55000000000000004</v>
      </c>
      <c r="J3834" s="30">
        <v>5450</v>
      </c>
      <c r="K3834" s="31">
        <f t="shared" si="30"/>
        <v>2997.5000000000005</v>
      </c>
      <c r="L3834" s="31">
        <f t="shared" si="31"/>
        <v>1049.1250000000002</v>
      </c>
      <c r="M3834" s="32">
        <v>0.35000000000000003</v>
      </c>
      <c r="O3834" s="37"/>
      <c r="P3834" s="35">
        <f>Data!$I3834+0.05</f>
        <v>0.60000000000000009</v>
      </c>
      <c r="Q3834" s="33">
        <f>Data!$J3834-250</f>
        <v>5200</v>
      </c>
      <c r="R3834" s="34">
        <f>Data!$M3834-5%</f>
        <v>0.30000000000000004</v>
      </c>
    </row>
    <row r="3835" spans="1:18" ht="15.75" customHeight="1">
      <c r="A3835" s="22"/>
      <c r="B3835" s="27" t="s">
        <v>21</v>
      </c>
      <c r="C3835" s="27">
        <v>1185732</v>
      </c>
      <c r="D3835" s="28">
        <v>44275</v>
      </c>
      <c r="E3835" s="27" t="s">
        <v>22</v>
      </c>
      <c r="F3835" s="27" t="s">
        <v>136</v>
      </c>
      <c r="G3835" s="27" t="s">
        <v>137</v>
      </c>
      <c r="H3835" s="27" t="s">
        <v>25</v>
      </c>
      <c r="I3835" s="29">
        <v>0.55000000000000004</v>
      </c>
      <c r="J3835" s="30">
        <v>2500</v>
      </c>
      <c r="K3835" s="31">
        <f t="shared" si="30"/>
        <v>1375</v>
      </c>
      <c r="L3835" s="31">
        <f t="shared" si="31"/>
        <v>481.25000000000006</v>
      </c>
      <c r="M3835" s="32">
        <v>0.35000000000000003</v>
      </c>
      <c r="O3835" s="37"/>
      <c r="P3835" s="35">
        <f>Data!$I3835+0.05</f>
        <v>0.60000000000000009</v>
      </c>
      <c r="Q3835" s="33">
        <f>Data!$J3835-250</f>
        <v>2250</v>
      </c>
      <c r="R3835" s="34">
        <f>Data!$M3835-5%</f>
        <v>0.30000000000000004</v>
      </c>
    </row>
    <row r="3836" spans="1:18" ht="15.75" customHeight="1">
      <c r="A3836" s="22"/>
      <c r="B3836" s="27" t="s">
        <v>21</v>
      </c>
      <c r="C3836" s="27">
        <v>1185732</v>
      </c>
      <c r="D3836" s="28">
        <v>44275</v>
      </c>
      <c r="E3836" s="27" t="s">
        <v>22</v>
      </c>
      <c r="F3836" s="27" t="s">
        <v>136</v>
      </c>
      <c r="G3836" s="27" t="s">
        <v>137</v>
      </c>
      <c r="H3836" s="27" t="s">
        <v>26</v>
      </c>
      <c r="I3836" s="29">
        <v>0.45</v>
      </c>
      <c r="J3836" s="30">
        <v>2750</v>
      </c>
      <c r="K3836" s="31">
        <f t="shared" si="30"/>
        <v>1237.5</v>
      </c>
      <c r="L3836" s="31">
        <f t="shared" si="31"/>
        <v>309.375</v>
      </c>
      <c r="M3836" s="32">
        <v>0.25</v>
      </c>
      <c r="O3836" s="37"/>
      <c r="P3836" s="35">
        <f>Data!$I3836+0.05</f>
        <v>0.5</v>
      </c>
      <c r="Q3836" s="33">
        <f>Data!$J3836-250</f>
        <v>2500</v>
      </c>
      <c r="R3836" s="34">
        <f>Data!$M3836-5%</f>
        <v>0.2</v>
      </c>
    </row>
    <row r="3837" spans="1:18" ht="15.75" customHeight="1">
      <c r="A3837" s="22"/>
      <c r="B3837" s="27" t="s">
        <v>21</v>
      </c>
      <c r="C3837" s="27">
        <v>1185732</v>
      </c>
      <c r="D3837" s="28">
        <v>44275</v>
      </c>
      <c r="E3837" s="27" t="s">
        <v>22</v>
      </c>
      <c r="F3837" s="27" t="s">
        <v>136</v>
      </c>
      <c r="G3837" s="27" t="s">
        <v>137</v>
      </c>
      <c r="H3837" s="27" t="s">
        <v>27</v>
      </c>
      <c r="I3837" s="29">
        <v>0.49999999999999994</v>
      </c>
      <c r="J3837" s="30">
        <v>1250</v>
      </c>
      <c r="K3837" s="31">
        <f t="shared" si="30"/>
        <v>624.99999999999989</v>
      </c>
      <c r="L3837" s="31">
        <f t="shared" si="31"/>
        <v>156.24999999999997</v>
      </c>
      <c r="M3837" s="32">
        <v>0.25</v>
      </c>
      <c r="O3837" s="37"/>
      <c r="P3837" s="35">
        <f>Data!$I3837+0.05</f>
        <v>0.54999999999999993</v>
      </c>
      <c r="Q3837" s="33">
        <f>Data!$J3837-250</f>
        <v>1000</v>
      </c>
      <c r="R3837" s="34">
        <f>Data!$M3837-5%</f>
        <v>0.2</v>
      </c>
    </row>
    <row r="3838" spans="1:18" ht="15.75" customHeight="1">
      <c r="A3838" s="22"/>
      <c r="B3838" s="27" t="s">
        <v>21</v>
      </c>
      <c r="C3838" s="27">
        <v>1185732</v>
      </c>
      <c r="D3838" s="28">
        <v>44275</v>
      </c>
      <c r="E3838" s="27" t="s">
        <v>22</v>
      </c>
      <c r="F3838" s="27" t="s">
        <v>136</v>
      </c>
      <c r="G3838" s="27" t="s">
        <v>137</v>
      </c>
      <c r="H3838" s="27" t="s">
        <v>28</v>
      </c>
      <c r="I3838" s="29">
        <v>0.65000000000000013</v>
      </c>
      <c r="J3838" s="30">
        <v>1750</v>
      </c>
      <c r="K3838" s="31">
        <f t="shared" si="30"/>
        <v>1137.5000000000002</v>
      </c>
      <c r="L3838" s="31">
        <f t="shared" si="31"/>
        <v>284.37500000000006</v>
      </c>
      <c r="M3838" s="32">
        <v>0.25</v>
      </c>
      <c r="O3838" s="37"/>
      <c r="P3838" s="35">
        <f>Data!$I3838+0.05</f>
        <v>0.70000000000000018</v>
      </c>
      <c r="Q3838" s="33">
        <f>Data!$J3838-250</f>
        <v>1500</v>
      </c>
      <c r="R3838" s="34">
        <f>Data!$M3838-5%</f>
        <v>0.2</v>
      </c>
    </row>
    <row r="3839" spans="1:18" ht="15.75" customHeight="1">
      <c r="A3839" s="22"/>
      <c r="B3839" s="27" t="s">
        <v>21</v>
      </c>
      <c r="C3839" s="27">
        <v>1185732</v>
      </c>
      <c r="D3839" s="28">
        <v>44275</v>
      </c>
      <c r="E3839" s="27" t="s">
        <v>22</v>
      </c>
      <c r="F3839" s="27" t="s">
        <v>136</v>
      </c>
      <c r="G3839" s="27" t="s">
        <v>137</v>
      </c>
      <c r="H3839" s="27" t="s">
        <v>29</v>
      </c>
      <c r="I3839" s="29">
        <v>0.55000000000000004</v>
      </c>
      <c r="J3839" s="30">
        <v>2750</v>
      </c>
      <c r="K3839" s="31">
        <f t="shared" si="30"/>
        <v>1512.5000000000002</v>
      </c>
      <c r="L3839" s="31">
        <f t="shared" si="31"/>
        <v>453.75000000000006</v>
      </c>
      <c r="M3839" s="32">
        <v>0.3</v>
      </c>
      <c r="O3839" s="37"/>
      <c r="P3839" s="35">
        <f>Data!$I3839+0.05</f>
        <v>0.60000000000000009</v>
      </c>
      <c r="Q3839" s="33">
        <f>Data!$J3839-250</f>
        <v>2500</v>
      </c>
      <c r="R3839" s="34">
        <f>Data!$M3839-5%</f>
        <v>0.25</v>
      </c>
    </row>
    <row r="3840" spans="1:18" ht="15.75" customHeight="1">
      <c r="A3840" s="22"/>
      <c r="B3840" s="27" t="s">
        <v>21</v>
      </c>
      <c r="C3840" s="27">
        <v>1185732</v>
      </c>
      <c r="D3840" s="28">
        <v>44307</v>
      </c>
      <c r="E3840" s="27" t="s">
        <v>22</v>
      </c>
      <c r="F3840" s="27" t="s">
        <v>136</v>
      </c>
      <c r="G3840" s="27" t="s">
        <v>137</v>
      </c>
      <c r="H3840" s="27" t="s">
        <v>24</v>
      </c>
      <c r="I3840" s="29">
        <v>0.55000000000000004</v>
      </c>
      <c r="J3840" s="30">
        <v>5250</v>
      </c>
      <c r="K3840" s="31">
        <f t="shared" si="30"/>
        <v>2887.5000000000005</v>
      </c>
      <c r="L3840" s="31">
        <f t="shared" si="31"/>
        <v>1010.6250000000002</v>
      </c>
      <c r="M3840" s="32">
        <v>0.35000000000000003</v>
      </c>
      <c r="O3840" s="37"/>
      <c r="P3840" s="35">
        <f>Data!$I3840+0.05</f>
        <v>0.60000000000000009</v>
      </c>
      <c r="Q3840" s="33">
        <f>Data!$J3840-250</f>
        <v>5000</v>
      </c>
      <c r="R3840" s="34">
        <f>Data!$M3840-5%</f>
        <v>0.30000000000000004</v>
      </c>
    </row>
    <row r="3841" spans="1:18" ht="15.75" customHeight="1">
      <c r="A3841" s="22"/>
      <c r="B3841" s="27" t="s">
        <v>21</v>
      </c>
      <c r="C3841" s="27">
        <v>1185732</v>
      </c>
      <c r="D3841" s="28">
        <v>44307</v>
      </c>
      <c r="E3841" s="27" t="s">
        <v>22</v>
      </c>
      <c r="F3841" s="27" t="s">
        <v>136</v>
      </c>
      <c r="G3841" s="27" t="s">
        <v>137</v>
      </c>
      <c r="H3841" s="27" t="s">
        <v>25</v>
      </c>
      <c r="I3841" s="29">
        <v>0.55000000000000004</v>
      </c>
      <c r="J3841" s="30">
        <v>2250</v>
      </c>
      <c r="K3841" s="31">
        <f t="shared" si="30"/>
        <v>1237.5</v>
      </c>
      <c r="L3841" s="31">
        <f t="shared" si="31"/>
        <v>433.12500000000006</v>
      </c>
      <c r="M3841" s="32">
        <v>0.35000000000000003</v>
      </c>
      <c r="O3841" s="37"/>
      <c r="P3841" s="35">
        <f>Data!$I3841+0.05</f>
        <v>0.60000000000000009</v>
      </c>
      <c r="Q3841" s="33">
        <f>Data!$J3841-250</f>
        <v>2000</v>
      </c>
      <c r="R3841" s="34">
        <f>Data!$M3841-5%</f>
        <v>0.30000000000000004</v>
      </c>
    </row>
    <row r="3842" spans="1:18" ht="15.75" customHeight="1">
      <c r="A3842" s="22"/>
      <c r="B3842" s="27" t="s">
        <v>21</v>
      </c>
      <c r="C3842" s="27">
        <v>1185732</v>
      </c>
      <c r="D3842" s="28">
        <v>44307</v>
      </c>
      <c r="E3842" s="27" t="s">
        <v>22</v>
      </c>
      <c r="F3842" s="27" t="s">
        <v>136</v>
      </c>
      <c r="G3842" s="27" t="s">
        <v>137</v>
      </c>
      <c r="H3842" s="27" t="s">
        <v>26</v>
      </c>
      <c r="I3842" s="29">
        <v>0.45</v>
      </c>
      <c r="J3842" s="30">
        <v>2250</v>
      </c>
      <c r="K3842" s="31">
        <f t="shared" si="30"/>
        <v>1012.5</v>
      </c>
      <c r="L3842" s="31">
        <f t="shared" si="31"/>
        <v>253.125</v>
      </c>
      <c r="M3842" s="32">
        <v>0.25</v>
      </c>
      <c r="O3842" s="37"/>
      <c r="P3842" s="35">
        <f>Data!$I3842+0.05</f>
        <v>0.5</v>
      </c>
      <c r="Q3842" s="33">
        <f>Data!$J3842-250</f>
        <v>2000</v>
      </c>
      <c r="R3842" s="34">
        <f>Data!$M3842-5%</f>
        <v>0.2</v>
      </c>
    </row>
    <row r="3843" spans="1:18" ht="15.75" customHeight="1">
      <c r="A3843" s="22"/>
      <c r="B3843" s="27" t="s">
        <v>21</v>
      </c>
      <c r="C3843" s="27">
        <v>1185732</v>
      </c>
      <c r="D3843" s="28">
        <v>44307</v>
      </c>
      <c r="E3843" s="27" t="s">
        <v>22</v>
      </c>
      <c r="F3843" s="27" t="s">
        <v>136</v>
      </c>
      <c r="G3843" s="27" t="s">
        <v>137</v>
      </c>
      <c r="H3843" s="27" t="s">
        <v>27</v>
      </c>
      <c r="I3843" s="29">
        <v>0.49999999999999994</v>
      </c>
      <c r="J3843" s="30">
        <v>1500</v>
      </c>
      <c r="K3843" s="31">
        <f t="shared" si="30"/>
        <v>749.99999999999989</v>
      </c>
      <c r="L3843" s="31">
        <f t="shared" si="31"/>
        <v>187.49999999999997</v>
      </c>
      <c r="M3843" s="32">
        <v>0.25</v>
      </c>
      <c r="O3843" s="37"/>
      <c r="P3843" s="35">
        <f>Data!$I3843+0.05</f>
        <v>0.54999999999999993</v>
      </c>
      <c r="Q3843" s="33">
        <f>Data!$J3843-250</f>
        <v>1250</v>
      </c>
      <c r="R3843" s="34">
        <f>Data!$M3843-5%</f>
        <v>0.2</v>
      </c>
    </row>
    <row r="3844" spans="1:18" ht="15.75" customHeight="1">
      <c r="A3844" s="22"/>
      <c r="B3844" s="27" t="s">
        <v>21</v>
      </c>
      <c r="C3844" s="27">
        <v>1185732</v>
      </c>
      <c r="D3844" s="28">
        <v>44307</v>
      </c>
      <c r="E3844" s="27" t="s">
        <v>22</v>
      </c>
      <c r="F3844" s="27" t="s">
        <v>136</v>
      </c>
      <c r="G3844" s="27" t="s">
        <v>137</v>
      </c>
      <c r="H3844" s="27" t="s">
        <v>28</v>
      </c>
      <c r="I3844" s="29">
        <v>0.60000000000000009</v>
      </c>
      <c r="J3844" s="30">
        <v>1500</v>
      </c>
      <c r="K3844" s="31">
        <f t="shared" si="30"/>
        <v>900.00000000000011</v>
      </c>
      <c r="L3844" s="31">
        <f t="shared" si="31"/>
        <v>225.00000000000003</v>
      </c>
      <c r="M3844" s="32">
        <v>0.25</v>
      </c>
      <c r="O3844" s="37"/>
      <c r="P3844" s="35">
        <f>Data!$I3844+0</f>
        <v>0.60000000000000009</v>
      </c>
      <c r="Q3844" s="33">
        <f>Data!$J3844-250</f>
        <v>1250</v>
      </c>
      <c r="R3844" s="34">
        <f>Data!$M3844-5%</f>
        <v>0.2</v>
      </c>
    </row>
    <row r="3845" spans="1:18" ht="15.75" customHeight="1">
      <c r="A3845" s="22"/>
      <c r="B3845" s="27" t="s">
        <v>21</v>
      </c>
      <c r="C3845" s="27">
        <v>1185732</v>
      </c>
      <c r="D3845" s="28">
        <v>44307</v>
      </c>
      <c r="E3845" s="27" t="s">
        <v>22</v>
      </c>
      <c r="F3845" s="27" t="s">
        <v>136</v>
      </c>
      <c r="G3845" s="27" t="s">
        <v>137</v>
      </c>
      <c r="H3845" s="27" t="s">
        <v>29</v>
      </c>
      <c r="I3845" s="29">
        <v>0.5</v>
      </c>
      <c r="J3845" s="30">
        <v>3000</v>
      </c>
      <c r="K3845" s="31">
        <f t="shared" si="30"/>
        <v>1500</v>
      </c>
      <c r="L3845" s="31">
        <f t="shared" si="31"/>
        <v>450</v>
      </c>
      <c r="M3845" s="32">
        <v>0.3</v>
      </c>
      <c r="O3845" s="37"/>
      <c r="P3845" s="35">
        <f>Data!$I3845+0</f>
        <v>0.5</v>
      </c>
      <c r="Q3845" s="33">
        <f>Data!$J3845-250</f>
        <v>2750</v>
      </c>
      <c r="R3845" s="34">
        <f>Data!$M3845-5%</f>
        <v>0.25</v>
      </c>
    </row>
    <row r="3846" spans="1:18" ht="15.75" customHeight="1">
      <c r="A3846" s="22"/>
      <c r="B3846" s="27" t="s">
        <v>21</v>
      </c>
      <c r="C3846" s="27">
        <v>1185732</v>
      </c>
      <c r="D3846" s="28">
        <v>44336</v>
      </c>
      <c r="E3846" s="27" t="s">
        <v>22</v>
      </c>
      <c r="F3846" s="27" t="s">
        <v>136</v>
      </c>
      <c r="G3846" s="27" t="s">
        <v>137</v>
      </c>
      <c r="H3846" s="27" t="s">
        <v>24</v>
      </c>
      <c r="I3846" s="29">
        <v>0.65</v>
      </c>
      <c r="J3846" s="30">
        <v>5700</v>
      </c>
      <c r="K3846" s="31">
        <f t="shared" si="30"/>
        <v>3705</v>
      </c>
      <c r="L3846" s="31">
        <f t="shared" si="31"/>
        <v>1296.7500000000002</v>
      </c>
      <c r="M3846" s="32">
        <v>0.35000000000000003</v>
      </c>
      <c r="O3846" s="37"/>
      <c r="P3846" s="35">
        <f>Data!$I3846+0</f>
        <v>0.65</v>
      </c>
      <c r="Q3846" s="33">
        <f>Data!$J3846-250</f>
        <v>5450</v>
      </c>
      <c r="R3846" s="34">
        <f>Data!$M3846-5%</f>
        <v>0.30000000000000004</v>
      </c>
    </row>
    <row r="3847" spans="1:18" ht="15.75" customHeight="1">
      <c r="A3847" s="22"/>
      <c r="B3847" s="27" t="s">
        <v>21</v>
      </c>
      <c r="C3847" s="27">
        <v>1185732</v>
      </c>
      <c r="D3847" s="28">
        <v>44336</v>
      </c>
      <c r="E3847" s="27" t="s">
        <v>22</v>
      </c>
      <c r="F3847" s="27" t="s">
        <v>136</v>
      </c>
      <c r="G3847" s="27" t="s">
        <v>137</v>
      </c>
      <c r="H3847" s="27" t="s">
        <v>25</v>
      </c>
      <c r="I3847" s="29">
        <v>0.60000000000000009</v>
      </c>
      <c r="J3847" s="30">
        <v>2750</v>
      </c>
      <c r="K3847" s="31">
        <f t="shared" si="30"/>
        <v>1650.0000000000002</v>
      </c>
      <c r="L3847" s="31">
        <f t="shared" si="31"/>
        <v>577.50000000000011</v>
      </c>
      <c r="M3847" s="32">
        <v>0.35000000000000003</v>
      </c>
      <c r="O3847" s="37"/>
      <c r="P3847" s="35">
        <f>Data!$I3847+0</f>
        <v>0.60000000000000009</v>
      </c>
      <c r="Q3847" s="33">
        <f>Data!$J3847-250</f>
        <v>2500</v>
      </c>
      <c r="R3847" s="34">
        <f>Data!$M3847-5%</f>
        <v>0.30000000000000004</v>
      </c>
    </row>
    <row r="3848" spans="1:18" ht="15.75" customHeight="1">
      <c r="A3848" s="22"/>
      <c r="B3848" s="27" t="s">
        <v>21</v>
      </c>
      <c r="C3848" s="27">
        <v>1185732</v>
      </c>
      <c r="D3848" s="28">
        <v>44336</v>
      </c>
      <c r="E3848" s="27" t="s">
        <v>22</v>
      </c>
      <c r="F3848" s="27" t="s">
        <v>136</v>
      </c>
      <c r="G3848" s="27" t="s">
        <v>137</v>
      </c>
      <c r="H3848" s="27" t="s">
        <v>26</v>
      </c>
      <c r="I3848" s="29">
        <v>0.55000000000000004</v>
      </c>
      <c r="J3848" s="30">
        <v>3000</v>
      </c>
      <c r="K3848" s="31">
        <f t="shared" si="30"/>
        <v>1650.0000000000002</v>
      </c>
      <c r="L3848" s="31">
        <f t="shared" si="31"/>
        <v>412.50000000000006</v>
      </c>
      <c r="M3848" s="32">
        <v>0.25</v>
      </c>
      <c r="O3848" s="37"/>
      <c r="P3848" s="35">
        <f>Data!$I3848+0</f>
        <v>0.55000000000000004</v>
      </c>
      <c r="Q3848" s="33">
        <f>Data!$J3848-250</f>
        <v>2750</v>
      </c>
      <c r="R3848" s="34">
        <f>Data!$M3848-5%</f>
        <v>0.2</v>
      </c>
    </row>
    <row r="3849" spans="1:18" ht="15.75" customHeight="1">
      <c r="A3849" s="22"/>
      <c r="B3849" s="27" t="s">
        <v>21</v>
      </c>
      <c r="C3849" s="27">
        <v>1185732</v>
      </c>
      <c r="D3849" s="28">
        <v>44336</v>
      </c>
      <c r="E3849" s="27" t="s">
        <v>22</v>
      </c>
      <c r="F3849" s="27" t="s">
        <v>136</v>
      </c>
      <c r="G3849" s="27" t="s">
        <v>137</v>
      </c>
      <c r="H3849" s="27" t="s">
        <v>27</v>
      </c>
      <c r="I3849" s="29">
        <v>0.55000000000000004</v>
      </c>
      <c r="J3849" s="30">
        <v>2500</v>
      </c>
      <c r="K3849" s="31">
        <f t="shared" si="30"/>
        <v>1375</v>
      </c>
      <c r="L3849" s="31">
        <f t="shared" si="31"/>
        <v>343.75</v>
      </c>
      <c r="M3849" s="32">
        <v>0.25</v>
      </c>
      <c r="O3849" s="37"/>
      <c r="P3849" s="35">
        <f>Data!$I3849+0</f>
        <v>0.55000000000000004</v>
      </c>
      <c r="Q3849" s="33">
        <f>Data!$J3849-250</f>
        <v>2250</v>
      </c>
      <c r="R3849" s="34">
        <f>Data!$M3849-5%</f>
        <v>0.2</v>
      </c>
    </row>
    <row r="3850" spans="1:18" ht="15.75" customHeight="1">
      <c r="A3850" s="22"/>
      <c r="B3850" s="27" t="s">
        <v>21</v>
      </c>
      <c r="C3850" s="27">
        <v>1185732</v>
      </c>
      <c r="D3850" s="28">
        <v>44336</v>
      </c>
      <c r="E3850" s="27" t="s">
        <v>22</v>
      </c>
      <c r="F3850" s="27" t="s">
        <v>136</v>
      </c>
      <c r="G3850" s="27" t="s">
        <v>137</v>
      </c>
      <c r="H3850" s="27" t="s">
        <v>28</v>
      </c>
      <c r="I3850" s="29">
        <v>0.65</v>
      </c>
      <c r="J3850" s="30">
        <v>2750</v>
      </c>
      <c r="K3850" s="31">
        <f t="shared" si="30"/>
        <v>1787.5</v>
      </c>
      <c r="L3850" s="31">
        <f t="shared" si="31"/>
        <v>446.875</v>
      </c>
      <c r="M3850" s="32">
        <v>0.25</v>
      </c>
      <c r="O3850" s="37"/>
      <c r="P3850" s="35">
        <f>Data!$I3850+0</f>
        <v>0.65</v>
      </c>
      <c r="Q3850" s="33">
        <f>Data!$J3850-250</f>
        <v>2500</v>
      </c>
      <c r="R3850" s="34">
        <f>Data!$M3850-5%</f>
        <v>0.2</v>
      </c>
    </row>
    <row r="3851" spans="1:18" ht="15.75" customHeight="1">
      <c r="A3851" s="22"/>
      <c r="B3851" s="27" t="s">
        <v>21</v>
      </c>
      <c r="C3851" s="27">
        <v>1185732</v>
      </c>
      <c r="D3851" s="28">
        <v>44336</v>
      </c>
      <c r="E3851" s="27" t="s">
        <v>22</v>
      </c>
      <c r="F3851" s="27" t="s">
        <v>136</v>
      </c>
      <c r="G3851" s="27" t="s">
        <v>137</v>
      </c>
      <c r="H3851" s="27" t="s">
        <v>29</v>
      </c>
      <c r="I3851" s="29">
        <v>0.70000000000000007</v>
      </c>
      <c r="J3851" s="30">
        <v>4000</v>
      </c>
      <c r="K3851" s="31">
        <f t="shared" si="30"/>
        <v>2800.0000000000005</v>
      </c>
      <c r="L3851" s="31">
        <f t="shared" si="31"/>
        <v>840.00000000000011</v>
      </c>
      <c r="M3851" s="32">
        <v>0.3</v>
      </c>
      <c r="O3851" s="37"/>
      <c r="P3851" s="35">
        <f>Data!$I3851+0</f>
        <v>0.70000000000000007</v>
      </c>
      <c r="Q3851" s="33">
        <f>Data!$J3851-250</f>
        <v>3750</v>
      </c>
      <c r="R3851" s="34">
        <f>Data!$M3851-5%</f>
        <v>0.25</v>
      </c>
    </row>
    <row r="3852" spans="1:18" ht="15.75" customHeight="1">
      <c r="A3852" s="22"/>
      <c r="B3852" s="27" t="s">
        <v>21</v>
      </c>
      <c r="C3852" s="27">
        <v>1185732</v>
      </c>
      <c r="D3852" s="28">
        <v>44369</v>
      </c>
      <c r="E3852" s="27" t="s">
        <v>22</v>
      </c>
      <c r="F3852" s="27" t="s">
        <v>136</v>
      </c>
      <c r="G3852" s="27" t="s">
        <v>137</v>
      </c>
      <c r="H3852" s="27" t="s">
        <v>24</v>
      </c>
      <c r="I3852" s="29">
        <v>0.65</v>
      </c>
      <c r="J3852" s="30">
        <v>6500</v>
      </c>
      <c r="K3852" s="31">
        <f t="shared" si="30"/>
        <v>4225</v>
      </c>
      <c r="L3852" s="31">
        <f t="shared" si="31"/>
        <v>1478.7500000000002</v>
      </c>
      <c r="M3852" s="32">
        <v>0.35000000000000003</v>
      </c>
      <c r="O3852" s="37"/>
      <c r="P3852" s="35">
        <f>Data!$I3852+0</f>
        <v>0.65</v>
      </c>
      <c r="Q3852" s="33">
        <f>Data!$J3852-250</f>
        <v>6250</v>
      </c>
      <c r="R3852" s="34">
        <f>Data!$M3852-5%</f>
        <v>0.30000000000000004</v>
      </c>
    </row>
    <row r="3853" spans="1:18" ht="15.75" customHeight="1">
      <c r="A3853" s="22"/>
      <c r="B3853" s="27" t="s">
        <v>21</v>
      </c>
      <c r="C3853" s="27">
        <v>1185732</v>
      </c>
      <c r="D3853" s="28">
        <v>44369</v>
      </c>
      <c r="E3853" s="27" t="s">
        <v>22</v>
      </c>
      <c r="F3853" s="27" t="s">
        <v>136</v>
      </c>
      <c r="G3853" s="27" t="s">
        <v>137</v>
      </c>
      <c r="H3853" s="27" t="s">
        <v>25</v>
      </c>
      <c r="I3853" s="29">
        <v>0.60000000000000009</v>
      </c>
      <c r="J3853" s="30">
        <v>4000</v>
      </c>
      <c r="K3853" s="31">
        <f t="shared" si="30"/>
        <v>2400.0000000000005</v>
      </c>
      <c r="L3853" s="31">
        <f t="shared" si="31"/>
        <v>840.00000000000023</v>
      </c>
      <c r="M3853" s="32">
        <v>0.35000000000000003</v>
      </c>
      <c r="O3853" s="37"/>
      <c r="P3853" s="35">
        <f>Data!$I3853+0</f>
        <v>0.60000000000000009</v>
      </c>
      <c r="Q3853" s="33">
        <f>Data!$J3853-250</f>
        <v>3750</v>
      </c>
      <c r="R3853" s="34">
        <f>Data!$M3853-5%</f>
        <v>0.30000000000000004</v>
      </c>
    </row>
    <row r="3854" spans="1:18" ht="15.75" customHeight="1">
      <c r="A3854" s="22"/>
      <c r="B3854" s="27" t="s">
        <v>21</v>
      </c>
      <c r="C3854" s="27">
        <v>1185732</v>
      </c>
      <c r="D3854" s="28">
        <v>44369</v>
      </c>
      <c r="E3854" s="27" t="s">
        <v>22</v>
      </c>
      <c r="F3854" s="27" t="s">
        <v>136</v>
      </c>
      <c r="G3854" s="27" t="s">
        <v>137</v>
      </c>
      <c r="H3854" s="27" t="s">
        <v>26</v>
      </c>
      <c r="I3854" s="29">
        <v>0.55000000000000004</v>
      </c>
      <c r="J3854" s="30">
        <v>3250</v>
      </c>
      <c r="K3854" s="31">
        <f t="shared" si="30"/>
        <v>1787.5000000000002</v>
      </c>
      <c r="L3854" s="31">
        <f t="shared" si="31"/>
        <v>446.87500000000006</v>
      </c>
      <c r="M3854" s="32">
        <v>0.25</v>
      </c>
      <c r="O3854" s="37"/>
      <c r="P3854" s="35">
        <f>Data!$I3854+0</f>
        <v>0.55000000000000004</v>
      </c>
      <c r="Q3854" s="33">
        <f>Data!$J3854-250</f>
        <v>3000</v>
      </c>
      <c r="R3854" s="34">
        <f>Data!$M3854-5%</f>
        <v>0.2</v>
      </c>
    </row>
    <row r="3855" spans="1:18" ht="15.75" customHeight="1">
      <c r="A3855" s="22"/>
      <c r="B3855" s="27" t="s">
        <v>21</v>
      </c>
      <c r="C3855" s="27">
        <v>1185732</v>
      </c>
      <c r="D3855" s="28">
        <v>44369</v>
      </c>
      <c r="E3855" s="27" t="s">
        <v>22</v>
      </c>
      <c r="F3855" s="27" t="s">
        <v>136</v>
      </c>
      <c r="G3855" s="27" t="s">
        <v>137</v>
      </c>
      <c r="H3855" s="27" t="s">
        <v>27</v>
      </c>
      <c r="I3855" s="29">
        <v>0.55000000000000004</v>
      </c>
      <c r="J3855" s="30">
        <v>3000</v>
      </c>
      <c r="K3855" s="31">
        <f t="shared" si="30"/>
        <v>1650.0000000000002</v>
      </c>
      <c r="L3855" s="31">
        <f t="shared" si="31"/>
        <v>412.50000000000006</v>
      </c>
      <c r="M3855" s="32">
        <v>0.25</v>
      </c>
      <c r="O3855" s="37"/>
      <c r="P3855" s="35">
        <f>Data!$I3855+0</f>
        <v>0.55000000000000004</v>
      </c>
      <c r="Q3855" s="33">
        <f>Data!$J3855-250</f>
        <v>2750</v>
      </c>
      <c r="R3855" s="34">
        <f>Data!$M3855-5%</f>
        <v>0.2</v>
      </c>
    </row>
    <row r="3856" spans="1:18" ht="15.75" customHeight="1">
      <c r="A3856" s="22"/>
      <c r="B3856" s="27" t="s">
        <v>21</v>
      </c>
      <c r="C3856" s="27">
        <v>1185732</v>
      </c>
      <c r="D3856" s="28">
        <v>44369</v>
      </c>
      <c r="E3856" s="27" t="s">
        <v>22</v>
      </c>
      <c r="F3856" s="27" t="s">
        <v>136</v>
      </c>
      <c r="G3856" s="27" t="s">
        <v>137</v>
      </c>
      <c r="H3856" s="27" t="s">
        <v>28</v>
      </c>
      <c r="I3856" s="29">
        <v>0.65</v>
      </c>
      <c r="J3856" s="30">
        <v>3000</v>
      </c>
      <c r="K3856" s="31">
        <f t="shared" si="30"/>
        <v>1950</v>
      </c>
      <c r="L3856" s="31">
        <f t="shared" si="31"/>
        <v>487.5</v>
      </c>
      <c r="M3856" s="32">
        <v>0.25</v>
      </c>
      <c r="O3856" s="37"/>
      <c r="P3856" s="35">
        <f>Data!$I3856+0</f>
        <v>0.65</v>
      </c>
      <c r="Q3856" s="33">
        <f>Data!$J3856-250</f>
        <v>2750</v>
      </c>
      <c r="R3856" s="34">
        <f>Data!$M3856-5%</f>
        <v>0.2</v>
      </c>
    </row>
    <row r="3857" spans="1:18" ht="15.75" customHeight="1">
      <c r="A3857" s="22"/>
      <c r="B3857" s="27" t="s">
        <v>21</v>
      </c>
      <c r="C3857" s="27">
        <v>1185732</v>
      </c>
      <c r="D3857" s="28">
        <v>44369</v>
      </c>
      <c r="E3857" s="27" t="s">
        <v>22</v>
      </c>
      <c r="F3857" s="27" t="s">
        <v>136</v>
      </c>
      <c r="G3857" s="27" t="s">
        <v>137</v>
      </c>
      <c r="H3857" s="27" t="s">
        <v>29</v>
      </c>
      <c r="I3857" s="29">
        <v>0.70000000000000007</v>
      </c>
      <c r="J3857" s="30">
        <v>4500</v>
      </c>
      <c r="K3857" s="31">
        <f t="shared" si="30"/>
        <v>3150.0000000000005</v>
      </c>
      <c r="L3857" s="31">
        <f t="shared" si="31"/>
        <v>945.00000000000011</v>
      </c>
      <c r="M3857" s="32">
        <v>0.3</v>
      </c>
      <c r="O3857" s="37"/>
      <c r="P3857" s="35">
        <f>Data!$I3857+0</f>
        <v>0.70000000000000007</v>
      </c>
      <c r="Q3857" s="33">
        <f>Data!$J3857-250</f>
        <v>4250</v>
      </c>
      <c r="R3857" s="34">
        <f>Data!$M3857-5%</f>
        <v>0.25</v>
      </c>
    </row>
    <row r="3858" spans="1:18" ht="15.75" customHeight="1">
      <c r="A3858" s="22"/>
      <c r="B3858" s="27" t="s">
        <v>21</v>
      </c>
      <c r="C3858" s="27">
        <v>1185732</v>
      </c>
      <c r="D3858" s="28">
        <v>44397</v>
      </c>
      <c r="E3858" s="27" t="s">
        <v>22</v>
      </c>
      <c r="F3858" s="27" t="s">
        <v>136</v>
      </c>
      <c r="G3858" s="27" t="s">
        <v>137</v>
      </c>
      <c r="H3858" s="27" t="s">
        <v>24</v>
      </c>
      <c r="I3858" s="29">
        <v>0.65</v>
      </c>
      <c r="J3858" s="30">
        <v>6750</v>
      </c>
      <c r="K3858" s="31">
        <f t="shared" si="30"/>
        <v>4387.5</v>
      </c>
      <c r="L3858" s="31">
        <f t="shared" si="31"/>
        <v>1535.6250000000002</v>
      </c>
      <c r="M3858" s="32">
        <v>0.35000000000000003</v>
      </c>
      <c r="O3858" s="37"/>
      <c r="P3858" s="35">
        <f>Data!$I3858+0</f>
        <v>0.65</v>
      </c>
      <c r="Q3858" s="33">
        <f>Data!$J3858-250</f>
        <v>6500</v>
      </c>
      <c r="R3858" s="34">
        <f>Data!$M3858-5%</f>
        <v>0.30000000000000004</v>
      </c>
    </row>
    <row r="3859" spans="1:18" ht="15.75" customHeight="1">
      <c r="A3859" s="22"/>
      <c r="B3859" s="27" t="s">
        <v>21</v>
      </c>
      <c r="C3859" s="27">
        <v>1185732</v>
      </c>
      <c r="D3859" s="28">
        <v>44397</v>
      </c>
      <c r="E3859" s="27" t="s">
        <v>22</v>
      </c>
      <c r="F3859" s="27" t="s">
        <v>136</v>
      </c>
      <c r="G3859" s="27" t="s">
        <v>137</v>
      </c>
      <c r="H3859" s="27" t="s">
        <v>25</v>
      </c>
      <c r="I3859" s="29">
        <v>0.60000000000000009</v>
      </c>
      <c r="J3859" s="30">
        <v>4250</v>
      </c>
      <c r="K3859" s="31">
        <f t="shared" si="30"/>
        <v>2550.0000000000005</v>
      </c>
      <c r="L3859" s="31">
        <f t="shared" si="31"/>
        <v>892.50000000000023</v>
      </c>
      <c r="M3859" s="32">
        <v>0.35000000000000003</v>
      </c>
      <c r="O3859" s="37"/>
      <c r="P3859" s="35">
        <f>Data!$I3859+0</f>
        <v>0.60000000000000009</v>
      </c>
      <c r="Q3859" s="33">
        <f>Data!$J3859-250</f>
        <v>4000</v>
      </c>
      <c r="R3859" s="34">
        <f>Data!$M3859-5%</f>
        <v>0.30000000000000004</v>
      </c>
    </row>
    <row r="3860" spans="1:18" ht="15.75" customHeight="1">
      <c r="A3860" s="22"/>
      <c r="B3860" s="27" t="s">
        <v>21</v>
      </c>
      <c r="C3860" s="27">
        <v>1185732</v>
      </c>
      <c r="D3860" s="28">
        <v>44397</v>
      </c>
      <c r="E3860" s="27" t="s">
        <v>22</v>
      </c>
      <c r="F3860" s="27" t="s">
        <v>136</v>
      </c>
      <c r="G3860" s="27" t="s">
        <v>137</v>
      </c>
      <c r="H3860" s="27" t="s">
        <v>26</v>
      </c>
      <c r="I3860" s="29">
        <v>0.55000000000000004</v>
      </c>
      <c r="J3860" s="30">
        <v>3500</v>
      </c>
      <c r="K3860" s="31">
        <f t="shared" si="30"/>
        <v>1925.0000000000002</v>
      </c>
      <c r="L3860" s="31">
        <f t="shared" si="31"/>
        <v>481.25000000000006</v>
      </c>
      <c r="M3860" s="32">
        <v>0.25</v>
      </c>
      <c r="O3860" s="37"/>
      <c r="P3860" s="35">
        <f>Data!$I3860+0</f>
        <v>0.55000000000000004</v>
      </c>
      <c r="Q3860" s="33">
        <f>Data!$J3860-250</f>
        <v>3250</v>
      </c>
      <c r="R3860" s="34">
        <f>Data!$M3860-5%</f>
        <v>0.2</v>
      </c>
    </row>
    <row r="3861" spans="1:18" ht="15.75" customHeight="1">
      <c r="A3861" s="22"/>
      <c r="B3861" s="27" t="s">
        <v>21</v>
      </c>
      <c r="C3861" s="27">
        <v>1185732</v>
      </c>
      <c r="D3861" s="28">
        <v>44397</v>
      </c>
      <c r="E3861" s="27" t="s">
        <v>22</v>
      </c>
      <c r="F3861" s="27" t="s">
        <v>136</v>
      </c>
      <c r="G3861" s="27" t="s">
        <v>137</v>
      </c>
      <c r="H3861" s="27" t="s">
        <v>27</v>
      </c>
      <c r="I3861" s="29">
        <v>0.55000000000000004</v>
      </c>
      <c r="J3861" s="30">
        <v>3000</v>
      </c>
      <c r="K3861" s="31">
        <f t="shared" si="30"/>
        <v>1650.0000000000002</v>
      </c>
      <c r="L3861" s="31">
        <f t="shared" si="31"/>
        <v>412.50000000000006</v>
      </c>
      <c r="M3861" s="32">
        <v>0.25</v>
      </c>
      <c r="O3861" s="37"/>
      <c r="P3861" s="35">
        <f>Data!$I3861+0</f>
        <v>0.55000000000000004</v>
      </c>
      <c r="Q3861" s="33">
        <f>Data!$J3861-250</f>
        <v>2750</v>
      </c>
      <c r="R3861" s="34">
        <f>Data!$M3861-5%</f>
        <v>0.2</v>
      </c>
    </row>
    <row r="3862" spans="1:18" ht="15.75" customHeight="1">
      <c r="A3862" s="22"/>
      <c r="B3862" s="27" t="s">
        <v>21</v>
      </c>
      <c r="C3862" s="27">
        <v>1185732</v>
      </c>
      <c r="D3862" s="28">
        <v>44397</v>
      </c>
      <c r="E3862" s="27" t="s">
        <v>22</v>
      </c>
      <c r="F3862" s="27" t="s">
        <v>136</v>
      </c>
      <c r="G3862" s="27" t="s">
        <v>137</v>
      </c>
      <c r="H3862" s="27" t="s">
        <v>28</v>
      </c>
      <c r="I3862" s="29">
        <v>0.65</v>
      </c>
      <c r="J3862" s="30">
        <v>3250</v>
      </c>
      <c r="K3862" s="31">
        <f t="shared" si="30"/>
        <v>2112.5</v>
      </c>
      <c r="L3862" s="31">
        <f t="shared" si="31"/>
        <v>528.125</v>
      </c>
      <c r="M3862" s="32">
        <v>0.25</v>
      </c>
      <c r="O3862" s="37"/>
      <c r="P3862" s="35">
        <f>Data!$I3862+0</f>
        <v>0.65</v>
      </c>
      <c r="Q3862" s="33">
        <f>Data!$J3862-250</f>
        <v>3000</v>
      </c>
      <c r="R3862" s="34">
        <f>Data!$M3862-5%</f>
        <v>0.2</v>
      </c>
    </row>
    <row r="3863" spans="1:18" ht="15.75" customHeight="1">
      <c r="A3863" s="22"/>
      <c r="B3863" s="27" t="s">
        <v>21</v>
      </c>
      <c r="C3863" s="27">
        <v>1185732</v>
      </c>
      <c r="D3863" s="28">
        <v>44397</v>
      </c>
      <c r="E3863" s="27" t="s">
        <v>22</v>
      </c>
      <c r="F3863" s="27" t="s">
        <v>136</v>
      </c>
      <c r="G3863" s="27" t="s">
        <v>137</v>
      </c>
      <c r="H3863" s="27" t="s">
        <v>29</v>
      </c>
      <c r="I3863" s="29">
        <v>0.70000000000000007</v>
      </c>
      <c r="J3863" s="30">
        <v>5000</v>
      </c>
      <c r="K3863" s="31">
        <f t="shared" si="30"/>
        <v>3500.0000000000005</v>
      </c>
      <c r="L3863" s="31">
        <f t="shared" si="31"/>
        <v>1050</v>
      </c>
      <c r="M3863" s="32">
        <v>0.3</v>
      </c>
      <c r="O3863" s="37"/>
      <c r="P3863" s="35">
        <f>Data!$I3863+0</f>
        <v>0.70000000000000007</v>
      </c>
      <c r="Q3863" s="33">
        <f>Data!$J3863-250</f>
        <v>4750</v>
      </c>
      <c r="R3863" s="34">
        <f>Data!$M3863-5%</f>
        <v>0.25</v>
      </c>
    </row>
    <row r="3864" spans="1:18" ht="15.75" customHeight="1">
      <c r="A3864" s="22"/>
      <c r="B3864" s="27" t="s">
        <v>21</v>
      </c>
      <c r="C3864" s="27">
        <v>1185732</v>
      </c>
      <c r="D3864" s="28">
        <v>44429</v>
      </c>
      <c r="E3864" s="27" t="s">
        <v>22</v>
      </c>
      <c r="F3864" s="27" t="s">
        <v>136</v>
      </c>
      <c r="G3864" s="27" t="s">
        <v>137</v>
      </c>
      <c r="H3864" s="27" t="s">
        <v>24</v>
      </c>
      <c r="I3864" s="29">
        <v>0.65</v>
      </c>
      <c r="J3864" s="30">
        <v>6500</v>
      </c>
      <c r="K3864" s="31">
        <f t="shared" si="30"/>
        <v>4225</v>
      </c>
      <c r="L3864" s="31">
        <f t="shared" si="31"/>
        <v>1478.7500000000002</v>
      </c>
      <c r="M3864" s="32">
        <v>0.35000000000000003</v>
      </c>
      <c r="O3864" s="37"/>
      <c r="P3864" s="35">
        <f>Data!$I3864+0</f>
        <v>0.65</v>
      </c>
      <c r="Q3864" s="33">
        <f>Data!$J3864-250</f>
        <v>6250</v>
      </c>
      <c r="R3864" s="34">
        <f>Data!$M3864-5%</f>
        <v>0.30000000000000004</v>
      </c>
    </row>
    <row r="3865" spans="1:18" ht="15.75" customHeight="1">
      <c r="A3865" s="22"/>
      <c r="B3865" s="27" t="s">
        <v>21</v>
      </c>
      <c r="C3865" s="27">
        <v>1185732</v>
      </c>
      <c r="D3865" s="28">
        <v>44429</v>
      </c>
      <c r="E3865" s="27" t="s">
        <v>22</v>
      </c>
      <c r="F3865" s="27" t="s">
        <v>136</v>
      </c>
      <c r="G3865" s="27" t="s">
        <v>137</v>
      </c>
      <c r="H3865" s="27" t="s">
        <v>25</v>
      </c>
      <c r="I3865" s="29">
        <v>0.60000000000000009</v>
      </c>
      <c r="J3865" s="30">
        <v>4250</v>
      </c>
      <c r="K3865" s="31">
        <f t="shared" si="30"/>
        <v>2550.0000000000005</v>
      </c>
      <c r="L3865" s="31">
        <f t="shared" si="31"/>
        <v>892.50000000000023</v>
      </c>
      <c r="M3865" s="32">
        <v>0.35000000000000003</v>
      </c>
      <c r="O3865" s="37"/>
      <c r="P3865" s="35">
        <f>Data!$I3865+0</f>
        <v>0.60000000000000009</v>
      </c>
      <c r="Q3865" s="33">
        <f>Data!$J3865-250</f>
        <v>4000</v>
      </c>
      <c r="R3865" s="34">
        <f>Data!$M3865-5%</f>
        <v>0.30000000000000004</v>
      </c>
    </row>
    <row r="3866" spans="1:18" ht="15.75" customHeight="1">
      <c r="A3866" s="22"/>
      <c r="B3866" s="27" t="s">
        <v>21</v>
      </c>
      <c r="C3866" s="27">
        <v>1185732</v>
      </c>
      <c r="D3866" s="28">
        <v>44429</v>
      </c>
      <c r="E3866" s="27" t="s">
        <v>22</v>
      </c>
      <c r="F3866" s="27" t="s">
        <v>136</v>
      </c>
      <c r="G3866" s="27" t="s">
        <v>137</v>
      </c>
      <c r="H3866" s="27" t="s">
        <v>26</v>
      </c>
      <c r="I3866" s="29">
        <v>0.55000000000000004</v>
      </c>
      <c r="J3866" s="30">
        <v>3500</v>
      </c>
      <c r="K3866" s="31">
        <f t="shared" si="30"/>
        <v>1925.0000000000002</v>
      </c>
      <c r="L3866" s="31">
        <f t="shared" si="31"/>
        <v>481.25000000000006</v>
      </c>
      <c r="M3866" s="32">
        <v>0.25</v>
      </c>
      <c r="O3866" s="37"/>
      <c r="P3866" s="35">
        <f>Data!$I3866+0</f>
        <v>0.55000000000000004</v>
      </c>
      <c r="Q3866" s="33">
        <f>Data!$J3866-250</f>
        <v>3250</v>
      </c>
      <c r="R3866" s="34">
        <f>Data!$M3866-5%</f>
        <v>0.2</v>
      </c>
    </row>
    <row r="3867" spans="1:18" ht="15.75" customHeight="1">
      <c r="A3867" s="22"/>
      <c r="B3867" s="27" t="s">
        <v>21</v>
      </c>
      <c r="C3867" s="27">
        <v>1185732</v>
      </c>
      <c r="D3867" s="28">
        <v>44429</v>
      </c>
      <c r="E3867" s="27" t="s">
        <v>22</v>
      </c>
      <c r="F3867" s="27" t="s">
        <v>136</v>
      </c>
      <c r="G3867" s="27" t="s">
        <v>137</v>
      </c>
      <c r="H3867" s="27" t="s">
        <v>27</v>
      </c>
      <c r="I3867" s="29">
        <v>0.55000000000000004</v>
      </c>
      <c r="J3867" s="30">
        <v>2500</v>
      </c>
      <c r="K3867" s="31">
        <f t="shared" si="30"/>
        <v>1375</v>
      </c>
      <c r="L3867" s="31">
        <f t="shared" si="31"/>
        <v>343.75</v>
      </c>
      <c r="M3867" s="32">
        <v>0.25</v>
      </c>
      <c r="O3867" s="37"/>
      <c r="P3867" s="35">
        <f>Data!$I3867+0</f>
        <v>0.55000000000000004</v>
      </c>
      <c r="Q3867" s="33">
        <f>Data!$J3867-250</f>
        <v>2250</v>
      </c>
      <c r="R3867" s="34">
        <f>Data!$M3867-5%</f>
        <v>0.2</v>
      </c>
    </row>
    <row r="3868" spans="1:18" ht="15.75" customHeight="1">
      <c r="A3868" s="22"/>
      <c r="B3868" s="27" t="s">
        <v>21</v>
      </c>
      <c r="C3868" s="27">
        <v>1185732</v>
      </c>
      <c r="D3868" s="28">
        <v>44429</v>
      </c>
      <c r="E3868" s="27" t="s">
        <v>22</v>
      </c>
      <c r="F3868" s="27" t="s">
        <v>136</v>
      </c>
      <c r="G3868" s="27" t="s">
        <v>137</v>
      </c>
      <c r="H3868" s="27" t="s">
        <v>28</v>
      </c>
      <c r="I3868" s="29">
        <v>0.65</v>
      </c>
      <c r="J3868" s="30">
        <v>2250</v>
      </c>
      <c r="K3868" s="31">
        <f t="shared" si="30"/>
        <v>1462.5</v>
      </c>
      <c r="L3868" s="31">
        <f t="shared" si="31"/>
        <v>365.625</v>
      </c>
      <c r="M3868" s="32">
        <v>0.25</v>
      </c>
      <c r="O3868" s="37"/>
      <c r="P3868" s="35">
        <f>Data!$I3868+0</f>
        <v>0.65</v>
      </c>
      <c r="Q3868" s="33">
        <f>Data!$J3868-250</f>
        <v>2000</v>
      </c>
      <c r="R3868" s="34">
        <f>Data!$M3868-5%</f>
        <v>0.2</v>
      </c>
    </row>
    <row r="3869" spans="1:18" ht="15.75" customHeight="1">
      <c r="A3869" s="22"/>
      <c r="B3869" s="27" t="s">
        <v>21</v>
      </c>
      <c r="C3869" s="27">
        <v>1185732</v>
      </c>
      <c r="D3869" s="28">
        <v>44429</v>
      </c>
      <c r="E3869" s="27" t="s">
        <v>22</v>
      </c>
      <c r="F3869" s="27" t="s">
        <v>136</v>
      </c>
      <c r="G3869" s="27" t="s">
        <v>137</v>
      </c>
      <c r="H3869" s="27" t="s">
        <v>29</v>
      </c>
      <c r="I3869" s="29">
        <v>0.70000000000000007</v>
      </c>
      <c r="J3869" s="30">
        <v>4000</v>
      </c>
      <c r="K3869" s="31">
        <f t="shared" si="30"/>
        <v>2800.0000000000005</v>
      </c>
      <c r="L3869" s="31">
        <f t="shared" si="31"/>
        <v>840.00000000000011</v>
      </c>
      <c r="M3869" s="32">
        <v>0.3</v>
      </c>
      <c r="O3869" s="37"/>
      <c r="P3869" s="35">
        <f>Data!$I3869+0</f>
        <v>0.70000000000000007</v>
      </c>
      <c r="Q3869" s="33">
        <f>Data!$J3869-250</f>
        <v>3750</v>
      </c>
      <c r="R3869" s="34">
        <f>Data!$M3869-5%</f>
        <v>0.25</v>
      </c>
    </row>
    <row r="3870" spans="1:18" ht="15.75" customHeight="1">
      <c r="A3870" s="22"/>
      <c r="B3870" s="27" t="s">
        <v>21</v>
      </c>
      <c r="C3870" s="27">
        <v>1185732</v>
      </c>
      <c r="D3870" s="28">
        <v>44459</v>
      </c>
      <c r="E3870" s="27" t="s">
        <v>22</v>
      </c>
      <c r="F3870" s="27" t="s">
        <v>136</v>
      </c>
      <c r="G3870" s="27" t="s">
        <v>137</v>
      </c>
      <c r="H3870" s="27" t="s">
        <v>24</v>
      </c>
      <c r="I3870" s="29">
        <v>0.65</v>
      </c>
      <c r="J3870" s="30">
        <v>5250</v>
      </c>
      <c r="K3870" s="31">
        <f t="shared" si="30"/>
        <v>3412.5</v>
      </c>
      <c r="L3870" s="31">
        <f t="shared" si="31"/>
        <v>1194.375</v>
      </c>
      <c r="M3870" s="32">
        <v>0.35000000000000003</v>
      </c>
      <c r="O3870" s="37"/>
      <c r="P3870" s="35">
        <f>Data!$I3870+0</f>
        <v>0.65</v>
      </c>
      <c r="Q3870" s="33">
        <f>Data!$J3870-250</f>
        <v>5000</v>
      </c>
      <c r="R3870" s="34">
        <f>Data!$M3870-5%</f>
        <v>0.30000000000000004</v>
      </c>
    </row>
    <row r="3871" spans="1:18" ht="15.75" customHeight="1">
      <c r="A3871" s="22"/>
      <c r="B3871" s="27" t="s">
        <v>21</v>
      </c>
      <c r="C3871" s="27">
        <v>1185732</v>
      </c>
      <c r="D3871" s="28">
        <v>44459</v>
      </c>
      <c r="E3871" s="27" t="s">
        <v>22</v>
      </c>
      <c r="F3871" s="27" t="s">
        <v>136</v>
      </c>
      <c r="G3871" s="27" t="s">
        <v>137</v>
      </c>
      <c r="H3871" s="27" t="s">
        <v>25</v>
      </c>
      <c r="I3871" s="29">
        <v>0.60000000000000009</v>
      </c>
      <c r="J3871" s="30">
        <v>3250</v>
      </c>
      <c r="K3871" s="31">
        <f t="shared" si="30"/>
        <v>1950.0000000000002</v>
      </c>
      <c r="L3871" s="31">
        <f t="shared" si="31"/>
        <v>682.50000000000011</v>
      </c>
      <c r="M3871" s="32">
        <v>0.35000000000000003</v>
      </c>
      <c r="O3871" s="37"/>
      <c r="P3871" s="35">
        <f>Data!$I3871+0</f>
        <v>0.60000000000000009</v>
      </c>
      <c r="Q3871" s="33">
        <f>Data!$J3871-250</f>
        <v>3000</v>
      </c>
      <c r="R3871" s="34">
        <f>Data!$M3871-5%</f>
        <v>0.30000000000000004</v>
      </c>
    </row>
    <row r="3872" spans="1:18" ht="15.75" customHeight="1">
      <c r="A3872" s="22"/>
      <c r="B3872" s="27" t="s">
        <v>21</v>
      </c>
      <c r="C3872" s="27">
        <v>1185732</v>
      </c>
      <c r="D3872" s="28">
        <v>44459</v>
      </c>
      <c r="E3872" s="27" t="s">
        <v>22</v>
      </c>
      <c r="F3872" s="27" t="s">
        <v>136</v>
      </c>
      <c r="G3872" s="27" t="s">
        <v>137</v>
      </c>
      <c r="H3872" s="27" t="s">
        <v>26</v>
      </c>
      <c r="I3872" s="29">
        <v>0.55000000000000004</v>
      </c>
      <c r="J3872" s="30">
        <v>2250</v>
      </c>
      <c r="K3872" s="31">
        <f t="shared" si="30"/>
        <v>1237.5</v>
      </c>
      <c r="L3872" s="31">
        <f t="shared" si="31"/>
        <v>309.375</v>
      </c>
      <c r="M3872" s="32">
        <v>0.25</v>
      </c>
      <c r="O3872" s="37"/>
      <c r="P3872" s="35">
        <f>Data!$I3872+0</f>
        <v>0.55000000000000004</v>
      </c>
      <c r="Q3872" s="33">
        <f>Data!$J3872-250</f>
        <v>2000</v>
      </c>
      <c r="R3872" s="34">
        <f>Data!$M3872-5%</f>
        <v>0.2</v>
      </c>
    </row>
    <row r="3873" spans="1:18" ht="15.75" customHeight="1">
      <c r="A3873" s="22"/>
      <c r="B3873" s="27" t="s">
        <v>21</v>
      </c>
      <c r="C3873" s="27">
        <v>1185732</v>
      </c>
      <c r="D3873" s="28">
        <v>44459</v>
      </c>
      <c r="E3873" s="27" t="s">
        <v>22</v>
      </c>
      <c r="F3873" s="27" t="s">
        <v>136</v>
      </c>
      <c r="G3873" s="27" t="s">
        <v>137</v>
      </c>
      <c r="H3873" s="27" t="s">
        <v>27</v>
      </c>
      <c r="I3873" s="29">
        <v>0.55000000000000004</v>
      </c>
      <c r="J3873" s="30">
        <v>2000</v>
      </c>
      <c r="K3873" s="31">
        <f t="shared" si="30"/>
        <v>1100</v>
      </c>
      <c r="L3873" s="31">
        <f t="shared" si="31"/>
        <v>275</v>
      </c>
      <c r="M3873" s="32">
        <v>0.25</v>
      </c>
      <c r="O3873" s="37"/>
      <c r="P3873" s="35">
        <f>Data!$I3873+0</f>
        <v>0.55000000000000004</v>
      </c>
      <c r="Q3873" s="33">
        <f>Data!$J3873-250</f>
        <v>1750</v>
      </c>
      <c r="R3873" s="34">
        <f>Data!$M3873-5%</f>
        <v>0.2</v>
      </c>
    </row>
    <row r="3874" spans="1:18" ht="15.75" customHeight="1">
      <c r="A3874" s="22"/>
      <c r="B3874" s="27" t="s">
        <v>21</v>
      </c>
      <c r="C3874" s="27">
        <v>1185732</v>
      </c>
      <c r="D3874" s="28">
        <v>44459</v>
      </c>
      <c r="E3874" s="27" t="s">
        <v>22</v>
      </c>
      <c r="F3874" s="27" t="s">
        <v>136</v>
      </c>
      <c r="G3874" s="27" t="s">
        <v>137</v>
      </c>
      <c r="H3874" s="27" t="s">
        <v>28</v>
      </c>
      <c r="I3874" s="29">
        <v>0.65</v>
      </c>
      <c r="J3874" s="30">
        <v>2000</v>
      </c>
      <c r="K3874" s="31">
        <f t="shared" si="30"/>
        <v>1300</v>
      </c>
      <c r="L3874" s="31">
        <f t="shared" si="31"/>
        <v>325</v>
      </c>
      <c r="M3874" s="32">
        <v>0.25</v>
      </c>
      <c r="O3874" s="37"/>
      <c r="P3874" s="35">
        <f>Data!$I3874+0</f>
        <v>0.65</v>
      </c>
      <c r="Q3874" s="33">
        <f>Data!$J3874-250</f>
        <v>1750</v>
      </c>
      <c r="R3874" s="34">
        <f>Data!$M3874-5%</f>
        <v>0.2</v>
      </c>
    </row>
    <row r="3875" spans="1:18" ht="15.75" customHeight="1">
      <c r="A3875" s="22"/>
      <c r="B3875" s="27" t="s">
        <v>21</v>
      </c>
      <c r="C3875" s="27">
        <v>1185732</v>
      </c>
      <c r="D3875" s="28">
        <v>44459</v>
      </c>
      <c r="E3875" s="27" t="s">
        <v>22</v>
      </c>
      <c r="F3875" s="27" t="s">
        <v>136</v>
      </c>
      <c r="G3875" s="27" t="s">
        <v>137</v>
      </c>
      <c r="H3875" s="27" t="s">
        <v>29</v>
      </c>
      <c r="I3875" s="29">
        <v>0.70000000000000007</v>
      </c>
      <c r="J3875" s="30">
        <v>3000</v>
      </c>
      <c r="K3875" s="31">
        <f t="shared" si="30"/>
        <v>2100</v>
      </c>
      <c r="L3875" s="31">
        <f t="shared" si="31"/>
        <v>630</v>
      </c>
      <c r="M3875" s="32">
        <v>0.3</v>
      </c>
      <c r="O3875" s="37"/>
      <c r="P3875" s="35">
        <f>Data!$I3875+0</f>
        <v>0.70000000000000007</v>
      </c>
      <c r="Q3875" s="33">
        <f>Data!$J3875-250</f>
        <v>2750</v>
      </c>
      <c r="R3875" s="34">
        <f>Data!$M3875-5%</f>
        <v>0.25</v>
      </c>
    </row>
    <row r="3876" spans="1:18" ht="15.75" customHeight="1">
      <c r="A3876" s="22"/>
      <c r="B3876" s="27" t="s">
        <v>21</v>
      </c>
      <c r="C3876" s="27">
        <v>1185732</v>
      </c>
      <c r="D3876" s="28">
        <v>44491</v>
      </c>
      <c r="E3876" s="27" t="s">
        <v>22</v>
      </c>
      <c r="F3876" s="27" t="s">
        <v>136</v>
      </c>
      <c r="G3876" s="27" t="s">
        <v>137</v>
      </c>
      <c r="H3876" s="27" t="s">
        <v>24</v>
      </c>
      <c r="I3876" s="29">
        <v>0.70000000000000007</v>
      </c>
      <c r="J3876" s="30">
        <v>4500</v>
      </c>
      <c r="K3876" s="31">
        <f t="shared" si="30"/>
        <v>3150.0000000000005</v>
      </c>
      <c r="L3876" s="31">
        <f t="shared" si="31"/>
        <v>1102.5000000000002</v>
      </c>
      <c r="M3876" s="32">
        <v>0.35000000000000003</v>
      </c>
      <c r="O3876" s="37"/>
      <c r="P3876" s="35">
        <f>Data!$I3876+0</f>
        <v>0.70000000000000007</v>
      </c>
      <c r="Q3876" s="33">
        <f>Data!$J3876-250</f>
        <v>4250</v>
      </c>
      <c r="R3876" s="34">
        <f>Data!$M3876-5%</f>
        <v>0.30000000000000004</v>
      </c>
    </row>
    <row r="3877" spans="1:18" ht="15.75" customHeight="1">
      <c r="A3877" s="22"/>
      <c r="B3877" s="27" t="s">
        <v>21</v>
      </c>
      <c r="C3877" s="27">
        <v>1185732</v>
      </c>
      <c r="D3877" s="28">
        <v>44491</v>
      </c>
      <c r="E3877" s="27" t="s">
        <v>22</v>
      </c>
      <c r="F3877" s="27" t="s">
        <v>136</v>
      </c>
      <c r="G3877" s="27" t="s">
        <v>137</v>
      </c>
      <c r="H3877" s="27" t="s">
        <v>25</v>
      </c>
      <c r="I3877" s="29">
        <v>0.65000000000000013</v>
      </c>
      <c r="J3877" s="30">
        <v>2750</v>
      </c>
      <c r="K3877" s="31">
        <f t="shared" si="30"/>
        <v>1787.5000000000005</v>
      </c>
      <c r="L3877" s="31">
        <f t="shared" si="31"/>
        <v>625.62500000000023</v>
      </c>
      <c r="M3877" s="32">
        <v>0.35000000000000003</v>
      </c>
      <c r="O3877" s="37"/>
      <c r="P3877" s="35">
        <f>Data!$I3877+0</f>
        <v>0.65000000000000013</v>
      </c>
      <c r="Q3877" s="33">
        <f>Data!$J3877-250</f>
        <v>2500</v>
      </c>
      <c r="R3877" s="34">
        <f>Data!$M3877-5%</f>
        <v>0.30000000000000004</v>
      </c>
    </row>
    <row r="3878" spans="1:18" ht="15.75" customHeight="1">
      <c r="A3878" s="22"/>
      <c r="B3878" s="27" t="s">
        <v>21</v>
      </c>
      <c r="C3878" s="27">
        <v>1185732</v>
      </c>
      <c r="D3878" s="28">
        <v>44491</v>
      </c>
      <c r="E3878" s="27" t="s">
        <v>22</v>
      </c>
      <c r="F3878" s="27" t="s">
        <v>136</v>
      </c>
      <c r="G3878" s="27" t="s">
        <v>137</v>
      </c>
      <c r="H3878" s="27" t="s">
        <v>26</v>
      </c>
      <c r="I3878" s="29">
        <v>0.65000000000000013</v>
      </c>
      <c r="J3878" s="30">
        <v>1750</v>
      </c>
      <c r="K3878" s="31">
        <f t="shared" si="30"/>
        <v>1137.5000000000002</v>
      </c>
      <c r="L3878" s="31">
        <f t="shared" si="31"/>
        <v>284.37500000000006</v>
      </c>
      <c r="M3878" s="32">
        <v>0.25</v>
      </c>
      <c r="O3878" s="37"/>
      <c r="P3878" s="35">
        <f>Data!$I3878+0</f>
        <v>0.65000000000000013</v>
      </c>
      <c r="Q3878" s="33">
        <f>Data!$J3878-250</f>
        <v>1500</v>
      </c>
      <c r="R3878" s="34">
        <f>Data!$M3878-5%</f>
        <v>0.2</v>
      </c>
    </row>
    <row r="3879" spans="1:18" ht="15.75" customHeight="1">
      <c r="A3879" s="22"/>
      <c r="B3879" s="27" t="s">
        <v>21</v>
      </c>
      <c r="C3879" s="27">
        <v>1185732</v>
      </c>
      <c r="D3879" s="28">
        <v>44491</v>
      </c>
      <c r="E3879" s="27" t="s">
        <v>22</v>
      </c>
      <c r="F3879" s="27" t="s">
        <v>136</v>
      </c>
      <c r="G3879" s="27" t="s">
        <v>137</v>
      </c>
      <c r="H3879" s="27" t="s">
        <v>27</v>
      </c>
      <c r="I3879" s="29">
        <v>0.65000000000000013</v>
      </c>
      <c r="J3879" s="30">
        <v>1500</v>
      </c>
      <c r="K3879" s="31">
        <f t="shared" si="30"/>
        <v>975.00000000000023</v>
      </c>
      <c r="L3879" s="31">
        <f t="shared" si="31"/>
        <v>243.75000000000006</v>
      </c>
      <c r="M3879" s="32">
        <v>0.25</v>
      </c>
      <c r="O3879" s="37"/>
      <c r="P3879" s="35">
        <f>Data!$I3879+0</f>
        <v>0.65000000000000013</v>
      </c>
      <c r="Q3879" s="33">
        <f>Data!$J3879-250</f>
        <v>1250</v>
      </c>
      <c r="R3879" s="34">
        <f>Data!$M3879-5%</f>
        <v>0.2</v>
      </c>
    </row>
    <row r="3880" spans="1:18" ht="15.75" customHeight="1">
      <c r="A3880" s="22"/>
      <c r="B3880" s="27" t="s">
        <v>21</v>
      </c>
      <c r="C3880" s="27">
        <v>1185732</v>
      </c>
      <c r="D3880" s="28">
        <v>44491</v>
      </c>
      <c r="E3880" s="27" t="s">
        <v>22</v>
      </c>
      <c r="F3880" s="27" t="s">
        <v>136</v>
      </c>
      <c r="G3880" s="27" t="s">
        <v>137</v>
      </c>
      <c r="H3880" s="27" t="s">
        <v>28</v>
      </c>
      <c r="I3880" s="29">
        <v>0.75000000000000011</v>
      </c>
      <c r="J3880" s="30">
        <v>1500</v>
      </c>
      <c r="K3880" s="31">
        <f t="shared" si="30"/>
        <v>1125.0000000000002</v>
      </c>
      <c r="L3880" s="31">
        <f t="shared" si="31"/>
        <v>281.25000000000006</v>
      </c>
      <c r="M3880" s="32">
        <v>0.25</v>
      </c>
      <c r="O3880" s="37"/>
      <c r="P3880" s="35">
        <f>Data!$I3880+0</f>
        <v>0.75000000000000011</v>
      </c>
      <c r="Q3880" s="33">
        <f>Data!$J3880-250</f>
        <v>1250</v>
      </c>
      <c r="R3880" s="34">
        <f>Data!$M3880-5%</f>
        <v>0.2</v>
      </c>
    </row>
    <row r="3881" spans="1:18" ht="15.75" customHeight="1">
      <c r="A3881" s="22"/>
      <c r="B3881" s="27" t="s">
        <v>21</v>
      </c>
      <c r="C3881" s="27">
        <v>1185732</v>
      </c>
      <c r="D3881" s="28">
        <v>44491</v>
      </c>
      <c r="E3881" s="27" t="s">
        <v>22</v>
      </c>
      <c r="F3881" s="27" t="s">
        <v>136</v>
      </c>
      <c r="G3881" s="27" t="s">
        <v>137</v>
      </c>
      <c r="H3881" s="27" t="s">
        <v>29</v>
      </c>
      <c r="I3881" s="29">
        <v>0.8</v>
      </c>
      <c r="J3881" s="30">
        <v>2750</v>
      </c>
      <c r="K3881" s="31">
        <f t="shared" si="30"/>
        <v>2200</v>
      </c>
      <c r="L3881" s="31">
        <f t="shared" si="31"/>
        <v>660</v>
      </c>
      <c r="M3881" s="32">
        <v>0.3</v>
      </c>
      <c r="O3881" s="37"/>
      <c r="P3881" s="35">
        <f>Data!$I3881+0</f>
        <v>0.8</v>
      </c>
      <c r="Q3881" s="33">
        <f>Data!$J3881-250</f>
        <v>2500</v>
      </c>
      <c r="R3881" s="34">
        <f>Data!$M3881-5%</f>
        <v>0.25</v>
      </c>
    </row>
    <row r="3882" spans="1:18" ht="15.75" customHeight="1">
      <c r="A3882" s="22"/>
      <c r="B3882" s="27" t="s">
        <v>21</v>
      </c>
      <c r="C3882" s="27">
        <v>1185732</v>
      </c>
      <c r="D3882" s="28">
        <v>44521</v>
      </c>
      <c r="E3882" s="27" t="s">
        <v>22</v>
      </c>
      <c r="F3882" s="27" t="s">
        <v>136</v>
      </c>
      <c r="G3882" s="27" t="s">
        <v>137</v>
      </c>
      <c r="H3882" s="27" t="s">
        <v>24</v>
      </c>
      <c r="I3882" s="29">
        <v>0.75000000000000011</v>
      </c>
      <c r="J3882" s="30">
        <v>4250</v>
      </c>
      <c r="K3882" s="31">
        <f t="shared" si="30"/>
        <v>3187.5000000000005</v>
      </c>
      <c r="L3882" s="31">
        <f t="shared" si="31"/>
        <v>1115.6250000000002</v>
      </c>
      <c r="M3882" s="32">
        <v>0.35000000000000003</v>
      </c>
      <c r="O3882" s="37"/>
      <c r="P3882" s="35">
        <f>Data!$I3882+0</f>
        <v>0.75000000000000011</v>
      </c>
      <c r="Q3882" s="33">
        <f>Data!$J3882-250</f>
        <v>4000</v>
      </c>
      <c r="R3882" s="34">
        <f>Data!$M3882-5%</f>
        <v>0.30000000000000004</v>
      </c>
    </row>
    <row r="3883" spans="1:18" ht="15.75" customHeight="1">
      <c r="A3883" s="22"/>
      <c r="B3883" s="27" t="s">
        <v>21</v>
      </c>
      <c r="C3883" s="27">
        <v>1185732</v>
      </c>
      <c r="D3883" s="28">
        <v>44521</v>
      </c>
      <c r="E3883" s="27" t="s">
        <v>22</v>
      </c>
      <c r="F3883" s="27" t="s">
        <v>136</v>
      </c>
      <c r="G3883" s="27" t="s">
        <v>137</v>
      </c>
      <c r="H3883" s="27" t="s">
        <v>25</v>
      </c>
      <c r="I3883" s="29">
        <v>0.65000000000000013</v>
      </c>
      <c r="J3883" s="30">
        <v>3000</v>
      </c>
      <c r="K3883" s="31">
        <f t="shared" si="30"/>
        <v>1950.0000000000005</v>
      </c>
      <c r="L3883" s="31">
        <f t="shared" si="31"/>
        <v>682.50000000000023</v>
      </c>
      <c r="M3883" s="32">
        <v>0.35000000000000003</v>
      </c>
      <c r="O3883" s="37"/>
      <c r="P3883" s="35">
        <f>Data!$I3883+0</f>
        <v>0.65000000000000013</v>
      </c>
      <c r="Q3883" s="33">
        <f>Data!$J3883-250</f>
        <v>2750</v>
      </c>
      <c r="R3883" s="34">
        <f>Data!$M3883-5%</f>
        <v>0.30000000000000004</v>
      </c>
    </row>
    <row r="3884" spans="1:18" ht="15.75" customHeight="1">
      <c r="A3884" s="22"/>
      <c r="B3884" s="27" t="s">
        <v>21</v>
      </c>
      <c r="C3884" s="27">
        <v>1185732</v>
      </c>
      <c r="D3884" s="28">
        <v>44521</v>
      </c>
      <c r="E3884" s="27" t="s">
        <v>22</v>
      </c>
      <c r="F3884" s="27" t="s">
        <v>136</v>
      </c>
      <c r="G3884" s="27" t="s">
        <v>137</v>
      </c>
      <c r="H3884" s="27" t="s">
        <v>26</v>
      </c>
      <c r="I3884" s="29">
        <v>0.65000000000000013</v>
      </c>
      <c r="J3884" s="30">
        <v>3200</v>
      </c>
      <c r="K3884" s="31">
        <f t="shared" si="30"/>
        <v>2080.0000000000005</v>
      </c>
      <c r="L3884" s="31">
        <f t="shared" si="31"/>
        <v>520.00000000000011</v>
      </c>
      <c r="M3884" s="32">
        <v>0.25</v>
      </c>
      <c r="O3884" s="37"/>
      <c r="P3884" s="35">
        <f>Data!$I3884+0</f>
        <v>0.65000000000000013</v>
      </c>
      <c r="Q3884" s="33">
        <f>Data!$J3884-250</f>
        <v>2950</v>
      </c>
      <c r="R3884" s="34">
        <f>Data!$M3884-5%</f>
        <v>0.2</v>
      </c>
    </row>
    <row r="3885" spans="1:18" ht="15.75" customHeight="1">
      <c r="A3885" s="22"/>
      <c r="B3885" s="27" t="s">
        <v>21</v>
      </c>
      <c r="C3885" s="27">
        <v>1185732</v>
      </c>
      <c r="D3885" s="28">
        <v>44521</v>
      </c>
      <c r="E3885" s="27" t="s">
        <v>22</v>
      </c>
      <c r="F3885" s="27" t="s">
        <v>136</v>
      </c>
      <c r="G3885" s="27" t="s">
        <v>137</v>
      </c>
      <c r="H3885" s="27" t="s">
        <v>27</v>
      </c>
      <c r="I3885" s="29">
        <v>0.65000000000000013</v>
      </c>
      <c r="J3885" s="30">
        <v>3000</v>
      </c>
      <c r="K3885" s="31">
        <f t="shared" si="30"/>
        <v>1950.0000000000005</v>
      </c>
      <c r="L3885" s="31">
        <f t="shared" si="31"/>
        <v>487.50000000000011</v>
      </c>
      <c r="M3885" s="32">
        <v>0.25</v>
      </c>
      <c r="O3885" s="37"/>
      <c r="P3885" s="35">
        <f>Data!$I3885+0</f>
        <v>0.65000000000000013</v>
      </c>
      <c r="Q3885" s="33">
        <f>Data!$J3885-250</f>
        <v>2750</v>
      </c>
      <c r="R3885" s="34">
        <f>Data!$M3885-5%</f>
        <v>0.2</v>
      </c>
    </row>
    <row r="3886" spans="1:18" ht="15.75" customHeight="1">
      <c r="A3886" s="22"/>
      <c r="B3886" s="27" t="s">
        <v>21</v>
      </c>
      <c r="C3886" s="27">
        <v>1185732</v>
      </c>
      <c r="D3886" s="28">
        <v>44521</v>
      </c>
      <c r="E3886" s="27" t="s">
        <v>22</v>
      </c>
      <c r="F3886" s="27" t="s">
        <v>136</v>
      </c>
      <c r="G3886" s="27" t="s">
        <v>137</v>
      </c>
      <c r="H3886" s="27" t="s">
        <v>28</v>
      </c>
      <c r="I3886" s="29">
        <v>0.75000000000000011</v>
      </c>
      <c r="J3886" s="30">
        <v>2750</v>
      </c>
      <c r="K3886" s="31">
        <f t="shared" si="30"/>
        <v>2062.5000000000005</v>
      </c>
      <c r="L3886" s="31">
        <f t="shared" si="31"/>
        <v>515.62500000000011</v>
      </c>
      <c r="M3886" s="32">
        <v>0.25</v>
      </c>
      <c r="O3886" s="37"/>
      <c r="P3886" s="35">
        <f>Data!$I3886+0</f>
        <v>0.75000000000000011</v>
      </c>
      <c r="Q3886" s="33">
        <f>Data!$J3886-250</f>
        <v>2500</v>
      </c>
      <c r="R3886" s="34">
        <f>Data!$M3886-5%</f>
        <v>0.2</v>
      </c>
    </row>
    <row r="3887" spans="1:18" ht="15.75" customHeight="1">
      <c r="A3887" s="22"/>
      <c r="B3887" s="27" t="s">
        <v>21</v>
      </c>
      <c r="C3887" s="27">
        <v>1185732</v>
      </c>
      <c r="D3887" s="28">
        <v>44521</v>
      </c>
      <c r="E3887" s="27" t="s">
        <v>22</v>
      </c>
      <c r="F3887" s="27" t="s">
        <v>136</v>
      </c>
      <c r="G3887" s="27" t="s">
        <v>137</v>
      </c>
      <c r="H3887" s="27" t="s">
        <v>29</v>
      </c>
      <c r="I3887" s="29">
        <v>0.8</v>
      </c>
      <c r="J3887" s="30">
        <v>3750</v>
      </c>
      <c r="K3887" s="31">
        <f t="shared" si="30"/>
        <v>3000</v>
      </c>
      <c r="L3887" s="31">
        <f t="shared" si="31"/>
        <v>900</v>
      </c>
      <c r="M3887" s="32">
        <v>0.3</v>
      </c>
      <c r="O3887" s="37"/>
      <c r="P3887" s="35">
        <f>Data!$I3887+0</f>
        <v>0.8</v>
      </c>
      <c r="Q3887" s="33">
        <f>Data!$J3887-250</f>
        <v>3500</v>
      </c>
      <c r="R3887" s="34">
        <f>Data!$M3887-5%</f>
        <v>0.25</v>
      </c>
    </row>
    <row r="3888" spans="1:18" ht="15.75" customHeight="1">
      <c r="A3888" s="22"/>
      <c r="B3888" s="27" t="s">
        <v>21</v>
      </c>
      <c r="C3888" s="27">
        <v>1185732</v>
      </c>
      <c r="D3888" s="28">
        <v>44550</v>
      </c>
      <c r="E3888" s="27" t="s">
        <v>22</v>
      </c>
      <c r="F3888" s="27" t="s">
        <v>136</v>
      </c>
      <c r="G3888" s="27" t="s">
        <v>137</v>
      </c>
      <c r="H3888" s="27" t="s">
        <v>24</v>
      </c>
      <c r="I3888" s="29">
        <v>0.75000000000000011</v>
      </c>
      <c r="J3888" s="30">
        <v>6000</v>
      </c>
      <c r="K3888" s="31">
        <f t="shared" si="30"/>
        <v>4500.0000000000009</v>
      </c>
      <c r="L3888" s="31">
        <f t="shared" si="31"/>
        <v>1575.0000000000005</v>
      </c>
      <c r="M3888" s="32">
        <v>0.35000000000000003</v>
      </c>
      <c r="O3888" s="37"/>
      <c r="P3888" s="35">
        <f>Data!$I3888+0</f>
        <v>0.75000000000000011</v>
      </c>
      <c r="Q3888" s="33">
        <f>Data!$J3888-250</f>
        <v>5750</v>
      </c>
      <c r="R3888" s="34">
        <f>Data!$M3888-5%</f>
        <v>0.30000000000000004</v>
      </c>
    </row>
    <row r="3889" spans="1:18" ht="15.75" customHeight="1">
      <c r="A3889" s="22"/>
      <c r="B3889" s="27" t="s">
        <v>21</v>
      </c>
      <c r="C3889" s="27">
        <v>1185732</v>
      </c>
      <c r="D3889" s="28">
        <v>44550</v>
      </c>
      <c r="E3889" s="27" t="s">
        <v>22</v>
      </c>
      <c r="F3889" s="27" t="s">
        <v>136</v>
      </c>
      <c r="G3889" s="27" t="s">
        <v>137</v>
      </c>
      <c r="H3889" s="27" t="s">
        <v>25</v>
      </c>
      <c r="I3889" s="29">
        <v>0.65000000000000013</v>
      </c>
      <c r="J3889" s="30">
        <v>4000</v>
      </c>
      <c r="K3889" s="31">
        <f t="shared" si="30"/>
        <v>2600.0000000000005</v>
      </c>
      <c r="L3889" s="31">
        <f t="shared" si="31"/>
        <v>910.00000000000023</v>
      </c>
      <c r="M3889" s="32">
        <v>0.35000000000000003</v>
      </c>
      <c r="O3889" s="37"/>
      <c r="P3889" s="35">
        <f>Data!$I3889+0</f>
        <v>0.65000000000000013</v>
      </c>
      <c r="Q3889" s="33">
        <f>Data!$J3889-250</f>
        <v>3750</v>
      </c>
      <c r="R3889" s="34">
        <f>Data!$M3889-5%</f>
        <v>0.30000000000000004</v>
      </c>
    </row>
    <row r="3890" spans="1:18" ht="15.75" customHeight="1">
      <c r="A3890" s="22"/>
      <c r="B3890" s="27" t="s">
        <v>21</v>
      </c>
      <c r="C3890" s="27">
        <v>1185732</v>
      </c>
      <c r="D3890" s="28">
        <v>44550</v>
      </c>
      <c r="E3890" s="27" t="s">
        <v>22</v>
      </c>
      <c r="F3890" s="27" t="s">
        <v>136</v>
      </c>
      <c r="G3890" s="27" t="s">
        <v>137</v>
      </c>
      <c r="H3890" s="27" t="s">
        <v>26</v>
      </c>
      <c r="I3890" s="29">
        <v>0.65000000000000013</v>
      </c>
      <c r="J3890" s="30">
        <v>3750</v>
      </c>
      <c r="K3890" s="31">
        <f t="shared" si="30"/>
        <v>2437.5000000000005</v>
      </c>
      <c r="L3890" s="31">
        <f t="shared" si="31"/>
        <v>609.37500000000011</v>
      </c>
      <c r="M3890" s="32">
        <v>0.25</v>
      </c>
      <c r="O3890" s="37"/>
      <c r="P3890" s="35">
        <f>Data!$I3890+0</f>
        <v>0.65000000000000013</v>
      </c>
      <c r="Q3890" s="33">
        <f>Data!$J3890-250</f>
        <v>3500</v>
      </c>
      <c r="R3890" s="34">
        <f>Data!$M3890-5%</f>
        <v>0.2</v>
      </c>
    </row>
    <row r="3891" spans="1:18" ht="15.75" customHeight="1">
      <c r="A3891" s="22"/>
      <c r="B3891" s="27" t="s">
        <v>21</v>
      </c>
      <c r="C3891" s="27">
        <v>1185732</v>
      </c>
      <c r="D3891" s="28">
        <v>44550</v>
      </c>
      <c r="E3891" s="27" t="s">
        <v>22</v>
      </c>
      <c r="F3891" s="27" t="s">
        <v>136</v>
      </c>
      <c r="G3891" s="27" t="s">
        <v>137</v>
      </c>
      <c r="H3891" s="27" t="s">
        <v>27</v>
      </c>
      <c r="I3891" s="29">
        <v>0.65000000000000013</v>
      </c>
      <c r="J3891" s="30">
        <v>3250</v>
      </c>
      <c r="K3891" s="31">
        <f t="shared" si="30"/>
        <v>2112.5000000000005</v>
      </c>
      <c r="L3891" s="31">
        <f t="shared" si="31"/>
        <v>528.12500000000011</v>
      </c>
      <c r="M3891" s="32">
        <v>0.25</v>
      </c>
      <c r="O3891" s="37"/>
      <c r="P3891" s="35">
        <f>Data!$I3891+0</f>
        <v>0.65000000000000013</v>
      </c>
      <c r="Q3891" s="33">
        <f>Data!$J3891-250</f>
        <v>3000</v>
      </c>
      <c r="R3891" s="34">
        <f>Data!$M3891-5%</f>
        <v>0.2</v>
      </c>
    </row>
    <row r="3892" spans="1:18" ht="15.75" customHeight="1">
      <c r="A3892" s="22"/>
      <c r="B3892" s="27" t="s">
        <v>21</v>
      </c>
      <c r="C3892" s="27">
        <v>1185732</v>
      </c>
      <c r="D3892" s="28">
        <v>44550</v>
      </c>
      <c r="E3892" s="27" t="s">
        <v>22</v>
      </c>
      <c r="F3892" s="27" t="s">
        <v>136</v>
      </c>
      <c r="G3892" s="27" t="s">
        <v>137</v>
      </c>
      <c r="H3892" s="27" t="s">
        <v>28</v>
      </c>
      <c r="I3892" s="29">
        <v>0.75000000000000011</v>
      </c>
      <c r="J3892" s="30">
        <v>3250</v>
      </c>
      <c r="K3892" s="31">
        <f t="shared" si="30"/>
        <v>2437.5000000000005</v>
      </c>
      <c r="L3892" s="31">
        <f t="shared" si="31"/>
        <v>609.37500000000011</v>
      </c>
      <c r="M3892" s="32">
        <v>0.25</v>
      </c>
      <c r="O3892" s="37"/>
      <c r="P3892" s="35">
        <f>Data!$I3892+0</f>
        <v>0.75000000000000011</v>
      </c>
      <c r="Q3892" s="33">
        <f>Data!$J3892-250</f>
        <v>3000</v>
      </c>
      <c r="R3892" s="34">
        <f>Data!$M3892-5%</f>
        <v>0.2</v>
      </c>
    </row>
    <row r="3893" spans="1:18" ht="15.75" customHeight="1">
      <c r="A3893" s="22"/>
      <c r="B3893" s="27" t="s">
        <v>21</v>
      </c>
      <c r="C3893" s="27">
        <v>1185732</v>
      </c>
      <c r="D3893" s="28">
        <v>44550</v>
      </c>
      <c r="E3893" s="27" t="s">
        <v>22</v>
      </c>
      <c r="F3893" s="27" t="s">
        <v>136</v>
      </c>
      <c r="G3893" s="27" t="s">
        <v>137</v>
      </c>
      <c r="H3893" s="27" t="s">
        <v>29</v>
      </c>
      <c r="I3893" s="29">
        <v>0.8</v>
      </c>
      <c r="J3893" s="30">
        <v>4250</v>
      </c>
      <c r="K3893" s="31">
        <f t="shared" si="30"/>
        <v>3400</v>
      </c>
      <c r="L3893" s="31">
        <f t="shared" si="31"/>
        <v>1020</v>
      </c>
      <c r="M3893" s="32">
        <v>0.3</v>
      </c>
      <c r="O3893" s="37"/>
      <c r="P3893" s="35">
        <f>Data!$I3893+0</f>
        <v>0.8</v>
      </c>
      <c r="Q3893" s="33">
        <f>Data!$J3893-250</f>
        <v>4000</v>
      </c>
      <c r="R3893" s="34">
        <f>Data!$M3893-5%</f>
        <v>0.25</v>
      </c>
    </row>
  </sheetData>
  <pageMargins left="0.7" right="0.7" top="0.75" bottom="0.75" header="0" footer="0"/>
  <pageSetup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099BA-D967-4F51-BB34-F35F6C5DE26F}">
  <dimension ref="A3:E76"/>
  <sheetViews>
    <sheetView topLeftCell="A13" workbookViewId="0">
      <selection activeCell="B31" sqref="B31"/>
    </sheetView>
  </sheetViews>
  <sheetFormatPr defaultRowHeight="14.4"/>
  <cols>
    <col min="1" max="1" width="13.109375" bestFit="1" customWidth="1"/>
    <col min="2" max="2" width="16" bestFit="1" customWidth="1"/>
    <col min="3" max="3" width="21.109375" bestFit="1" customWidth="1"/>
    <col min="4" max="4" width="25.77734375" bestFit="1" customWidth="1"/>
  </cols>
  <sheetData>
    <row r="3" spans="1:4">
      <c r="A3" t="s">
        <v>139</v>
      </c>
      <c r="B3" t="s">
        <v>140</v>
      </c>
      <c r="C3" t="s">
        <v>141</v>
      </c>
      <c r="D3" t="s">
        <v>142</v>
      </c>
    </row>
    <row r="4" spans="1:4">
      <c r="A4" s="62">
        <v>4060580</v>
      </c>
      <c r="B4" s="62">
        <v>9152200</v>
      </c>
      <c r="C4" s="62">
        <v>1621071.5</v>
      </c>
      <c r="D4" s="62">
        <v>0.38630952380952371</v>
      </c>
    </row>
    <row r="8" spans="1:4">
      <c r="A8" s="48" t="s">
        <v>146</v>
      </c>
      <c r="B8" t="s">
        <v>139</v>
      </c>
    </row>
    <row r="9" spans="1:4">
      <c r="A9" s="49" t="s">
        <v>148</v>
      </c>
      <c r="B9" s="50">
        <v>255500</v>
      </c>
    </row>
    <row r="10" spans="1:4">
      <c r="A10" s="49" t="s">
        <v>149</v>
      </c>
      <c r="B10" s="50">
        <v>239737.5</v>
      </c>
    </row>
    <row r="11" spans="1:4">
      <c r="A11" s="49" t="s">
        <v>150</v>
      </c>
      <c r="B11" s="50">
        <v>220020</v>
      </c>
    </row>
    <row r="12" spans="1:4">
      <c r="A12" s="49" t="s">
        <v>151</v>
      </c>
      <c r="B12" s="50">
        <v>214950</v>
      </c>
    </row>
    <row r="13" spans="1:4">
      <c r="A13" s="49" t="s">
        <v>152</v>
      </c>
      <c r="B13" s="50">
        <v>320912.5</v>
      </c>
    </row>
    <row r="14" spans="1:4">
      <c r="A14" s="49" t="s">
        <v>153</v>
      </c>
      <c r="B14" s="50">
        <v>398862.5</v>
      </c>
    </row>
    <row r="15" spans="1:4">
      <c r="A15" s="49" t="s">
        <v>154</v>
      </c>
      <c r="B15" s="50">
        <v>480725</v>
      </c>
    </row>
    <row r="16" spans="1:4">
      <c r="A16" s="49" t="s">
        <v>155</v>
      </c>
      <c r="B16" s="50">
        <v>443287.5</v>
      </c>
    </row>
    <row r="17" spans="1:5">
      <c r="A17" s="49" t="s">
        <v>156</v>
      </c>
      <c r="B17" s="50">
        <v>322850</v>
      </c>
    </row>
    <row r="18" spans="1:5">
      <c r="A18" s="49" t="s">
        <v>157</v>
      </c>
      <c r="B18" s="50">
        <v>284012.5</v>
      </c>
    </row>
    <row r="19" spans="1:5">
      <c r="A19" s="49" t="s">
        <v>158</v>
      </c>
      <c r="B19" s="50">
        <v>367372.5</v>
      </c>
    </row>
    <row r="20" spans="1:5">
      <c r="A20" s="49" t="s">
        <v>159</v>
      </c>
      <c r="B20" s="50">
        <v>512350</v>
      </c>
    </row>
    <row r="21" spans="1:5">
      <c r="A21" s="49" t="s">
        <v>147</v>
      </c>
      <c r="B21" s="50">
        <v>4060580</v>
      </c>
    </row>
    <row r="26" spans="1:5">
      <c r="A26" s="48" t="s">
        <v>146</v>
      </c>
      <c r="B26" t="s">
        <v>140</v>
      </c>
      <c r="D26" s="64" t="s">
        <v>13</v>
      </c>
      <c r="E26" s="64" t="s">
        <v>17</v>
      </c>
    </row>
    <row r="27" spans="1:5">
      <c r="A27" s="49" t="s">
        <v>64</v>
      </c>
      <c r="B27" s="62">
        <v>408500</v>
      </c>
      <c r="D27" t="str">
        <f>A27</f>
        <v>Alabama</v>
      </c>
      <c r="E27" s="63">
        <f>B27</f>
        <v>408500</v>
      </c>
    </row>
    <row r="28" spans="1:5">
      <c r="A28" s="49" t="s">
        <v>105</v>
      </c>
      <c r="B28" s="62">
        <v>255350</v>
      </c>
      <c r="D28" t="str">
        <f>A28</f>
        <v>Arkansas</v>
      </c>
      <c r="E28" s="63">
        <f>B28</f>
        <v>255350</v>
      </c>
    </row>
    <row r="29" spans="1:5">
      <c r="A29" s="49" t="s">
        <v>54</v>
      </c>
      <c r="B29" s="62">
        <v>1051700</v>
      </c>
      <c r="D29" t="str">
        <f t="shared" ref="D29:D77" si="0">A29</f>
        <v>Florida</v>
      </c>
      <c r="E29" s="63">
        <f t="shared" ref="E29:E77" si="1">B29</f>
        <v>1051700</v>
      </c>
    </row>
    <row r="30" spans="1:5">
      <c r="A30" s="49" t="s">
        <v>93</v>
      </c>
      <c r="B30" s="62">
        <v>579350</v>
      </c>
      <c r="D30" t="str">
        <f t="shared" si="0"/>
        <v>Georgia</v>
      </c>
      <c r="E30" s="63">
        <f t="shared" si="1"/>
        <v>579350</v>
      </c>
    </row>
    <row r="31" spans="1:5">
      <c r="A31" s="49" t="s">
        <v>41</v>
      </c>
      <c r="B31" s="62">
        <v>185600</v>
      </c>
      <c r="D31" t="str">
        <f t="shared" si="0"/>
        <v>Illinois</v>
      </c>
      <c r="E31" s="63">
        <f t="shared" si="1"/>
        <v>185600</v>
      </c>
    </row>
    <row r="32" spans="1:5">
      <c r="A32" s="49" t="s">
        <v>119</v>
      </c>
      <c r="B32" s="62">
        <v>241600</v>
      </c>
      <c r="D32" t="str">
        <f t="shared" si="0"/>
        <v>Indiana</v>
      </c>
      <c r="E32" s="63">
        <f t="shared" si="1"/>
        <v>241600</v>
      </c>
    </row>
    <row r="33" spans="1:5">
      <c r="A33" s="49" t="s">
        <v>115</v>
      </c>
      <c r="B33" s="62">
        <v>183100</v>
      </c>
      <c r="D33" t="str">
        <f t="shared" si="0"/>
        <v>Iowa</v>
      </c>
      <c r="E33" s="63">
        <f t="shared" si="1"/>
        <v>183100</v>
      </c>
    </row>
    <row r="34" spans="1:5">
      <c r="A34" s="49" t="s">
        <v>109</v>
      </c>
      <c r="B34" s="62">
        <v>180600</v>
      </c>
      <c r="D34" t="str">
        <f t="shared" si="0"/>
        <v>Kansas</v>
      </c>
      <c r="E34" s="63">
        <f t="shared" si="1"/>
        <v>180600</v>
      </c>
    </row>
    <row r="35" spans="1:5">
      <c r="A35" s="49" t="s">
        <v>101</v>
      </c>
      <c r="B35" s="62">
        <v>363350</v>
      </c>
      <c r="D35" t="str">
        <f t="shared" si="0"/>
        <v>Kentucky</v>
      </c>
      <c r="E35" s="63">
        <f t="shared" si="1"/>
        <v>363350</v>
      </c>
    </row>
    <row r="36" spans="1:5">
      <c r="A36" s="49" t="s">
        <v>85</v>
      </c>
      <c r="B36" s="62">
        <v>412250</v>
      </c>
      <c r="D36" t="str">
        <f t="shared" si="0"/>
        <v>Louisiana</v>
      </c>
      <c r="E36" s="63">
        <f t="shared" si="1"/>
        <v>412250</v>
      </c>
    </row>
    <row r="37" spans="1:5">
      <c r="A37" s="49" t="s">
        <v>78</v>
      </c>
      <c r="B37" s="62">
        <v>280350</v>
      </c>
      <c r="D37" t="str">
        <f t="shared" si="0"/>
        <v>Michigan</v>
      </c>
      <c r="E37" s="63">
        <f t="shared" si="1"/>
        <v>280350</v>
      </c>
    </row>
    <row r="38" spans="1:5">
      <c r="A38" s="49" t="s">
        <v>56</v>
      </c>
      <c r="B38" s="62">
        <v>156850</v>
      </c>
      <c r="D38" t="str">
        <f t="shared" si="0"/>
        <v>Minnesota</v>
      </c>
      <c r="E38" s="63">
        <f t="shared" si="1"/>
        <v>156850</v>
      </c>
    </row>
    <row r="39" spans="1:5">
      <c r="A39" s="49" t="s">
        <v>103</v>
      </c>
      <c r="B39" s="62">
        <v>309350</v>
      </c>
      <c r="D39" t="str">
        <f t="shared" si="0"/>
        <v>Mississippi</v>
      </c>
      <c r="E39" s="63">
        <f t="shared" si="1"/>
        <v>309350</v>
      </c>
    </row>
    <row r="40" spans="1:5">
      <c r="A40" s="49" t="s">
        <v>80</v>
      </c>
      <c r="B40" s="62">
        <v>316350</v>
      </c>
      <c r="D40" t="str">
        <f t="shared" si="0"/>
        <v>Missouri</v>
      </c>
      <c r="E40" s="63">
        <f t="shared" si="1"/>
        <v>316350</v>
      </c>
    </row>
    <row r="41" spans="1:5">
      <c r="A41" s="49" t="s">
        <v>58</v>
      </c>
      <c r="B41" s="62">
        <v>328000</v>
      </c>
      <c r="D41" t="str">
        <f t="shared" si="0"/>
        <v>Montana</v>
      </c>
      <c r="E41" s="63">
        <f t="shared" si="1"/>
        <v>328000</v>
      </c>
    </row>
    <row r="42" spans="1:5">
      <c r="A42" s="49" t="s">
        <v>62</v>
      </c>
      <c r="B42" s="62">
        <v>136350</v>
      </c>
      <c r="D42" t="str">
        <f t="shared" si="0"/>
        <v>Nebraska</v>
      </c>
      <c r="E42" s="63">
        <f t="shared" si="1"/>
        <v>136350</v>
      </c>
    </row>
    <row r="43" spans="1:5">
      <c r="A43" s="49" t="s">
        <v>97</v>
      </c>
      <c r="B43" s="62">
        <v>399350</v>
      </c>
      <c r="D43" t="str">
        <f t="shared" si="0"/>
        <v>North Carolina</v>
      </c>
      <c r="E43" s="63">
        <f t="shared" si="1"/>
        <v>399350</v>
      </c>
    </row>
    <row r="44" spans="1:5">
      <c r="A44" s="49" t="s">
        <v>113</v>
      </c>
      <c r="B44" s="62">
        <v>184100</v>
      </c>
      <c r="D44" t="str">
        <f t="shared" si="0"/>
        <v>North Dakota</v>
      </c>
      <c r="E44" s="63">
        <f t="shared" si="1"/>
        <v>184100</v>
      </c>
    </row>
    <row r="45" spans="1:5">
      <c r="A45" s="49" t="s">
        <v>99</v>
      </c>
      <c r="B45" s="62">
        <v>203600</v>
      </c>
      <c r="D45" t="str">
        <f t="shared" si="0"/>
        <v>Ohio</v>
      </c>
      <c r="E45" s="63">
        <f t="shared" si="1"/>
        <v>203600</v>
      </c>
    </row>
    <row r="46" spans="1:5">
      <c r="A46" s="49" t="s">
        <v>107</v>
      </c>
      <c r="B46" s="62">
        <v>237350</v>
      </c>
      <c r="D46" t="str">
        <f t="shared" si="0"/>
        <v>Oklahoma</v>
      </c>
      <c r="E46" s="63">
        <f t="shared" si="1"/>
        <v>237350</v>
      </c>
    </row>
    <row r="47" spans="1:5">
      <c r="A47" s="49" t="s">
        <v>95</v>
      </c>
      <c r="B47" s="62">
        <v>507350</v>
      </c>
      <c r="D47" t="str">
        <f t="shared" si="0"/>
        <v>South Carolina</v>
      </c>
      <c r="E47" s="63">
        <f t="shared" si="1"/>
        <v>507350</v>
      </c>
    </row>
    <row r="48" spans="1:5">
      <c r="A48" s="49" t="s">
        <v>111</v>
      </c>
      <c r="B48" s="62">
        <v>180600</v>
      </c>
      <c r="D48" t="str">
        <f t="shared" si="0"/>
        <v>South Dakota</v>
      </c>
      <c r="E48" s="63">
        <f t="shared" si="1"/>
        <v>180600</v>
      </c>
    </row>
    <row r="49" spans="1:5">
      <c r="A49" s="49" t="s">
        <v>60</v>
      </c>
      <c r="B49" s="62">
        <v>427750</v>
      </c>
      <c r="D49" t="str">
        <f t="shared" si="0"/>
        <v>Tennessee</v>
      </c>
      <c r="E49" s="63">
        <f t="shared" si="1"/>
        <v>427750</v>
      </c>
    </row>
    <row r="50" spans="1:5">
      <c r="A50" s="49" t="s">
        <v>32</v>
      </c>
      <c r="B50" s="62">
        <v>1014250</v>
      </c>
      <c r="D50" t="str">
        <f t="shared" si="0"/>
        <v>Texas</v>
      </c>
      <c r="E50" s="63">
        <f t="shared" si="1"/>
        <v>1014250</v>
      </c>
    </row>
    <row r="51" spans="1:5">
      <c r="A51" s="49" t="s">
        <v>76</v>
      </c>
      <c r="B51" s="62">
        <v>403350</v>
      </c>
      <c r="D51" t="str">
        <f t="shared" si="0"/>
        <v>Virginia</v>
      </c>
      <c r="E51" s="63">
        <f t="shared" si="1"/>
        <v>403350</v>
      </c>
    </row>
    <row r="52" spans="1:5">
      <c r="A52" s="49" t="s">
        <v>117</v>
      </c>
      <c r="B52" s="62">
        <v>205850</v>
      </c>
      <c r="D52" t="str">
        <f t="shared" si="0"/>
        <v>Wisconsin</v>
      </c>
      <c r="E52" s="63">
        <f t="shared" si="1"/>
        <v>205850</v>
      </c>
    </row>
    <row r="53" spans="1:5">
      <c r="A53" s="49" t="s">
        <v>147</v>
      </c>
      <c r="B53" s="62">
        <v>9152200</v>
      </c>
      <c r="D53" t="str">
        <f t="shared" si="0"/>
        <v>Grand Total</v>
      </c>
      <c r="E53" s="63">
        <f t="shared" si="1"/>
        <v>9152200</v>
      </c>
    </row>
    <row r="54" spans="1:5">
      <c r="D54">
        <f t="shared" si="0"/>
        <v>0</v>
      </c>
      <c r="E54" s="63">
        <f t="shared" si="1"/>
        <v>0</v>
      </c>
    </row>
    <row r="55" spans="1:5">
      <c r="D55">
        <f t="shared" si="0"/>
        <v>0</v>
      </c>
      <c r="E55" s="63">
        <f t="shared" si="1"/>
        <v>0</v>
      </c>
    </row>
    <row r="56" spans="1:5">
      <c r="D56">
        <f t="shared" si="0"/>
        <v>0</v>
      </c>
      <c r="E56" s="63">
        <f t="shared" si="1"/>
        <v>0</v>
      </c>
    </row>
    <row r="57" spans="1:5">
      <c r="D57">
        <f t="shared" si="0"/>
        <v>0</v>
      </c>
      <c r="E57" s="63">
        <f t="shared" si="1"/>
        <v>0</v>
      </c>
    </row>
    <row r="58" spans="1:5">
      <c r="D58">
        <f t="shared" si="0"/>
        <v>0</v>
      </c>
      <c r="E58" s="63">
        <f t="shared" si="1"/>
        <v>0</v>
      </c>
    </row>
    <row r="59" spans="1:5">
      <c r="D59">
        <f t="shared" si="0"/>
        <v>0</v>
      </c>
      <c r="E59" s="63">
        <f t="shared" si="1"/>
        <v>0</v>
      </c>
    </row>
    <row r="60" spans="1:5">
      <c r="D60">
        <f t="shared" si="0"/>
        <v>0</v>
      </c>
      <c r="E60" s="63">
        <f t="shared" si="1"/>
        <v>0</v>
      </c>
    </row>
    <row r="61" spans="1:5">
      <c r="D61">
        <f t="shared" si="0"/>
        <v>0</v>
      </c>
      <c r="E61" s="63">
        <f t="shared" si="1"/>
        <v>0</v>
      </c>
    </row>
    <row r="62" spans="1:5">
      <c r="D62">
        <f t="shared" si="0"/>
        <v>0</v>
      </c>
      <c r="E62" s="63">
        <f t="shared" si="1"/>
        <v>0</v>
      </c>
    </row>
    <row r="63" spans="1:5">
      <c r="D63">
        <f t="shared" si="0"/>
        <v>0</v>
      </c>
      <c r="E63" s="63">
        <f t="shared" si="1"/>
        <v>0</v>
      </c>
    </row>
    <row r="64" spans="1:5">
      <c r="D64">
        <f t="shared" si="0"/>
        <v>0</v>
      </c>
      <c r="E64" s="63">
        <f t="shared" si="1"/>
        <v>0</v>
      </c>
    </row>
    <row r="65" spans="4:5">
      <c r="D65">
        <f t="shared" si="0"/>
        <v>0</v>
      </c>
      <c r="E65" s="63">
        <f t="shared" si="1"/>
        <v>0</v>
      </c>
    </row>
    <row r="66" spans="4:5">
      <c r="D66">
        <f t="shared" si="0"/>
        <v>0</v>
      </c>
      <c r="E66" s="63">
        <f t="shared" si="1"/>
        <v>0</v>
      </c>
    </row>
    <row r="67" spans="4:5">
      <c r="D67">
        <f t="shared" si="0"/>
        <v>0</v>
      </c>
      <c r="E67" s="63">
        <f t="shared" si="1"/>
        <v>0</v>
      </c>
    </row>
    <row r="68" spans="4:5">
      <c r="D68">
        <f t="shared" si="0"/>
        <v>0</v>
      </c>
      <c r="E68" s="63">
        <f t="shared" si="1"/>
        <v>0</v>
      </c>
    </row>
    <row r="69" spans="4:5">
      <c r="D69">
        <f t="shared" si="0"/>
        <v>0</v>
      </c>
      <c r="E69" s="63">
        <f t="shared" si="1"/>
        <v>0</v>
      </c>
    </row>
    <row r="70" spans="4:5">
      <c r="D70">
        <f t="shared" si="0"/>
        <v>0</v>
      </c>
      <c r="E70" s="63">
        <f t="shared" si="1"/>
        <v>0</v>
      </c>
    </row>
    <row r="71" spans="4:5">
      <c r="D71">
        <f t="shared" si="0"/>
        <v>0</v>
      </c>
      <c r="E71" s="63">
        <f t="shared" si="1"/>
        <v>0</v>
      </c>
    </row>
    <row r="72" spans="4:5">
      <c r="D72">
        <f t="shared" si="0"/>
        <v>0</v>
      </c>
      <c r="E72" s="63">
        <f t="shared" si="1"/>
        <v>0</v>
      </c>
    </row>
    <row r="73" spans="4:5">
      <c r="D73">
        <f t="shared" si="0"/>
        <v>0</v>
      </c>
      <c r="E73" s="63">
        <f t="shared" si="1"/>
        <v>0</v>
      </c>
    </row>
    <row r="74" spans="4:5">
      <c r="D74">
        <f t="shared" si="0"/>
        <v>0</v>
      </c>
      <c r="E74" s="63">
        <f t="shared" si="1"/>
        <v>0</v>
      </c>
    </row>
    <row r="75" spans="4:5">
      <c r="D75">
        <f t="shared" si="0"/>
        <v>0</v>
      </c>
      <c r="E75" s="63">
        <f t="shared" si="1"/>
        <v>0</v>
      </c>
    </row>
    <row r="76" spans="4:5">
      <c r="D76">
        <f t="shared" si="0"/>
        <v>0</v>
      </c>
      <c r="E76" s="63">
        <f t="shared" si="1"/>
        <v>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tabSelected="1" zoomScale="89" zoomScaleNormal="90" workbookViewId="0">
      <selection activeCell="X2" sqref="X2"/>
    </sheetView>
  </sheetViews>
  <sheetFormatPr defaultColWidth="14.44140625" defaultRowHeight="15" customHeight="1"/>
  <cols>
    <col min="1" max="2" width="8.6640625" customWidth="1"/>
    <col min="3" max="3" width="12" customWidth="1"/>
    <col min="4" max="4" width="4.44140625" customWidth="1"/>
    <col min="5" max="10" width="8.6640625" customWidth="1"/>
    <col min="11" max="11" width="18" customWidth="1"/>
    <col min="12" max="12" width="3.33203125" customWidth="1"/>
    <col min="13" max="13" width="8.6640625" customWidth="1"/>
    <col min="14" max="14" width="11.33203125" customWidth="1"/>
    <col min="15" max="15" width="3.33203125" customWidth="1"/>
    <col min="16" max="16" width="8.6640625" customWidth="1"/>
    <col min="17" max="17" width="13" customWidth="1"/>
    <col min="18" max="18" width="3.33203125" customWidth="1"/>
    <col min="19" max="20" width="11.88671875" customWidth="1"/>
    <col min="21" max="21" width="3.33203125" customWidth="1"/>
    <col min="22" max="22" width="12.88671875" customWidth="1"/>
    <col min="23" max="23" width="17.88671875" customWidth="1"/>
    <col min="24" max="26" width="8.6640625" customWidth="1"/>
  </cols>
  <sheetData>
    <row r="1" spans="1:26" ht="7.5" customHeight="1">
      <c r="A1" s="39"/>
      <c r="B1" s="39"/>
      <c r="C1" s="39"/>
      <c r="D1" s="39"/>
      <c r="E1" s="39"/>
      <c r="F1" s="39"/>
      <c r="G1" s="39"/>
      <c r="H1" s="39"/>
      <c r="I1" s="39"/>
      <c r="J1" s="39"/>
      <c r="K1" s="39"/>
      <c r="L1" s="39"/>
      <c r="M1" s="39"/>
      <c r="N1" s="39"/>
      <c r="O1" s="39"/>
      <c r="P1" s="39"/>
      <c r="Q1" s="39"/>
      <c r="R1" s="39"/>
      <c r="S1" s="39"/>
      <c r="T1" s="39"/>
      <c r="U1" s="39"/>
      <c r="V1" s="39"/>
      <c r="W1" s="39"/>
      <c r="X1" s="39"/>
      <c r="Y1" s="39"/>
      <c r="Z1" s="39"/>
    </row>
    <row r="2" spans="1:26" ht="33" customHeight="1">
      <c r="A2" s="39"/>
      <c r="B2" s="39"/>
      <c r="C2" s="39"/>
      <c r="D2" s="54" t="s">
        <v>138</v>
      </c>
      <c r="E2" s="55"/>
      <c r="F2" s="55"/>
      <c r="G2" s="55"/>
      <c r="H2" s="55"/>
      <c r="I2" s="55"/>
      <c r="J2" s="55"/>
      <c r="K2" s="56"/>
      <c r="L2" s="40"/>
      <c r="M2" s="51" t="s">
        <v>18</v>
      </c>
      <c r="N2" s="52"/>
      <c r="O2" s="41"/>
      <c r="P2" s="51" t="s">
        <v>143</v>
      </c>
      <c r="Q2" s="52"/>
      <c r="R2" s="41"/>
      <c r="S2" s="51" t="s">
        <v>144</v>
      </c>
      <c r="T2" s="52"/>
      <c r="U2" s="42"/>
      <c r="V2" s="51" t="s">
        <v>145</v>
      </c>
      <c r="W2" s="52"/>
      <c r="X2" s="41"/>
      <c r="Y2" s="39"/>
      <c r="Z2" s="39"/>
    </row>
    <row r="3" spans="1:26" ht="33" customHeight="1">
      <c r="A3" s="43"/>
      <c r="B3" s="43"/>
      <c r="C3" s="40"/>
      <c r="D3" s="57"/>
      <c r="E3" s="58"/>
      <c r="F3" s="58"/>
      <c r="G3" s="58"/>
      <c r="H3" s="58"/>
      <c r="I3" s="58"/>
      <c r="J3" s="58"/>
      <c r="K3" s="59"/>
      <c r="L3" s="40"/>
      <c r="M3" s="60">
        <v>8684027.5</v>
      </c>
      <c r="N3" s="52"/>
      <c r="O3" s="44"/>
      <c r="P3" s="61">
        <v>17148250</v>
      </c>
      <c r="Q3" s="52"/>
      <c r="R3" s="44"/>
      <c r="S3" s="60">
        <v>3173631.875</v>
      </c>
      <c r="T3" s="52"/>
      <c r="U3" s="43"/>
      <c r="V3" s="53">
        <v>0.36310442386830921</v>
      </c>
      <c r="W3" s="52"/>
      <c r="X3" s="44"/>
      <c r="Y3" s="43"/>
      <c r="Z3" s="43"/>
    </row>
    <row r="4" spans="1:26" ht="7.5" customHeight="1">
      <c r="A4" s="45"/>
      <c r="B4" s="45"/>
      <c r="C4" s="45"/>
      <c r="D4" s="45"/>
      <c r="E4" s="45"/>
      <c r="F4" s="45"/>
      <c r="G4" s="45"/>
      <c r="H4" s="45"/>
      <c r="I4" s="45"/>
      <c r="J4" s="45"/>
      <c r="K4" s="45"/>
      <c r="L4" s="45"/>
      <c r="M4" s="45"/>
      <c r="N4" s="45"/>
      <c r="O4" s="45"/>
      <c r="P4" s="45"/>
      <c r="Q4" s="45"/>
      <c r="R4" s="45"/>
      <c r="S4" s="45"/>
      <c r="T4" s="45"/>
      <c r="U4" s="45"/>
      <c r="V4" s="45"/>
      <c r="W4" s="45"/>
      <c r="X4" s="45"/>
      <c r="Y4" s="45"/>
      <c r="Z4" s="45"/>
    </row>
    <row r="5" spans="1:26" ht="6.75" customHeight="1">
      <c r="A5" s="46"/>
      <c r="B5" s="46"/>
      <c r="C5" s="46"/>
      <c r="D5" s="46"/>
      <c r="E5" s="46"/>
      <c r="F5" s="46"/>
      <c r="G5" s="46"/>
      <c r="H5" s="46"/>
      <c r="I5" s="46"/>
      <c r="J5" s="46"/>
      <c r="K5" s="46"/>
      <c r="L5" s="46"/>
      <c r="M5" s="46"/>
      <c r="N5" s="46"/>
      <c r="O5" s="46"/>
      <c r="P5" s="46"/>
      <c r="Q5" s="46"/>
      <c r="R5" s="46"/>
      <c r="S5" s="46"/>
      <c r="T5" s="46"/>
      <c r="U5" s="46"/>
      <c r="V5" s="46"/>
      <c r="W5" s="46"/>
      <c r="X5" s="46"/>
      <c r="Y5" s="46"/>
      <c r="Z5" s="46"/>
    </row>
    <row r="6" spans="1:26" ht="14.4">
      <c r="A6" s="46"/>
      <c r="B6" s="46"/>
      <c r="C6" s="46"/>
      <c r="D6" s="46"/>
      <c r="E6" s="46"/>
      <c r="F6" s="46"/>
      <c r="G6" s="46"/>
      <c r="H6" s="46"/>
      <c r="I6" s="46"/>
      <c r="J6" s="46"/>
      <c r="K6" s="46"/>
      <c r="L6" s="46"/>
      <c r="M6" s="46"/>
      <c r="N6" s="46"/>
      <c r="O6" s="46"/>
      <c r="P6" s="46"/>
      <c r="Q6" s="46"/>
      <c r="R6" s="46"/>
      <c r="S6" s="46"/>
      <c r="T6" s="46"/>
      <c r="U6" s="46"/>
      <c r="V6" s="46"/>
      <c r="W6" s="46"/>
      <c r="X6" s="46"/>
      <c r="Y6" s="46"/>
      <c r="Z6" s="46"/>
    </row>
    <row r="7" spans="1:26" ht="14.4">
      <c r="A7" s="46"/>
      <c r="B7" s="46"/>
      <c r="C7" s="46"/>
      <c r="D7" s="46"/>
      <c r="E7" s="46"/>
      <c r="F7" s="46"/>
      <c r="G7" s="46"/>
      <c r="H7" s="46"/>
      <c r="I7" s="46"/>
      <c r="J7" s="46"/>
      <c r="K7" s="46"/>
      <c r="L7" s="46"/>
      <c r="M7" s="46"/>
      <c r="N7" s="46"/>
      <c r="O7" s="46"/>
      <c r="P7" s="46"/>
      <c r="Q7" s="46"/>
      <c r="R7" s="46"/>
      <c r="S7" s="46"/>
      <c r="T7" s="46"/>
      <c r="U7" s="46"/>
      <c r="V7" s="46"/>
      <c r="W7" s="46"/>
      <c r="X7" s="46"/>
      <c r="Y7" s="46"/>
      <c r="Z7" s="46"/>
    </row>
    <row r="8" spans="1:26" ht="14.4">
      <c r="A8" s="46"/>
      <c r="B8" s="46"/>
      <c r="C8" s="46"/>
      <c r="D8" s="46"/>
      <c r="E8" s="46"/>
      <c r="F8" s="46"/>
      <c r="G8" s="46"/>
      <c r="H8" s="46"/>
      <c r="I8" s="46"/>
      <c r="J8" s="46"/>
      <c r="K8" s="46"/>
      <c r="L8" s="46"/>
      <c r="M8" s="46"/>
      <c r="N8" s="46"/>
      <c r="O8" s="46"/>
      <c r="P8" s="46"/>
      <c r="Q8" s="46"/>
      <c r="R8" s="46"/>
      <c r="S8" s="46"/>
      <c r="T8" s="46"/>
      <c r="U8" s="46"/>
      <c r="V8" s="46"/>
      <c r="W8" s="46"/>
      <c r="X8" s="46"/>
      <c r="Y8" s="46"/>
      <c r="Z8" s="46"/>
    </row>
    <row r="9" spans="1:26" ht="14.4">
      <c r="A9" s="46"/>
      <c r="B9" s="46"/>
      <c r="C9" s="46"/>
      <c r="D9" s="46"/>
      <c r="E9" s="46"/>
      <c r="F9" s="46"/>
      <c r="G9" s="46"/>
      <c r="H9" s="46"/>
      <c r="I9" s="46"/>
      <c r="J9" s="46"/>
      <c r="K9" s="46"/>
      <c r="L9" s="46"/>
      <c r="M9" s="46"/>
      <c r="N9" s="46"/>
      <c r="O9" s="46"/>
      <c r="P9" s="46"/>
      <c r="Q9" s="46"/>
      <c r="R9" s="46"/>
      <c r="S9" s="46"/>
      <c r="T9" s="46"/>
      <c r="U9" s="46"/>
      <c r="V9" s="46"/>
      <c r="W9" s="46"/>
      <c r="X9" s="46"/>
      <c r="Y9" s="46"/>
      <c r="Z9" s="46"/>
    </row>
    <row r="10" spans="1:26" ht="14.4">
      <c r="A10" s="46"/>
      <c r="B10" s="46"/>
      <c r="C10" s="46"/>
      <c r="D10" s="46"/>
      <c r="E10" s="46"/>
      <c r="F10" s="46"/>
      <c r="G10" s="46"/>
      <c r="H10" s="46"/>
      <c r="I10" s="46"/>
      <c r="J10" s="46"/>
      <c r="K10" s="46"/>
      <c r="L10" s="46"/>
      <c r="M10" s="46"/>
      <c r="N10" s="46"/>
      <c r="O10" s="46"/>
      <c r="P10" s="46"/>
      <c r="Q10" s="46"/>
      <c r="R10" s="46"/>
      <c r="S10" s="46"/>
      <c r="T10" s="46"/>
      <c r="U10" s="46"/>
      <c r="V10" s="46"/>
      <c r="W10" s="46"/>
      <c r="X10" s="46"/>
      <c r="Y10" s="46"/>
      <c r="Z10" s="46"/>
    </row>
    <row r="11" spans="1:26" ht="14.4">
      <c r="A11" s="46"/>
      <c r="B11" s="46"/>
      <c r="C11" s="46"/>
      <c r="D11" s="46"/>
      <c r="E11" s="46"/>
      <c r="F11" s="46"/>
      <c r="G11" s="46"/>
      <c r="H11" s="46"/>
      <c r="I11" s="46"/>
      <c r="J11" s="46"/>
      <c r="K11" s="46"/>
      <c r="L11" s="46"/>
      <c r="M11" s="46"/>
      <c r="N11" s="46"/>
      <c r="O11" s="46"/>
      <c r="P11" s="46"/>
      <c r="Q11" s="46"/>
      <c r="R11" s="46"/>
      <c r="S11" s="46"/>
      <c r="T11" s="46"/>
      <c r="U11" s="46"/>
      <c r="V11" s="46"/>
      <c r="W11" s="46"/>
      <c r="X11" s="46"/>
      <c r="Y11" s="46"/>
      <c r="Z11" s="46"/>
    </row>
    <row r="12" spans="1:26" ht="14.4">
      <c r="A12" s="46"/>
      <c r="B12" s="46"/>
      <c r="C12" s="46"/>
      <c r="D12" s="46"/>
      <c r="E12" s="46"/>
      <c r="F12" s="46"/>
      <c r="G12" s="46"/>
      <c r="H12" s="46"/>
      <c r="I12" s="46"/>
      <c r="J12" s="46"/>
      <c r="K12" s="46"/>
      <c r="L12" s="46"/>
      <c r="M12" s="46"/>
      <c r="N12" s="46"/>
      <c r="O12" s="46"/>
      <c r="P12" s="46"/>
      <c r="Q12" s="46"/>
      <c r="R12" s="46"/>
      <c r="S12" s="46"/>
      <c r="T12" s="46"/>
      <c r="U12" s="46"/>
      <c r="V12" s="46"/>
      <c r="W12" s="46"/>
      <c r="X12" s="46"/>
      <c r="Y12" s="46"/>
      <c r="Z12" s="46"/>
    </row>
    <row r="13" spans="1:26" ht="14.4">
      <c r="A13" s="46"/>
      <c r="B13" s="46"/>
      <c r="C13" s="46"/>
      <c r="D13" s="46"/>
      <c r="E13" s="46"/>
      <c r="F13" s="46"/>
      <c r="G13" s="46"/>
      <c r="H13" s="46"/>
      <c r="I13" s="46"/>
      <c r="J13" s="46"/>
      <c r="K13" s="46"/>
      <c r="L13" s="46"/>
      <c r="M13" s="46"/>
      <c r="N13" s="46"/>
      <c r="O13" s="46"/>
      <c r="P13" s="46"/>
      <c r="Q13" s="46"/>
      <c r="R13" s="46"/>
      <c r="S13" s="46"/>
      <c r="T13" s="46"/>
      <c r="U13" s="46"/>
      <c r="V13" s="46"/>
      <c r="W13" s="46"/>
      <c r="X13" s="46"/>
      <c r="Y13" s="46"/>
      <c r="Z13" s="46"/>
    </row>
    <row r="14" spans="1:26" ht="14.4">
      <c r="A14" s="46"/>
      <c r="B14" s="46"/>
      <c r="C14" s="46"/>
      <c r="D14" s="46"/>
      <c r="E14" s="46"/>
      <c r="F14" s="46"/>
      <c r="G14" s="46"/>
      <c r="H14" s="46"/>
      <c r="I14" s="46"/>
      <c r="J14" s="46"/>
      <c r="K14" s="46"/>
      <c r="L14" s="46"/>
      <c r="M14" s="46"/>
      <c r="N14" s="46"/>
      <c r="O14" s="46"/>
      <c r="P14" s="46"/>
      <c r="Q14" s="46"/>
      <c r="R14" s="46"/>
      <c r="S14" s="46"/>
      <c r="T14" s="46"/>
      <c r="U14" s="46"/>
      <c r="V14" s="46"/>
      <c r="W14" s="46"/>
      <c r="X14" s="46"/>
      <c r="Y14" s="46"/>
      <c r="Z14" s="46"/>
    </row>
    <row r="15" spans="1:26" ht="14.4">
      <c r="A15" s="46"/>
      <c r="B15" s="46"/>
      <c r="C15" s="46"/>
      <c r="D15" s="46"/>
      <c r="E15" s="46"/>
      <c r="F15" s="46"/>
      <c r="G15" s="46"/>
      <c r="H15" s="46"/>
      <c r="I15" s="46"/>
      <c r="J15" s="46"/>
      <c r="K15" s="46"/>
      <c r="L15" s="46"/>
      <c r="M15" s="46"/>
      <c r="N15" s="46"/>
      <c r="O15" s="46"/>
      <c r="P15" s="46"/>
      <c r="Q15" s="46"/>
      <c r="R15" s="46"/>
      <c r="S15" s="46"/>
      <c r="T15" s="46"/>
      <c r="U15" s="46"/>
      <c r="V15" s="46"/>
      <c r="W15" s="46"/>
      <c r="X15" s="46"/>
      <c r="Y15" s="46"/>
      <c r="Z15" s="46"/>
    </row>
    <row r="16" spans="1:26" ht="14.4">
      <c r="A16" s="46"/>
      <c r="B16" s="46"/>
      <c r="C16" s="46"/>
      <c r="D16" s="46"/>
      <c r="E16" s="46"/>
      <c r="F16" s="46"/>
      <c r="G16" s="46"/>
      <c r="H16" s="46"/>
      <c r="I16" s="46"/>
      <c r="J16" s="46"/>
      <c r="K16" s="46"/>
      <c r="L16" s="46"/>
      <c r="M16" s="46"/>
      <c r="N16" s="46"/>
      <c r="O16" s="46"/>
      <c r="P16" s="46"/>
      <c r="Q16" s="46"/>
      <c r="R16" s="46"/>
      <c r="S16" s="46"/>
      <c r="T16" s="46"/>
      <c r="U16" s="46"/>
      <c r="V16" s="46"/>
      <c r="W16" s="46"/>
      <c r="X16" s="46"/>
      <c r="Y16" s="46"/>
      <c r="Z16" s="46"/>
    </row>
    <row r="17" spans="1:26" ht="14.4">
      <c r="A17" s="46"/>
      <c r="B17" s="46"/>
      <c r="C17" s="46"/>
      <c r="D17" s="46"/>
      <c r="E17" s="46"/>
      <c r="F17" s="46"/>
      <c r="G17" s="46"/>
      <c r="H17" s="46"/>
      <c r="I17" s="46"/>
      <c r="J17" s="46"/>
      <c r="K17" s="46"/>
      <c r="L17" s="46"/>
      <c r="M17" s="46"/>
      <c r="N17" s="46"/>
      <c r="O17" s="46"/>
      <c r="P17" s="46"/>
      <c r="Q17" s="46"/>
      <c r="R17" s="46"/>
      <c r="S17" s="46"/>
      <c r="T17" s="46"/>
      <c r="U17" s="46"/>
      <c r="V17" s="46"/>
      <c r="W17" s="46"/>
      <c r="X17" s="46"/>
      <c r="Y17" s="46"/>
      <c r="Z17" s="46"/>
    </row>
    <row r="18" spans="1:26" ht="14.4">
      <c r="A18" s="46"/>
      <c r="B18" s="46"/>
      <c r="C18" s="46"/>
      <c r="D18" s="46"/>
      <c r="E18" s="46"/>
      <c r="F18" s="46"/>
      <c r="G18" s="46"/>
      <c r="H18" s="46"/>
      <c r="I18" s="46"/>
      <c r="J18" s="46"/>
      <c r="K18" s="46"/>
      <c r="L18" s="46"/>
      <c r="M18" s="46"/>
      <c r="N18" s="46"/>
      <c r="O18" s="46"/>
      <c r="P18" s="46"/>
      <c r="Q18" s="46"/>
      <c r="R18" s="46"/>
      <c r="S18" s="46"/>
      <c r="T18" s="46"/>
      <c r="U18" s="46"/>
      <c r="V18" s="46"/>
      <c r="W18" s="46"/>
      <c r="X18" s="46"/>
      <c r="Y18" s="46"/>
      <c r="Z18" s="46"/>
    </row>
    <row r="19" spans="1:26" ht="14.4">
      <c r="A19" s="46"/>
      <c r="B19" s="46"/>
      <c r="C19" s="46"/>
      <c r="D19" s="46"/>
      <c r="E19" s="46"/>
      <c r="F19" s="46"/>
      <c r="G19" s="46"/>
      <c r="H19" s="46"/>
      <c r="I19" s="46"/>
      <c r="J19" s="46"/>
      <c r="K19" s="46"/>
      <c r="L19" s="46"/>
      <c r="M19" s="46"/>
      <c r="N19" s="46"/>
      <c r="O19" s="46"/>
      <c r="P19" s="46"/>
      <c r="Q19" s="46"/>
      <c r="R19" s="46"/>
      <c r="S19" s="46"/>
      <c r="T19" s="46"/>
      <c r="U19" s="46"/>
      <c r="V19" s="46"/>
      <c r="W19" s="46"/>
      <c r="X19" s="46"/>
      <c r="Y19" s="46"/>
      <c r="Z19" s="46"/>
    </row>
    <row r="20" spans="1:26" ht="14.4">
      <c r="A20" s="46"/>
      <c r="B20" s="46"/>
      <c r="C20" s="46"/>
      <c r="D20" s="46"/>
      <c r="E20" s="46"/>
      <c r="F20" s="46"/>
      <c r="G20" s="46"/>
      <c r="H20" s="46"/>
      <c r="I20" s="46"/>
      <c r="J20" s="46"/>
      <c r="K20" s="46"/>
      <c r="L20" s="46"/>
      <c r="M20" s="46"/>
      <c r="N20" s="46"/>
      <c r="O20" s="46"/>
      <c r="P20" s="46"/>
      <c r="Q20" s="46"/>
      <c r="R20" s="46"/>
      <c r="S20" s="46"/>
      <c r="T20" s="46"/>
      <c r="U20" s="46"/>
      <c r="V20" s="46"/>
      <c r="W20" s="46"/>
      <c r="X20" s="46"/>
      <c r="Y20" s="46"/>
      <c r="Z20" s="46"/>
    </row>
    <row r="21" spans="1:26" ht="15.75" customHeight="1">
      <c r="A21" s="46"/>
      <c r="B21" s="46"/>
      <c r="C21" s="46"/>
      <c r="D21" s="46"/>
      <c r="E21" s="46"/>
      <c r="F21" s="46"/>
      <c r="G21" s="46"/>
      <c r="H21" s="46"/>
      <c r="I21" s="46"/>
      <c r="J21" s="46"/>
      <c r="K21" s="46"/>
      <c r="L21" s="46"/>
      <c r="M21" s="46"/>
      <c r="N21" s="46"/>
      <c r="O21" s="46"/>
      <c r="P21" s="46"/>
      <c r="Q21" s="46"/>
      <c r="R21" s="46"/>
      <c r="S21" s="46"/>
      <c r="T21" s="46"/>
      <c r="U21" s="46"/>
      <c r="V21" s="46"/>
      <c r="W21" s="46"/>
      <c r="X21" s="46"/>
      <c r="Y21" s="46"/>
      <c r="Z21" s="46"/>
    </row>
    <row r="22" spans="1:26" ht="15.75" customHeight="1">
      <c r="A22" s="46"/>
      <c r="B22" s="46"/>
      <c r="C22" s="46"/>
      <c r="D22" s="46"/>
      <c r="E22" s="46"/>
      <c r="F22" s="46"/>
      <c r="G22" s="46"/>
      <c r="H22" s="46"/>
      <c r="I22" s="46"/>
      <c r="J22" s="46"/>
      <c r="K22" s="46"/>
      <c r="L22" s="46"/>
      <c r="M22" s="46"/>
      <c r="N22" s="46"/>
      <c r="O22" s="46"/>
      <c r="P22" s="46"/>
      <c r="Q22" s="46"/>
      <c r="R22" s="46"/>
      <c r="S22" s="46"/>
      <c r="T22" s="46"/>
      <c r="U22" s="46"/>
      <c r="V22" s="46"/>
      <c r="W22" s="46"/>
      <c r="X22" s="46"/>
      <c r="Y22" s="46"/>
      <c r="Z22" s="46"/>
    </row>
    <row r="23" spans="1:26" ht="15.75" customHeight="1">
      <c r="A23" s="46"/>
      <c r="B23" s="46"/>
      <c r="C23" s="46"/>
      <c r="D23" s="46"/>
      <c r="E23" s="46"/>
      <c r="F23" s="46"/>
      <c r="G23" s="46"/>
      <c r="H23" s="46"/>
      <c r="I23" s="46"/>
      <c r="J23" s="46"/>
      <c r="K23" s="46"/>
      <c r="L23" s="46"/>
      <c r="M23" s="46"/>
      <c r="N23" s="46"/>
      <c r="O23" s="46"/>
      <c r="P23" s="46"/>
      <c r="Q23" s="46"/>
      <c r="R23" s="46"/>
      <c r="S23" s="46"/>
      <c r="T23" s="46"/>
      <c r="U23" s="46"/>
      <c r="V23" s="46"/>
      <c r="W23" s="46"/>
      <c r="X23" s="46"/>
      <c r="Y23" s="46"/>
      <c r="Z23" s="46"/>
    </row>
    <row r="24" spans="1:26" ht="15.75" customHeight="1">
      <c r="A24" s="46"/>
      <c r="B24" s="46"/>
      <c r="C24" s="46"/>
      <c r="D24" s="46"/>
      <c r="E24" s="46"/>
      <c r="F24" s="46"/>
      <c r="G24" s="46"/>
      <c r="H24" s="46"/>
      <c r="I24" s="46"/>
      <c r="J24" s="46"/>
      <c r="K24" s="46"/>
      <c r="L24" s="46"/>
      <c r="M24" s="46"/>
      <c r="N24" s="46"/>
      <c r="O24" s="46"/>
      <c r="P24" s="46"/>
      <c r="Q24" s="46"/>
      <c r="R24" s="46"/>
      <c r="S24" s="46"/>
      <c r="T24" s="46"/>
      <c r="U24" s="46"/>
      <c r="V24" s="46"/>
      <c r="W24" s="46"/>
      <c r="X24" s="46"/>
      <c r="Y24" s="46"/>
      <c r="Z24" s="46"/>
    </row>
    <row r="25" spans="1:26" ht="15.75" customHeight="1">
      <c r="A25" s="46"/>
      <c r="B25" s="46"/>
      <c r="C25" s="46"/>
      <c r="D25" s="46"/>
      <c r="E25" s="46"/>
      <c r="F25" s="46"/>
      <c r="G25" s="46"/>
      <c r="H25" s="46"/>
      <c r="I25" s="46"/>
      <c r="J25" s="46"/>
      <c r="K25" s="46"/>
      <c r="L25" s="46"/>
      <c r="M25" s="46"/>
      <c r="N25" s="46"/>
      <c r="O25" s="46"/>
      <c r="P25" s="46"/>
      <c r="Q25" s="46"/>
      <c r="R25" s="46"/>
      <c r="S25" s="46"/>
      <c r="T25" s="46"/>
      <c r="U25" s="46"/>
      <c r="V25" s="46"/>
      <c r="W25" s="46"/>
      <c r="X25" s="46"/>
      <c r="Y25" s="46"/>
      <c r="Z25" s="46"/>
    </row>
    <row r="26" spans="1:26" ht="15.75" customHeight="1">
      <c r="A26" s="46"/>
      <c r="B26" s="46"/>
      <c r="C26" s="46"/>
      <c r="D26" s="46"/>
      <c r="E26" s="46"/>
      <c r="F26" s="46"/>
      <c r="G26" s="46"/>
      <c r="H26" s="46"/>
      <c r="I26" s="46"/>
      <c r="J26" s="46"/>
      <c r="K26" s="46"/>
      <c r="L26" s="46"/>
      <c r="M26" s="46"/>
      <c r="N26" s="46"/>
      <c r="O26" s="46"/>
      <c r="P26" s="46"/>
      <c r="Q26" s="46"/>
      <c r="R26" s="46"/>
      <c r="S26" s="46"/>
      <c r="T26" s="46"/>
      <c r="U26" s="46"/>
      <c r="V26" s="46"/>
      <c r="W26" s="46"/>
      <c r="X26" s="46"/>
      <c r="Y26" s="46"/>
      <c r="Z26" s="46"/>
    </row>
    <row r="27" spans="1:26" ht="15.75" customHeight="1">
      <c r="A27" s="46"/>
      <c r="B27" s="46"/>
      <c r="C27" s="46"/>
      <c r="D27" s="46"/>
      <c r="E27" s="46"/>
      <c r="F27" s="46"/>
      <c r="G27" s="46"/>
      <c r="H27" s="46"/>
      <c r="I27" s="46"/>
      <c r="J27" s="46"/>
      <c r="K27" s="46"/>
      <c r="L27" s="46"/>
      <c r="M27" s="46"/>
      <c r="N27" s="46"/>
      <c r="O27" s="46"/>
      <c r="P27" s="46"/>
      <c r="Q27" s="46"/>
      <c r="R27" s="46"/>
      <c r="S27" s="46"/>
      <c r="T27" s="46"/>
      <c r="U27" s="46"/>
      <c r="V27" s="46"/>
      <c r="W27" s="46"/>
      <c r="X27" s="46"/>
      <c r="Y27" s="46"/>
      <c r="Z27" s="46"/>
    </row>
    <row r="28" spans="1:26" ht="15.75" customHeight="1">
      <c r="A28" s="46"/>
      <c r="B28" s="46"/>
      <c r="C28" s="46"/>
      <c r="D28" s="46"/>
      <c r="E28" s="46"/>
      <c r="F28" s="46"/>
      <c r="G28" s="46"/>
      <c r="H28" s="46"/>
      <c r="I28" s="46"/>
      <c r="J28" s="46"/>
      <c r="K28" s="46"/>
      <c r="L28" s="46"/>
      <c r="M28" s="46"/>
      <c r="N28" s="46"/>
      <c r="O28" s="46"/>
      <c r="P28" s="46"/>
      <c r="Q28" s="46"/>
      <c r="R28" s="46"/>
      <c r="S28" s="46"/>
      <c r="T28" s="46"/>
      <c r="U28" s="46"/>
      <c r="V28" s="46"/>
      <c r="W28" s="46"/>
      <c r="X28" s="46"/>
      <c r="Y28" s="46"/>
      <c r="Z28" s="46"/>
    </row>
    <row r="29" spans="1:26" ht="15.75" customHeight="1">
      <c r="A29" s="46"/>
      <c r="B29" s="46"/>
      <c r="C29" s="46"/>
      <c r="D29" s="46"/>
      <c r="E29" s="46"/>
      <c r="F29" s="46"/>
      <c r="G29" s="46"/>
      <c r="H29" s="46"/>
      <c r="I29" s="46"/>
      <c r="J29" s="46"/>
      <c r="K29" s="46"/>
      <c r="L29" s="46"/>
      <c r="M29" s="46"/>
      <c r="N29" s="46"/>
      <c r="O29" s="46"/>
      <c r="P29" s="46"/>
      <c r="Q29" s="46"/>
      <c r="R29" s="46"/>
      <c r="S29" s="46"/>
      <c r="T29" s="46"/>
      <c r="U29" s="46"/>
      <c r="V29" s="46"/>
      <c r="W29" s="46"/>
      <c r="X29" s="46"/>
      <c r="Y29" s="46"/>
      <c r="Z29" s="46"/>
    </row>
    <row r="30" spans="1:26" ht="15.75" customHeight="1">
      <c r="A30" s="46"/>
      <c r="B30" s="46"/>
      <c r="C30" s="46"/>
      <c r="D30" s="46"/>
      <c r="E30" s="46"/>
      <c r="F30" s="46"/>
      <c r="G30" s="46"/>
      <c r="H30" s="46"/>
      <c r="I30" s="46"/>
      <c r="J30" s="46"/>
      <c r="K30" s="46"/>
      <c r="L30" s="46"/>
      <c r="M30" s="46"/>
      <c r="N30" s="46"/>
      <c r="O30" s="46"/>
      <c r="P30" s="46"/>
      <c r="Q30" s="46"/>
      <c r="R30" s="46"/>
      <c r="S30" s="46"/>
      <c r="T30" s="46"/>
      <c r="U30" s="46"/>
      <c r="V30" s="46"/>
      <c r="W30" s="46"/>
      <c r="X30" s="46"/>
      <c r="Y30" s="46"/>
      <c r="Z30" s="46"/>
    </row>
    <row r="31" spans="1:26" ht="15.75" customHeight="1">
      <c r="A31" s="46"/>
      <c r="B31" s="46"/>
      <c r="C31" s="46"/>
      <c r="D31" s="46"/>
      <c r="E31" s="46"/>
      <c r="F31" s="46"/>
      <c r="G31" s="46"/>
      <c r="H31" s="46"/>
      <c r="I31" s="46"/>
      <c r="J31" s="46"/>
      <c r="K31" s="46"/>
      <c r="L31" s="46"/>
      <c r="M31" s="46"/>
      <c r="N31" s="46"/>
      <c r="O31" s="46"/>
      <c r="P31" s="46"/>
      <c r="Q31" s="46"/>
      <c r="R31" s="46"/>
      <c r="S31" s="46"/>
      <c r="T31" s="46"/>
      <c r="U31" s="46"/>
      <c r="V31" s="46"/>
      <c r="W31" s="46"/>
      <c r="X31" s="46"/>
      <c r="Y31" s="46"/>
      <c r="Z31" s="46"/>
    </row>
    <row r="32" spans="1:26" ht="15.75" customHeight="1">
      <c r="A32" s="46"/>
      <c r="B32" s="46"/>
      <c r="C32" s="46"/>
      <c r="D32" s="46"/>
      <c r="E32" s="46"/>
      <c r="F32" s="46"/>
      <c r="G32" s="46"/>
      <c r="H32" s="46"/>
      <c r="I32" s="46"/>
      <c r="J32" s="46"/>
      <c r="K32" s="46"/>
      <c r="L32" s="46"/>
      <c r="M32" s="46"/>
      <c r="N32" s="46"/>
      <c r="O32" s="46"/>
      <c r="P32" s="46"/>
      <c r="Q32" s="46"/>
      <c r="R32" s="46"/>
      <c r="S32" s="46"/>
      <c r="T32" s="46"/>
      <c r="U32" s="46"/>
      <c r="V32" s="46"/>
      <c r="W32" s="46"/>
      <c r="X32" s="46"/>
      <c r="Y32" s="46"/>
      <c r="Z32" s="46"/>
    </row>
    <row r="33" spans="1:26" ht="15.75" customHeight="1">
      <c r="A33" s="46"/>
      <c r="B33" s="46"/>
      <c r="C33" s="46"/>
      <c r="D33" s="46"/>
      <c r="E33" s="46"/>
      <c r="F33" s="46"/>
      <c r="G33" s="46"/>
      <c r="H33" s="46"/>
      <c r="I33" s="46"/>
      <c r="J33" s="46"/>
      <c r="K33" s="46"/>
      <c r="L33" s="46"/>
      <c r="M33" s="46"/>
      <c r="N33" s="46"/>
      <c r="O33" s="46"/>
      <c r="P33" s="46"/>
      <c r="Q33" s="46"/>
      <c r="R33" s="46"/>
      <c r="S33" s="46"/>
      <c r="T33" s="46"/>
      <c r="U33" s="46"/>
      <c r="V33" s="46"/>
      <c r="W33" s="46"/>
      <c r="X33" s="46"/>
      <c r="Y33" s="46"/>
      <c r="Z33" s="46"/>
    </row>
    <row r="34" spans="1:26" ht="15.75" customHeight="1">
      <c r="A34" s="46"/>
      <c r="B34" s="46"/>
      <c r="C34" s="46"/>
      <c r="D34" s="46"/>
      <c r="E34" s="46"/>
      <c r="F34" s="46"/>
      <c r="G34" s="46"/>
      <c r="H34" s="46"/>
      <c r="I34" s="46"/>
      <c r="J34" s="46"/>
      <c r="K34" s="46"/>
      <c r="L34" s="46"/>
      <c r="M34" s="46"/>
      <c r="N34" s="46"/>
      <c r="O34" s="46"/>
      <c r="P34" s="46"/>
      <c r="Q34" s="46"/>
      <c r="R34" s="46"/>
      <c r="S34" s="46"/>
      <c r="T34" s="46"/>
      <c r="U34" s="46"/>
      <c r="V34" s="46"/>
      <c r="W34" s="46"/>
      <c r="X34" s="46"/>
      <c r="Y34" s="46"/>
      <c r="Z34" s="46"/>
    </row>
    <row r="35" spans="1:26" ht="15.75" customHeight="1">
      <c r="A35" s="46"/>
      <c r="B35" s="46"/>
      <c r="C35" s="46"/>
      <c r="D35" s="46"/>
      <c r="E35" s="46"/>
      <c r="F35" s="46"/>
      <c r="G35" s="46"/>
      <c r="H35" s="46"/>
      <c r="I35" s="46"/>
      <c r="J35" s="46"/>
      <c r="K35" s="46"/>
      <c r="L35" s="46"/>
      <c r="M35" s="46"/>
      <c r="N35" s="46"/>
      <c r="O35" s="46"/>
      <c r="P35" s="46"/>
      <c r="Q35" s="46"/>
      <c r="R35" s="46"/>
      <c r="S35" s="46"/>
      <c r="T35" s="46"/>
      <c r="U35" s="46"/>
      <c r="V35" s="46"/>
      <c r="W35" s="46"/>
      <c r="X35" s="46"/>
      <c r="Y35" s="46"/>
      <c r="Z35" s="46"/>
    </row>
    <row r="36" spans="1:26" ht="15.75" customHeight="1">
      <c r="A36" s="46"/>
      <c r="B36" s="46"/>
      <c r="C36" s="46"/>
      <c r="D36" s="46"/>
      <c r="E36" s="46"/>
      <c r="F36" s="46"/>
      <c r="G36" s="46"/>
      <c r="H36" s="46"/>
      <c r="I36" s="46"/>
      <c r="J36" s="46"/>
      <c r="K36" s="46"/>
      <c r="L36" s="46"/>
      <c r="M36" s="46"/>
      <c r="N36" s="46"/>
      <c r="O36" s="46"/>
      <c r="P36" s="46"/>
      <c r="Q36" s="46"/>
      <c r="R36" s="46"/>
      <c r="S36" s="46"/>
      <c r="T36" s="46"/>
      <c r="U36" s="46"/>
      <c r="V36" s="46"/>
      <c r="W36" s="46"/>
      <c r="X36" s="46"/>
      <c r="Y36" s="46"/>
      <c r="Z36" s="46"/>
    </row>
    <row r="37" spans="1:26" ht="15.75" customHeight="1">
      <c r="A37" s="46"/>
      <c r="B37" s="46"/>
      <c r="C37" s="46"/>
      <c r="D37" s="46"/>
      <c r="E37" s="46"/>
      <c r="F37" s="46"/>
      <c r="G37" s="46"/>
      <c r="H37" s="46"/>
      <c r="I37" s="46"/>
      <c r="J37" s="46"/>
      <c r="K37" s="46"/>
      <c r="L37" s="46"/>
      <c r="M37" s="46"/>
      <c r="N37" s="46"/>
      <c r="O37" s="46"/>
      <c r="P37" s="46"/>
      <c r="Q37" s="46"/>
      <c r="R37" s="46"/>
      <c r="S37" s="46"/>
      <c r="T37" s="46"/>
      <c r="U37" s="46"/>
      <c r="V37" s="46"/>
      <c r="W37" s="46"/>
      <c r="X37" s="46"/>
      <c r="Y37" s="46"/>
      <c r="Z37" s="46"/>
    </row>
    <row r="38" spans="1:26" ht="15.75" customHeight="1">
      <c r="A38" s="46"/>
      <c r="B38" s="46"/>
      <c r="C38" s="46"/>
      <c r="D38" s="46"/>
      <c r="E38" s="46"/>
      <c r="F38" s="46"/>
      <c r="G38" s="46"/>
      <c r="H38" s="46"/>
      <c r="I38" s="46"/>
      <c r="J38" s="46"/>
      <c r="K38" s="46"/>
      <c r="L38" s="46"/>
      <c r="M38" s="46"/>
      <c r="N38" s="46"/>
      <c r="O38" s="46"/>
      <c r="P38" s="46"/>
      <c r="Q38" s="46"/>
      <c r="R38" s="46"/>
      <c r="S38" s="46"/>
      <c r="T38" s="46"/>
      <c r="U38" s="46"/>
      <c r="V38" s="46"/>
      <c r="W38" s="46"/>
      <c r="X38" s="46"/>
      <c r="Y38" s="46"/>
      <c r="Z38" s="46"/>
    </row>
    <row r="39" spans="1:26" ht="15.75" customHeight="1">
      <c r="A39" s="46"/>
      <c r="B39" s="46"/>
      <c r="C39" s="46"/>
      <c r="D39" s="46"/>
      <c r="E39" s="46"/>
      <c r="F39" s="46"/>
      <c r="G39" s="46"/>
      <c r="H39" s="46"/>
      <c r="I39" s="46"/>
      <c r="J39" s="46"/>
      <c r="K39" s="46"/>
      <c r="L39" s="46"/>
      <c r="M39" s="46"/>
      <c r="N39" s="46"/>
      <c r="O39" s="46"/>
      <c r="P39" s="46"/>
      <c r="Q39" s="46"/>
      <c r="R39" s="46"/>
      <c r="S39" s="46"/>
      <c r="T39" s="46"/>
      <c r="U39" s="46"/>
      <c r="V39" s="46"/>
      <c r="W39" s="46"/>
      <c r="X39" s="46"/>
      <c r="Y39" s="46"/>
      <c r="Z39" s="46"/>
    </row>
    <row r="40" spans="1:26" ht="15.75" customHeight="1">
      <c r="A40" s="46"/>
      <c r="B40" s="46"/>
      <c r="C40" s="46"/>
      <c r="D40" s="46"/>
      <c r="E40" s="46"/>
      <c r="F40" s="46"/>
      <c r="G40" s="46"/>
      <c r="H40" s="46"/>
      <c r="I40" s="46"/>
      <c r="J40" s="46"/>
      <c r="K40" s="46"/>
      <c r="L40" s="46"/>
      <c r="M40" s="46"/>
      <c r="N40" s="46"/>
      <c r="O40" s="46"/>
      <c r="P40" s="46"/>
      <c r="Q40" s="46"/>
      <c r="R40" s="46"/>
      <c r="S40" s="46"/>
      <c r="T40" s="46"/>
      <c r="U40" s="46"/>
      <c r="V40" s="46"/>
      <c r="W40" s="46"/>
      <c r="X40" s="46"/>
      <c r="Y40" s="46"/>
      <c r="Z40" s="46"/>
    </row>
    <row r="41" spans="1:26" ht="15.75" customHeight="1">
      <c r="A41" s="46"/>
      <c r="B41" s="46"/>
      <c r="C41" s="46"/>
      <c r="D41" s="46"/>
      <c r="E41" s="46"/>
      <c r="F41" s="46"/>
      <c r="G41" s="46"/>
      <c r="H41" s="46"/>
      <c r="I41" s="46"/>
      <c r="J41" s="46"/>
      <c r="K41" s="46"/>
      <c r="L41" s="46"/>
      <c r="M41" s="46"/>
      <c r="N41" s="46"/>
      <c r="O41" s="46"/>
      <c r="P41" s="46"/>
      <c r="Q41" s="46"/>
      <c r="R41" s="46"/>
      <c r="S41" s="46"/>
      <c r="T41" s="46"/>
      <c r="U41" s="46"/>
      <c r="V41" s="46"/>
      <c r="W41" s="46"/>
      <c r="X41" s="46"/>
      <c r="Y41" s="46"/>
      <c r="Z41" s="46"/>
    </row>
    <row r="42" spans="1:26" ht="15.75" customHeight="1">
      <c r="A42" s="46"/>
      <c r="B42" s="46"/>
      <c r="C42" s="46"/>
      <c r="D42" s="46"/>
      <c r="E42" s="46"/>
      <c r="F42" s="46"/>
      <c r="G42" s="46"/>
      <c r="H42" s="46"/>
      <c r="I42" s="46"/>
      <c r="J42" s="46"/>
      <c r="K42" s="46"/>
      <c r="L42" s="46"/>
      <c r="M42" s="46"/>
      <c r="N42" s="46"/>
      <c r="O42" s="46"/>
      <c r="P42" s="46"/>
      <c r="Q42" s="46"/>
      <c r="R42" s="46"/>
      <c r="S42" s="46"/>
      <c r="T42" s="46"/>
      <c r="U42" s="46"/>
      <c r="V42" s="46"/>
      <c r="W42" s="46"/>
      <c r="X42" s="46"/>
      <c r="Y42" s="46"/>
      <c r="Z42" s="46"/>
    </row>
    <row r="43" spans="1:26" ht="15.75" customHeight="1">
      <c r="A43" s="46"/>
      <c r="B43" s="46"/>
      <c r="C43" s="46"/>
      <c r="D43" s="46"/>
      <c r="E43" s="46"/>
      <c r="F43" s="46"/>
      <c r="G43" s="46"/>
      <c r="H43" s="46"/>
      <c r="I43" s="46"/>
      <c r="J43" s="46"/>
      <c r="K43" s="46"/>
      <c r="L43" s="46"/>
      <c r="M43" s="46"/>
      <c r="N43" s="46"/>
      <c r="O43" s="46"/>
      <c r="P43" s="46"/>
      <c r="Q43" s="46"/>
      <c r="R43" s="46"/>
      <c r="S43" s="46"/>
      <c r="T43" s="46"/>
      <c r="U43" s="46"/>
      <c r="V43" s="46"/>
      <c r="W43" s="46"/>
      <c r="X43" s="46"/>
      <c r="Y43" s="46"/>
      <c r="Z43" s="46"/>
    </row>
    <row r="44" spans="1:26" ht="15.75" customHeight="1">
      <c r="A44" s="46"/>
      <c r="B44" s="46"/>
      <c r="C44" s="46"/>
      <c r="D44" s="46"/>
      <c r="E44" s="46"/>
      <c r="F44" s="46"/>
      <c r="G44" s="46"/>
      <c r="H44" s="46"/>
      <c r="I44" s="46"/>
      <c r="J44" s="46"/>
      <c r="K44" s="46"/>
      <c r="L44" s="46"/>
      <c r="M44" s="46"/>
      <c r="N44" s="46"/>
      <c r="O44" s="46"/>
      <c r="P44" s="46"/>
      <c r="Q44" s="46"/>
      <c r="R44" s="46"/>
      <c r="S44" s="46"/>
      <c r="T44" s="46"/>
      <c r="U44" s="46"/>
      <c r="V44" s="46"/>
      <c r="W44" s="46"/>
      <c r="X44" s="46"/>
      <c r="Y44" s="46"/>
      <c r="Z44" s="46"/>
    </row>
    <row r="45" spans="1:26" ht="15.75" customHeight="1">
      <c r="A45" s="46"/>
      <c r="B45" s="46"/>
      <c r="C45" s="46"/>
      <c r="D45" s="46"/>
      <c r="E45" s="46"/>
      <c r="F45" s="46"/>
      <c r="G45" s="46"/>
      <c r="H45" s="46"/>
      <c r="I45" s="46"/>
      <c r="J45" s="46"/>
      <c r="K45" s="46"/>
      <c r="L45" s="46"/>
      <c r="M45" s="46"/>
      <c r="N45" s="46"/>
      <c r="O45" s="46"/>
      <c r="P45" s="46"/>
      <c r="Q45" s="46"/>
      <c r="R45" s="46"/>
      <c r="S45" s="46"/>
      <c r="T45" s="46"/>
      <c r="U45" s="46"/>
      <c r="V45" s="46"/>
      <c r="W45" s="46"/>
      <c r="X45" s="46"/>
      <c r="Y45" s="46"/>
      <c r="Z45" s="46"/>
    </row>
    <row r="46" spans="1:26" ht="15.75" customHeight="1">
      <c r="A46" s="46"/>
      <c r="B46" s="46"/>
      <c r="C46" s="46"/>
      <c r="D46" s="46"/>
      <c r="E46" s="46"/>
      <c r="F46" s="46"/>
      <c r="G46" s="46"/>
      <c r="H46" s="46"/>
      <c r="I46" s="46"/>
      <c r="J46" s="46"/>
      <c r="K46" s="46"/>
      <c r="L46" s="46"/>
      <c r="M46" s="46"/>
      <c r="N46" s="46"/>
      <c r="O46" s="46"/>
      <c r="P46" s="46"/>
      <c r="Q46" s="46"/>
      <c r="R46" s="46"/>
      <c r="S46" s="46"/>
      <c r="T46" s="46"/>
      <c r="U46" s="46"/>
      <c r="V46" s="46"/>
      <c r="W46" s="46"/>
      <c r="X46" s="46"/>
      <c r="Y46" s="46"/>
      <c r="Z46" s="46"/>
    </row>
    <row r="47" spans="1:26" ht="15.75" customHeight="1">
      <c r="A47" s="46"/>
      <c r="B47" s="46"/>
      <c r="C47" s="46"/>
      <c r="D47" s="46"/>
      <c r="E47" s="46"/>
      <c r="F47" s="46"/>
      <c r="G47" s="46"/>
      <c r="H47" s="46"/>
      <c r="I47" s="46"/>
      <c r="J47" s="46"/>
      <c r="K47" s="46"/>
      <c r="L47" s="46"/>
      <c r="M47" s="46"/>
      <c r="N47" s="46"/>
      <c r="O47" s="46"/>
      <c r="P47" s="46"/>
      <c r="Q47" s="46"/>
      <c r="R47" s="46"/>
      <c r="S47" s="46"/>
      <c r="T47" s="46"/>
      <c r="U47" s="46"/>
      <c r="V47" s="46"/>
      <c r="W47" s="46"/>
      <c r="X47" s="46"/>
      <c r="Y47" s="46"/>
      <c r="Z47" s="46"/>
    </row>
    <row r="48" spans="1:26" ht="15.75" customHeight="1">
      <c r="A48" s="46"/>
      <c r="B48" s="46"/>
      <c r="C48" s="46"/>
      <c r="D48" s="46"/>
      <c r="E48" s="46"/>
      <c r="F48" s="46"/>
      <c r="G48" s="46"/>
      <c r="H48" s="46"/>
      <c r="I48" s="46"/>
      <c r="J48" s="46"/>
      <c r="K48" s="46"/>
      <c r="L48" s="46"/>
      <c r="M48" s="46"/>
      <c r="N48" s="46"/>
      <c r="O48" s="46"/>
      <c r="P48" s="46"/>
      <c r="Q48" s="46"/>
      <c r="R48" s="46"/>
      <c r="S48" s="46"/>
      <c r="T48" s="46"/>
      <c r="U48" s="46"/>
      <c r="V48" s="46"/>
      <c r="W48" s="46"/>
      <c r="X48" s="46"/>
      <c r="Y48" s="46"/>
      <c r="Z48" s="46"/>
    </row>
    <row r="49" spans="1:26" ht="15.75" customHeight="1">
      <c r="A49" s="46"/>
      <c r="B49" s="46"/>
      <c r="C49" s="46"/>
      <c r="D49" s="46"/>
      <c r="E49" s="46"/>
      <c r="F49" s="46"/>
      <c r="G49" s="46"/>
      <c r="H49" s="46"/>
      <c r="I49" s="46"/>
      <c r="J49" s="46"/>
      <c r="K49" s="46"/>
      <c r="L49" s="46"/>
      <c r="M49" s="46"/>
      <c r="N49" s="46"/>
      <c r="O49" s="46"/>
      <c r="P49" s="46"/>
      <c r="Q49" s="46"/>
      <c r="R49" s="46"/>
      <c r="S49" s="46"/>
      <c r="T49" s="46"/>
      <c r="U49" s="46"/>
      <c r="V49" s="46"/>
      <c r="W49" s="46"/>
      <c r="X49" s="46"/>
      <c r="Y49" s="46"/>
      <c r="Z49" s="46"/>
    </row>
    <row r="50" spans="1:26" ht="15.75" customHeight="1">
      <c r="A50" s="46"/>
      <c r="B50" s="46"/>
      <c r="C50" s="46"/>
      <c r="D50" s="46"/>
      <c r="E50" s="46"/>
      <c r="F50" s="46"/>
      <c r="G50" s="46"/>
      <c r="H50" s="46"/>
      <c r="I50" s="46"/>
      <c r="J50" s="46"/>
      <c r="K50" s="46"/>
      <c r="L50" s="46"/>
      <c r="M50" s="46"/>
      <c r="N50" s="46"/>
      <c r="O50" s="46"/>
      <c r="P50" s="46"/>
      <c r="Q50" s="46"/>
      <c r="R50" s="46"/>
      <c r="S50" s="46"/>
      <c r="T50" s="46"/>
      <c r="U50" s="46"/>
      <c r="V50" s="46"/>
      <c r="W50" s="46"/>
      <c r="X50" s="46"/>
      <c r="Y50" s="46"/>
      <c r="Z50" s="46"/>
    </row>
    <row r="51" spans="1:26" ht="15.75" customHeight="1">
      <c r="A51" s="46"/>
      <c r="B51" s="46"/>
      <c r="C51" s="46"/>
      <c r="D51" s="46"/>
      <c r="E51" s="46"/>
      <c r="F51" s="46"/>
      <c r="G51" s="46"/>
      <c r="H51" s="46"/>
      <c r="I51" s="46"/>
      <c r="J51" s="46"/>
      <c r="K51" s="46"/>
      <c r="L51" s="46"/>
      <c r="M51" s="46"/>
      <c r="N51" s="46"/>
      <c r="O51" s="46"/>
      <c r="P51" s="46"/>
      <c r="Q51" s="46"/>
      <c r="R51" s="46"/>
      <c r="S51" s="46"/>
      <c r="T51" s="46"/>
      <c r="U51" s="46"/>
      <c r="V51" s="46"/>
      <c r="W51" s="46"/>
      <c r="X51" s="46"/>
      <c r="Y51" s="46"/>
      <c r="Z51" s="46"/>
    </row>
    <row r="52" spans="1:26" ht="15.75" customHeight="1">
      <c r="A52" s="46"/>
      <c r="B52" s="46"/>
      <c r="C52" s="46"/>
      <c r="D52" s="46"/>
      <c r="E52" s="46"/>
      <c r="F52" s="46"/>
      <c r="G52" s="46"/>
      <c r="H52" s="46"/>
      <c r="I52" s="46"/>
      <c r="J52" s="46"/>
      <c r="K52" s="46"/>
      <c r="L52" s="46"/>
      <c r="M52" s="46"/>
      <c r="N52" s="46"/>
      <c r="O52" s="46"/>
      <c r="P52" s="46"/>
      <c r="Q52" s="46"/>
      <c r="R52" s="46"/>
      <c r="S52" s="46"/>
      <c r="T52" s="46"/>
      <c r="U52" s="46"/>
      <c r="V52" s="46"/>
      <c r="W52" s="46"/>
      <c r="X52" s="46"/>
      <c r="Y52" s="46"/>
      <c r="Z52" s="46"/>
    </row>
    <row r="53" spans="1:26" ht="15.75" customHeight="1">
      <c r="A53" s="46"/>
      <c r="B53" s="46"/>
      <c r="C53" s="46"/>
      <c r="D53" s="46"/>
      <c r="E53" s="46"/>
      <c r="F53" s="46"/>
      <c r="G53" s="46"/>
      <c r="H53" s="46"/>
      <c r="I53" s="46"/>
      <c r="J53" s="46"/>
      <c r="K53" s="46"/>
      <c r="L53" s="46"/>
      <c r="M53" s="46"/>
      <c r="N53" s="46"/>
      <c r="O53" s="46"/>
      <c r="P53" s="46"/>
      <c r="Q53" s="46"/>
      <c r="R53" s="46"/>
      <c r="S53" s="46"/>
      <c r="T53" s="46"/>
      <c r="U53" s="46"/>
      <c r="V53" s="46"/>
      <c r="W53" s="46"/>
      <c r="X53" s="46"/>
      <c r="Y53" s="46"/>
      <c r="Z53" s="46"/>
    </row>
    <row r="54" spans="1:26" ht="15.75" customHeight="1">
      <c r="A54" s="46"/>
      <c r="B54" s="46"/>
      <c r="C54" s="46"/>
      <c r="D54" s="46"/>
      <c r="E54" s="46"/>
      <c r="F54" s="46"/>
      <c r="G54" s="46"/>
      <c r="H54" s="46"/>
      <c r="I54" s="46"/>
      <c r="J54" s="46"/>
      <c r="K54" s="46"/>
      <c r="L54" s="46"/>
      <c r="M54" s="46"/>
      <c r="N54" s="46"/>
      <c r="O54" s="46"/>
      <c r="P54" s="46"/>
      <c r="Q54" s="46"/>
      <c r="R54" s="46"/>
      <c r="S54" s="46"/>
      <c r="T54" s="46"/>
      <c r="U54" s="46"/>
      <c r="V54" s="46"/>
      <c r="W54" s="46"/>
      <c r="X54" s="46"/>
      <c r="Y54" s="46"/>
      <c r="Z54" s="46"/>
    </row>
    <row r="55" spans="1:26" ht="15.75" customHeight="1">
      <c r="A55" s="46"/>
      <c r="B55" s="46"/>
      <c r="C55" s="46"/>
      <c r="D55" s="46"/>
      <c r="E55" s="46"/>
      <c r="F55" s="46"/>
      <c r="G55" s="46"/>
      <c r="H55" s="46"/>
      <c r="I55" s="46"/>
      <c r="J55" s="46"/>
      <c r="K55" s="46"/>
      <c r="L55" s="46"/>
      <c r="M55" s="46"/>
      <c r="N55" s="46"/>
      <c r="O55" s="46"/>
      <c r="P55" s="46"/>
      <c r="Q55" s="46"/>
      <c r="R55" s="46"/>
      <c r="S55" s="46"/>
      <c r="T55" s="46"/>
      <c r="U55" s="46"/>
      <c r="V55" s="46"/>
      <c r="W55" s="46"/>
      <c r="X55" s="46"/>
      <c r="Y55" s="46"/>
      <c r="Z55" s="46"/>
    </row>
    <row r="56" spans="1:26" ht="15.75" customHeight="1">
      <c r="A56" s="46"/>
      <c r="B56" s="46"/>
      <c r="C56" s="46"/>
      <c r="D56" s="46"/>
      <c r="E56" s="46"/>
      <c r="F56" s="46"/>
      <c r="G56" s="46"/>
      <c r="H56" s="46"/>
      <c r="I56" s="46"/>
      <c r="J56" s="46"/>
      <c r="K56" s="46"/>
      <c r="L56" s="46"/>
      <c r="M56" s="46"/>
      <c r="N56" s="46"/>
      <c r="O56" s="46"/>
      <c r="P56" s="46"/>
      <c r="Q56" s="46"/>
      <c r="R56" s="46"/>
      <c r="S56" s="46"/>
      <c r="T56" s="46"/>
      <c r="U56" s="46"/>
      <c r="V56" s="46"/>
      <c r="W56" s="46"/>
      <c r="X56" s="46"/>
      <c r="Y56" s="46"/>
      <c r="Z56" s="46"/>
    </row>
    <row r="57" spans="1:26" ht="15.75" customHeight="1">
      <c r="A57" s="46"/>
      <c r="B57" s="46"/>
      <c r="C57" s="46"/>
      <c r="D57" s="46"/>
      <c r="E57" s="46"/>
      <c r="F57" s="46"/>
      <c r="G57" s="46"/>
      <c r="H57" s="46"/>
      <c r="I57" s="46"/>
      <c r="J57" s="46"/>
      <c r="K57" s="46"/>
      <c r="L57" s="46"/>
      <c r="M57" s="46"/>
      <c r="N57" s="46"/>
      <c r="O57" s="46"/>
      <c r="P57" s="46"/>
      <c r="Q57" s="46"/>
      <c r="R57" s="46"/>
      <c r="S57" s="46"/>
      <c r="T57" s="46"/>
      <c r="U57" s="46"/>
      <c r="V57" s="46"/>
      <c r="W57" s="46"/>
      <c r="X57" s="46"/>
      <c r="Y57" s="46"/>
      <c r="Z57" s="46"/>
    </row>
    <row r="58" spans="1:26" ht="15.75" customHeight="1">
      <c r="A58" s="46"/>
      <c r="B58" s="46"/>
      <c r="C58" s="46"/>
      <c r="D58" s="46"/>
      <c r="E58" s="46"/>
      <c r="F58" s="46"/>
      <c r="G58" s="46"/>
      <c r="H58" s="46"/>
      <c r="I58" s="46"/>
      <c r="J58" s="46"/>
      <c r="K58" s="46"/>
      <c r="L58" s="46"/>
      <c r="M58" s="46"/>
      <c r="N58" s="46"/>
      <c r="O58" s="46"/>
      <c r="P58" s="46"/>
      <c r="Q58" s="46"/>
      <c r="R58" s="46"/>
      <c r="S58" s="46"/>
      <c r="T58" s="46"/>
      <c r="U58" s="46"/>
      <c r="V58" s="46"/>
      <c r="W58" s="46"/>
      <c r="X58" s="46"/>
      <c r="Y58" s="46"/>
      <c r="Z58" s="46"/>
    </row>
    <row r="59" spans="1:26" ht="15.75" customHeight="1">
      <c r="A59" s="46"/>
      <c r="B59" s="46"/>
      <c r="C59" s="46"/>
      <c r="D59" s="46"/>
      <c r="E59" s="46"/>
      <c r="F59" s="46"/>
      <c r="G59" s="46"/>
      <c r="H59" s="46"/>
      <c r="I59" s="46"/>
      <c r="J59" s="46"/>
      <c r="K59" s="46"/>
      <c r="L59" s="46"/>
      <c r="M59" s="46"/>
      <c r="N59" s="46"/>
      <c r="O59" s="46"/>
      <c r="P59" s="46"/>
      <c r="Q59" s="46"/>
      <c r="R59" s="46"/>
      <c r="S59" s="46"/>
      <c r="T59" s="46"/>
      <c r="U59" s="46"/>
      <c r="V59" s="46"/>
      <c r="W59" s="46"/>
      <c r="X59" s="46"/>
      <c r="Y59" s="46"/>
      <c r="Z59" s="46"/>
    </row>
    <row r="60" spans="1:26" ht="15.75" customHeight="1">
      <c r="A60" s="46"/>
      <c r="B60" s="46"/>
      <c r="C60" s="46"/>
      <c r="D60" s="46"/>
      <c r="E60" s="46"/>
      <c r="F60" s="46"/>
      <c r="G60" s="46"/>
      <c r="H60" s="46"/>
      <c r="I60" s="46"/>
      <c r="J60" s="46"/>
      <c r="K60" s="46"/>
      <c r="L60" s="46"/>
      <c r="M60" s="46"/>
      <c r="N60" s="46"/>
      <c r="O60" s="46"/>
      <c r="P60" s="46"/>
      <c r="Q60" s="46"/>
      <c r="R60" s="46"/>
      <c r="S60" s="46"/>
      <c r="T60" s="46"/>
      <c r="U60" s="46"/>
      <c r="V60" s="46"/>
      <c r="W60" s="46"/>
      <c r="X60" s="46"/>
      <c r="Y60" s="46"/>
      <c r="Z60" s="46"/>
    </row>
    <row r="61" spans="1:26" ht="15.75" customHeight="1">
      <c r="A61" s="46"/>
      <c r="B61" s="46"/>
      <c r="C61" s="46"/>
      <c r="D61" s="46"/>
      <c r="E61" s="46"/>
      <c r="F61" s="46"/>
      <c r="G61" s="46"/>
      <c r="H61" s="46"/>
      <c r="I61" s="46"/>
      <c r="J61" s="46"/>
      <c r="K61" s="46"/>
      <c r="L61" s="46"/>
      <c r="M61" s="46"/>
      <c r="N61" s="46"/>
      <c r="O61" s="46"/>
      <c r="P61" s="46"/>
      <c r="Q61" s="46"/>
      <c r="R61" s="46"/>
      <c r="S61" s="46"/>
      <c r="T61" s="46"/>
      <c r="U61" s="46"/>
      <c r="V61" s="46"/>
      <c r="W61" s="46"/>
      <c r="X61" s="46"/>
      <c r="Y61" s="46"/>
      <c r="Z61" s="46"/>
    </row>
    <row r="62" spans="1:26" ht="15.75" customHeight="1">
      <c r="A62" s="46"/>
      <c r="B62" s="46"/>
      <c r="C62" s="46"/>
      <c r="D62" s="46"/>
      <c r="E62" s="46"/>
      <c r="F62" s="46"/>
      <c r="G62" s="46"/>
      <c r="H62" s="46"/>
      <c r="I62" s="46"/>
      <c r="J62" s="46"/>
      <c r="K62" s="46"/>
      <c r="L62" s="46"/>
      <c r="M62" s="46"/>
      <c r="N62" s="46"/>
      <c r="O62" s="46"/>
      <c r="P62" s="46"/>
      <c r="Q62" s="46"/>
      <c r="R62" s="46"/>
      <c r="S62" s="46"/>
      <c r="T62" s="46"/>
      <c r="U62" s="46"/>
      <c r="V62" s="46"/>
      <c r="W62" s="46"/>
      <c r="X62" s="46"/>
      <c r="Y62" s="46"/>
      <c r="Z62" s="46"/>
    </row>
    <row r="63" spans="1:26" ht="15.75" customHeight="1">
      <c r="A63" s="46"/>
      <c r="B63" s="46"/>
      <c r="C63" s="46"/>
      <c r="D63" s="46"/>
      <c r="E63" s="46"/>
      <c r="F63" s="46"/>
      <c r="G63" s="46"/>
      <c r="H63" s="46"/>
      <c r="I63" s="46"/>
      <c r="J63" s="46"/>
      <c r="K63" s="46"/>
      <c r="L63" s="46"/>
      <c r="M63" s="46"/>
      <c r="N63" s="46"/>
      <c r="O63" s="46"/>
      <c r="P63" s="46"/>
      <c r="Q63" s="46"/>
      <c r="R63" s="46"/>
      <c r="S63" s="46"/>
      <c r="T63" s="46"/>
      <c r="U63" s="46"/>
      <c r="V63" s="46"/>
      <c r="W63" s="46"/>
      <c r="X63" s="46"/>
      <c r="Y63" s="46"/>
      <c r="Z63" s="46"/>
    </row>
    <row r="64" spans="1:26" ht="15.75" customHeight="1">
      <c r="A64" s="46"/>
      <c r="B64" s="46"/>
      <c r="C64" s="46"/>
      <c r="D64" s="46"/>
      <c r="E64" s="46"/>
      <c r="F64" s="46"/>
      <c r="G64" s="46"/>
      <c r="H64" s="46"/>
      <c r="I64" s="46"/>
      <c r="J64" s="46"/>
      <c r="K64" s="46"/>
      <c r="L64" s="46"/>
      <c r="M64" s="46"/>
      <c r="N64" s="46"/>
      <c r="O64" s="46"/>
      <c r="P64" s="46"/>
      <c r="Q64" s="46"/>
      <c r="R64" s="46"/>
      <c r="S64" s="46"/>
      <c r="T64" s="46"/>
      <c r="U64" s="46"/>
      <c r="V64" s="46"/>
      <c r="W64" s="46"/>
      <c r="X64" s="46"/>
      <c r="Y64" s="46"/>
      <c r="Z64" s="46"/>
    </row>
    <row r="65" spans="1:26" ht="15.75" customHeight="1">
      <c r="A65" s="46"/>
      <c r="B65" s="46"/>
      <c r="C65" s="46"/>
      <c r="D65" s="46"/>
      <c r="E65" s="46"/>
      <c r="F65" s="46"/>
      <c r="G65" s="46"/>
      <c r="H65" s="46"/>
      <c r="I65" s="46"/>
      <c r="J65" s="46"/>
      <c r="K65" s="46"/>
      <c r="L65" s="46"/>
      <c r="M65" s="46"/>
      <c r="N65" s="46"/>
      <c r="O65" s="46"/>
      <c r="P65" s="46"/>
      <c r="Q65" s="46"/>
      <c r="R65" s="46"/>
      <c r="S65" s="46"/>
      <c r="T65" s="46"/>
      <c r="U65" s="46"/>
      <c r="V65" s="46"/>
      <c r="W65" s="46"/>
      <c r="X65" s="46"/>
      <c r="Y65" s="46"/>
      <c r="Z65" s="46"/>
    </row>
    <row r="66" spans="1:26" ht="15.75" customHeight="1">
      <c r="A66" s="46"/>
      <c r="B66" s="46"/>
      <c r="C66" s="46"/>
      <c r="D66" s="46"/>
      <c r="E66" s="46"/>
      <c r="F66" s="46"/>
      <c r="G66" s="46"/>
      <c r="H66" s="46"/>
      <c r="I66" s="46"/>
      <c r="J66" s="46"/>
      <c r="K66" s="46"/>
      <c r="L66" s="46"/>
      <c r="M66" s="46"/>
      <c r="N66" s="46"/>
      <c r="O66" s="46"/>
      <c r="P66" s="46"/>
      <c r="Q66" s="46"/>
      <c r="R66" s="46"/>
      <c r="S66" s="46"/>
      <c r="T66" s="46"/>
      <c r="U66" s="46"/>
      <c r="V66" s="46"/>
      <c r="W66" s="46"/>
      <c r="X66" s="46"/>
      <c r="Y66" s="46"/>
      <c r="Z66" s="46"/>
    </row>
    <row r="67" spans="1:26" ht="15.75" customHeight="1">
      <c r="A67" s="46"/>
      <c r="B67" s="46"/>
      <c r="C67" s="46"/>
      <c r="D67" s="46"/>
      <c r="E67" s="46"/>
      <c r="F67" s="46"/>
      <c r="G67" s="46"/>
      <c r="H67" s="46"/>
      <c r="I67" s="46"/>
      <c r="J67" s="46"/>
      <c r="K67" s="46"/>
      <c r="L67" s="46"/>
      <c r="M67" s="46"/>
      <c r="N67" s="46"/>
      <c r="O67" s="46"/>
      <c r="P67" s="46"/>
      <c r="Q67" s="46"/>
      <c r="R67" s="46"/>
      <c r="S67" s="46"/>
      <c r="T67" s="46"/>
      <c r="U67" s="46"/>
      <c r="V67" s="46"/>
      <c r="W67" s="46"/>
      <c r="X67" s="46"/>
      <c r="Y67" s="46"/>
      <c r="Z67" s="46"/>
    </row>
    <row r="68" spans="1:26" ht="15.75" customHeight="1">
      <c r="A68" s="46"/>
      <c r="B68" s="46"/>
      <c r="C68" s="46"/>
      <c r="D68" s="46"/>
      <c r="E68" s="46"/>
      <c r="F68" s="46"/>
      <c r="G68" s="46"/>
      <c r="H68" s="46"/>
      <c r="I68" s="46"/>
      <c r="J68" s="46"/>
      <c r="K68" s="46"/>
      <c r="L68" s="46"/>
      <c r="M68" s="46"/>
      <c r="N68" s="46"/>
      <c r="O68" s="46"/>
      <c r="P68" s="46"/>
      <c r="Q68" s="46"/>
      <c r="R68" s="46"/>
      <c r="S68" s="46"/>
      <c r="T68" s="46"/>
      <c r="U68" s="46"/>
      <c r="V68" s="46"/>
      <c r="W68" s="46"/>
      <c r="X68" s="46"/>
      <c r="Y68" s="46"/>
      <c r="Z68" s="46"/>
    </row>
    <row r="69" spans="1:26" ht="15.75" customHeight="1">
      <c r="A69" s="46"/>
      <c r="B69" s="46"/>
      <c r="C69" s="46"/>
      <c r="D69" s="46"/>
      <c r="E69" s="46"/>
      <c r="F69" s="46"/>
      <c r="G69" s="46"/>
      <c r="H69" s="46"/>
      <c r="I69" s="46"/>
      <c r="J69" s="46"/>
      <c r="K69" s="46"/>
      <c r="L69" s="46"/>
      <c r="M69" s="46"/>
      <c r="N69" s="46"/>
      <c r="O69" s="46"/>
      <c r="P69" s="46"/>
      <c r="Q69" s="46"/>
      <c r="R69" s="46"/>
      <c r="S69" s="46"/>
      <c r="T69" s="46"/>
      <c r="U69" s="46"/>
      <c r="V69" s="46"/>
      <c r="W69" s="46"/>
      <c r="X69" s="46"/>
      <c r="Y69" s="46"/>
      <c r="Z69" s="46"/>
    </row>
    <row r="70" spans="1:26" ht="15.75" customHeight="1">
      <c r="A70" s="46"/>
      <c r="B70" s="46"/>
      <c r="C70" s="46"/>
      <c r="D70" s="46"/>
      <c r="E70" s="46"/>
      <c r="F70" s="46"/>
      <c r="G70" s="46"/>
      <c r="H70" s="46"/>
      <c r="I70" s="46"/>
      <c r="J70" s="46"/>
      <c r="K70" s="46"/>
      <c r="L70" s="46"/>
      <c r="M70" s="46"/>
      <c r="N70" s="46"/>
      <c r="O70" s="46"/>
      <c r="P70" s="46"/>
      <c r="Q70" s="46"/>
      <c r="R70" s="46"/>
      <c r="S70" s="46"/>
      <c r="T70" s="46"/>
      <c r="U70" s="46"/>
      <c r="V70" s="46"/>
      <c r="W70" s="46"/>
      <c r="X70" s="46"/>
      <c r="Y70" s="46"/>
      <c r="Z70" s="46"/>
    </row>
    <row r="71" spans="1:26" ht="15.75" customHeight="1">
      <c r="A71" s="46"/>
      <c r="B71" s="46"/>
      <c r="C71" s="46"/>
      <c r="D71" s="46"/>
      <c r="E71" s="46"/>
      <c r="F71" s="46"/>
      <c r="G71" s="46"/>
      <c r="H71" s="46"/>
      <c r="I71" s="46"/>
      <c r="J71" s="46"/>
      <c r="K71" s="46"/>
      <c r="L71" s="46"/>
      <c r="M71" s="46"/>
      <c r="N71" s="46"/>
      <c r="O71" s="46"/>
      <c r="P71" s="46"/>
      <c r="Q71" s="46"/>
      <c r="R71" s="46"/>
      <c r="S71" s="46"/>
      <c r="T71" s="46"/>
      <c r="U71" s="46"/>
      <c r="V71" s="46"/>
      <c r="W71" s="46"/>
      <c r="X71" s="46"/>
      <c r="Y71" s="46"/>
      <c r="Z71" s="46"/>
    </row>
    <row r="72" spans="1:26" ht="15.75" customHeight="1">
      <c r="A72" s="46"/>
      <c r="B72" s="46"/>
      <c r="C72" s="46"/>
      <c r="D72" s="46"/>
      <c r="E72" s="46"/>
      <c r="F72" s="46"/>
      <c r="G72" s="46"/>
      <c r="H72" s="46"/>
      <c r="I72" s="46"/>
      <c r="J72" s="46"/>
      <c r="K72" s="46"/>
      <c r="L72" s="46"/>
      <c r="M72" s="46"/>
      <c r="N72" s="46"/>
      <c r="O72" s="46"/>
      <c r="P72" s="46"/>
      <c r="Q72" s="46"/>
      <c r="R72" s="46"/>
      <c r="S72" s="46"/>
      <c r="T72" s="46"/>
      <c r="U72" s="46"/>
      <c r="V72" s="46"/>
      <c r="W72" s="46"/>
      <c r="X72" s="46"/>
      <c r="Y72" s="46"/>
      <c r="Z72" s="46"/>
    </row>
    <row r="73" spans="1:26" ht="15.75" customHeight="1">
      <c r="A73" s="46"/>
      <c r="B73" s="46"/>
      <c r="C73" s="46"/>
      <c r="D73" s="46"/>
      <c r="E73" s="46"/>
      <c r="F73" s="46"/>
      <c r="G73" s="46"/>
      <c r="H73" s="46"/>
      <c r="I73" s="46"/>
      <c r="J73" s="46"/>
      <c r="K73" s="46"/>
      <c r="L73" s="46"/>
      <c r="M73" s="46"/>
      <c r="N73" s="46"/>
      <c r="O73" s="46"/>
      <c r="P73" s="46"/>
      <c r="Q73" s="46"/>
      <c r="R73" s="46"/>
      <c r="S73" s="46"/>
      <c r="T73" s="46"/>
      <c r="U73" s="46"/>
      <c r="V73" s="46"/>
      <c r="W73" s="46"/>
      <c r="X73" s="46"/>
      <c r="Y73" s="46"/>
      <c r="Z73" s="46"/>
    </row>
    <row r="74" spans="1:26" ht="15.75" customHeight="1">
      <c r="A74" s="46"/>
      <c r="B74" s="46"/>
      <c r="C74" s="46"/>
      <c r="D74" s="46"/>
      <c r="E74" s="46"/>
      <c r="F74" s="46"/>
      <c r="G74" s="46"/>
      <c r="H74" s="46"/>
      <c r="I74" s="46"/>
      <c r="J74" s="46"/>
      <c r="K74" s="46"/>
      <c r="L74" s="46"/>
      <c r="M74" s="46"/>
      <c r="N74" s="46"/>
      <c r="O74" s="46"/>
      <c r="P74" s="46"/>
      <c r="Q74" s="46"/>
      <c r="R74" s="46"/>
      <c r="S74" s="46"/>
      <c r="T74" s="46"/>
      <c r="U74" s="46"/>
      <c r="V74" s="46"/>
      <c r="W74" s="46"/>
      <c r="X74" s="46"/>
      <c r="Y74" s="46"/>
      <c r="Z74" s="46"/>
    </row>
    <row r="75" spans="1:26" ht="15.75" customHeight="1">
      <c r="A75" s="46"/>
      <c r="B75" s="46"/>
      <c r="C75" s="46"/>
      <c r="D75" s="46"/>
      <c r="E75" s="46"/>
      <c r="F75" s="46"/>
      <c r="G75" s="46"/>
      <c r="H75" s="46"/>
      <c r="I75" s="46"/>
      <c r="J75" s="46"/>
      <c r="K75" s="46"/>
      <c r="L75" s="46"/>
      <c r="M75" s="46"/>
      <c r="N75" s="46"/>
      <c r="O75" s="46"/>
      <c r="P75" s="46"/>
      <c r="Q75" s="46"/>
      <c r="R75" s="46"/>
      <c r="S75" s="46"/>
      <c r="T75" s="46"/>
      <c r="U75" s="46"/>
      <c r="V75" s="46"/>
      <c r="W75" s="46"/>
      <c r="X75" s="46"/>
      <c r="Y75" s="46"/>
      <c r="Z75" s="46"/>
    </row>
    <row r="76" spans="1:26" ht="15.75" customHeight="1">
      <c r="A76" s="46"/>
      <c r="B76" s="46"/>
      <c r="C76" s="46"/>
      <c r="D76" s="46"/>
      <c r="E76" s="46"/>
      <c r="F76" s="46"/>
      <c r="G76" s="46"/>
      <c r="H76" s="46"/>
      <c r="I76" s="46"/>
      <c r="J76" s="46"/>
      <c r="K76" s="46"/>
      <c r="L76" s="46"/>
      <c r="M76" s="46"/>
      <c r="N76" s="46"/>
      <c r="O76" s="46"/>
      <c r="P76" s="46"/>
      <c r="Q76" s="46"/>
      <c r="R76" s="46"/>
      <c r="S76" s="46"/>
      <c r="T76" s="46"/>
      <c r="U76" s="46"/>
      <c r="V76" s="46"/>
      <c r="W76" s="46"/>
      <c r="X76" s="46"/>
      <c r="Y76" s="46"/>
      <c r="Z76" s="46"/>
    </row>
    <row r="77" spans="1:26" ht="15.75" customHeight="1">
      <c r="A77" s="46"/>
      <c r="B77" s="46"/>
      <c r="C77" s="46"/>
      <c r="D77" s="46"/>
      <c r="E77" s="46"/>
      <c r="F77" s="46"/>
      <c r="G77" s="46"/>
      <c r="H77" s="46"/>
      <c r="I77" s="46"/>
      <c r="J77" s="46"/>
      <c r="K77" s="46"/>
      <c r="L77" s="46"/>
      <c r="M77" s="46"/>
      <c r="N77" s="46"/>
      <c r="O77" s="46"/>
      <c r="P77" s="46"/>
      <c r="Q77" s="46"/>
      <c r="R77" s="46"/>
      <c r="S77" s="46"/>
      <c r="T77" s="46"/>
      <c r="U77" s="46"/>
      <c r="V77" s="46"/>
      <c r="W77" s="46"/>
      <c r="X77" s="46"/>
      <c r="Y77" s="46"/>
      <c r="Z77" s="46"/>
    </row>
    <row r="78" spans="1:26" ht="15.75" customHeight="1">
      <c r="A78" s="46"/>
      <c r="B78" s="46"/>
      <c r="C78" s="46"/>
      <c r="D78" s="46"/>
      <c r="E78" s="46"/>
      <c r="F78" s="46"/>
      <c r="G78" s="46"/>
      <c r="H78" s="46"/>
      <c r="I78" s="46"/>
      <c r="J78" s="46"/>
      <c r="K78" s="46"/>
      <c r="L78" s="46"/>
      <c r="M78" s="46"/>
      <c r="N78" s="46"/>
      <c r="O78" s="46"/>
      <c r="P78" s="46"/>
      <c r="Q78" s="46"/>
      <c r="R78" s="46"/>
      <c r="S78" s="46"/>
      <c r="T78" s="46"/>
      <c r="U78" s="46"/>
      <c r="V78" s="46"/>
      <c r="W78" s="46"/>
      <c r="X78" s="46"/>
      <c r="Y78" s="46"/>
      <c r="Z78" s="46"/>
    </row>
    <row r="79" spans="1:26" ht="15.75" customHeight="1">
      <c r="A79" s="46"/>
      <c r="B79" s="46"/>
      <c r="C79" s="46"/>
      <c r="D79" s="46"/>
      <c r="E79" s="46"/>
      <c r="F79" s="46"/>
      <c r="G79" s="46"/>
      <c r="H79" s="46"/>
      <c r="I79" s="46"/>
      <c r="J79" s="46"/>
      <c r="K79" s="46"/>
      <c r="L79" s="46"/>
      <c r="M79" s="46"/>
      <c r="N79" s="46"/>
      <c r="O79" s="46"/>
      <c r="P79" s="46"/>
      <c r="Q79" s="46"/>
      <c r="R79" s="46"/>
      <c r="S79" s="46"/>
      <c r="T79" s="46"/>
      <c r="U79" s="46"/>
      <c r="V79" s="46"/>
      <c r="W79" s="46"/>
      <c r="X79" s="46"/>
      <c r="Y79" s="46"/>
      <c r="Z79" s="46"/>
    </row>
    <row r="80" spans="1:26" ht="15.75" customHeight="1">
      <c r="A80" s="46"/>
      <c r="B80" s="46"/>
      <c r="C80" s="46"/>
      <c r="D80" s="46"/>
      <c r="E80" s="46"/>
      <c r="F80" s="46"/>
      <c r="G80" s="46"/>
      <c r="H80" s="46"/>
      <c r="I80" s="46"/>
      <c r="J80" s="46"/>
      <c r="K80" s="46"/>
      <c r="L80" s="46"/>
      <c r="M80" s="46"/>
      <c r="N80" s="46"/>
      <c r="O80" s="46"/>
      <c r="P80" s="46"/>
      <c r="Q80" s="46"/>
      <c r="R80" s="46"/>
      <c r="S80" s="46"/>
      <c r="T80" s="46"/>
      <c r="U80" s="46"/>
      <c r="V80" s="46"/>
      <c r="W80" s="46"/>
      <c r="X80" s="46"/>
      <c r="Y80" s="46"/>
      <c r="Z80" s="46"/>
    </row>
    <row r="81" spans="1:26" ht="15.75" customHeight="1">
      <c r="A81" s="46"/>
      <c r="B81" s="46"/>
      <c r="C81" s="46"/>
      <c r="D81" s="46"/>
      <c r="E81" s="46"/>
      <c r="F81" s="46"/>
      <c r="G81" s="46"/>
      <c r="H81" s="46"/>
      <c r="I81" s="46"/>
      <c r="J81" s="46"/>
      <c r="K81" s="46"/>
      <c r="L81" s="46"/>
      <c r="M81" s="46"/>
      <c r="N81" s="46"/>
      <c r="O81" s="46"/>
      <c r="P81" s="46"/>
      <c r="Q81" s="46"/>
      <c r="R81" s="46"/>
      <c r="S81" s="46"/>
      <c r="T81" s="46"/>
      <c r="U81" s="46"/>
      <c r="V81" s="46"/>
      <c r="W81" s="46"/>
      <c r="X81" s="46"/>
      <c r="Y81" s="46"/>
      <c r="Z81" s="46"/>
    </row>
    <row r="82" spans="1:26" ht="15.75" customHeight="1">
      <c r="A82" s="46"/>
      <c r="B82" s="46"/>
      <c r="C82" s="46"/>
      <c r="D82" s="46"/>
      <c r="E82" s="46"/>
      <c r="F82" s="46"/>
      <c r="G82" s="46"/>
      <c r="H82" s="46"/>
      <c r="I82" s="46"/>
      <c r="J82" s="46"/>
      <c r="K82" s="46"/>
      <c r="L82" s="46"/>
      <c r="M82" s="46"/>
      <c r="N82" s="46"/>
      <c r="O82" s="46"/>
      <c r="P82" s="46"/>
      <c r="Q82" s="46"/>
      <c r="R82" s="46"/>
      <c r="S82" s="46"/>
      <c r="T82" s="46"/>
      <c r="U82" s="46"/>
      <c r="V82" s="46"/>
      <c r="W82" s="46"/>
      <c r="X82" s="46"/>
      <c r="Y82" s="46"/>
      <c r="Z82" s="46"/>
    </row>
    <row r="83" spans="1:26" ht="15.75" customHeight="1">
      <c r="A83" s="46"/>
      <c r="B83" s="46"/>
      <c r="C83" s="46"/>
      <c r="D83" s="46"/>
      <c r="E83" s="46"/>
      <c r="F83" s="46"/>
      <c r="G83" s="46"/>
      <c r="H83" s="46"/>
      <c r="I83" s="46"/>
      <c r="J83" s="46"/>
      <c r="K83" s="46"/>
      <c r="L83" s="46"/>
      <c r="M83" s="46"/>
      <c r="N83" s="46"/>
      <c r="O83" s="46"/>
      <c r="P83" s="46"/>
      <c r="Q83" s="46"/>
      <c r="R83" s="46"/>
      <c r="S83" s="46"/>
      <c r="T83" s="46"/>
      <c r="U83" s="46"/>
      <c r="V83" s="46"/>
      <c r="W83" s="46"/>
      <c r="X83" s="46"/>
      <c r="Y83" s="46"/>
      <c r="Z83" s="46"/>
    </row>
    <row r="84" spans="1:26" ht="15.75" customHeight="1">
      <c r="A84" s="46"/>
      <c r="B84" s="46"/>
      <c r="C84" s="46"/>
      <c r="D84" s="46"/>
      <c r="E84" s="46"/>
      <c r="F84" s="46"/>
      <c r="G84" s="46"/>
      <c r="H84" s="46"/>
      <c r="I84" s="46"/>
      <c r="J84" s="46"/>
      <c r="K84" s="46"/>
      <c r="L84" s="46"/>
      <c r="M84" s="46"/>
      <c r="N84" s="46"/>
      <c r="O84" s="46"/>
      <c r="P84" s="46"/>
      <c r="Q84" s="46"/>
      <c r="R84" s="46"/>
      <c r="S84" s="46"/>
      <c r="T84" s="46"/>
      <c r="U84" s="46"/>
      <c r="V84" s="46"/>
      <c r="W84" s="46"/>
      <c r="X84" s="46"/>
      <c r="Y84" s="46"/>
      <c r="Z84" s="46"/>
    </row>
    <row r="85" spans="1:26" ht="15.75" customHeight="1">
      <c r="A85" s="46"/>
      <c r="B85" s="46"/>
      <c r="C85" s="46"/>
      <c r="D85" s="46"/>
      <c r="E85" s="46"/>
      <c r="F85" s="46"/>
      <c r="G85" s="46"/>
      <c r="H85" s="46"/>
      <c r="I85" s="46"/>
      <c r="J85" s="46"/>
      <c r="K85" s="46"/>
      <c r="L85" s="46"/>
      <c r="M85" s="46"/>
      <c r="N85" s="46"/>
      <c r="O85" s="46"/>
      <c r="P85" s="46"/>
      <c r="Q85" s="46"/>
      <c r="R85" s="46"/>
      <c r="S85" s="46"/>
      <c r="T85" s="46"/>
      <c r="U85" s="46"/>
      <c r="V85" s="46"/>
      <c r="W85" s="46"/>
      <c r="X85" s="46"/>
      <c r="Y85" s="46"/>
      <c r="Z85" s="46"/>
    </row>
    <row r="86" spans="1:26" ht="15.75" customHeight="1">
      <c r="A86" s="46"/>
      <c r="B86" s="46"/>
      <c r="C86" s="46"/>
      <c r="D86" s="46"/>
      <c r="E86" s="46"/>
      <c r="F86" s="46"/>
      <c r="G86" s="46"/>
      <c r="H86" s="46"/>
      <c r="I86" s="46"/>
      <c r="J86" s="46"/>
      <c r="K86" s="46"/>
      <c r="L86" s="46"/>
      <c r="M86" s="46"/>
      <c r="N86" s="46"/>
      <c r="O86" s="46"/>
      <c r="P86" s="46"/>
      <c r="Q86" s="46"/>
      <c r="R86" s="46"/>
      <c r="S86" s="46"/>
      <c r="T86" s="46"/>
      <c r="U86" s="46"/>
      <c r="V86" s="46"/>
      <c r="W86" s="46"/>
      <c r="X86" s="46"/>
      <c r="Y86" s="46"/>
      <c r="Z86" s="46"/>
    </row>
    <row r="87" spans="1:26" ht="15.75" customHeight="1">
      <c r="A87" s="46"/>
      <c r="B87" s="46"/>
      <c r="C87" s="46"/>
      <c r="D87" s="46"/>
      <c r="E87" s="46"/>
      <c r="F87" s="46"/>
      <c r="G87" s="46"/>
      <c r="H87" s="46"/>
      <c r="I87" s="46"/>
      <c r="J87" s="46"/>
      <c r="K87" s="46"/>
      <c r="L87" s="46"/>
      <c r="M87" s="46"/>
      <c r="N87" s="46"/>
      <c r="O87" s="46"/>
      <c r="P87" s="46"/>
      <c r="Q87" s="46"/>
      <c r="R87" s="46"/>
      <c r="S87" s="46"/>
      <c r="T87" s="46"/>
      <c r="U87" s="46"/>
      <c r="V87" s="46"/>
      <c r="W87" s="46"/>
      <c r="X87" s="46"/>
      <c r="Y87" s="46"/>
      <c r="Z87" s="46"/>
    </row>
    <row r="88" spans="1:26" ht="15.75" customHeight="1">
      <c r="A88" s="46"/>
      <c r="B88" s="46"/>
      <c r="C88" s="46"/>
      <c r="D88" s="46"/>
      <c r="E88" s="46"/>
      <c r="F88" s="46"/>
      <c r="G88" s="46"/>
      <c r="H88" s="46"/>
      <c r="I88" s="46"/>
      <c r="J88" s="46"/>
      <c r="K88" s="46"/>
      <c r="L88" s="46"/>
      <c r="M88" s="46"/>
      <c r="N88" s="46"/>
      <c r="O88" s="46"/>
      <c r="P88" s="46"/>
      <c r="Q88" s="46"/>
      <c r="R88" s="46"/>
      <c r="S88" s="46"/>
      <c r="T88" s="46"/>
      <c r="U88" s="46"/>
      <c r="V88" s="46"/>
      <c r="W88" s="46"/>
      <c r="X88" s="46"/>
      <c r="Y88" s="46"/>
      <c r="Z88" s="46"/>
    </row>
    <row r="89" spans="1:26" ht="15.75" customHeight="1">
      <c r="A89" s="46"/>
      <c r="B89" s="46"/>
      <c r="C89" s="46"/>
      <c r="D89" s="46"/>
      <c r="E89" s="46"/>
      <c r="F89" s="46"/>
      <c r="G89" s="46"/>
      <c r="H89" s="46"/>
      <c r="I89" s="46"/>
      <c r="J89" s="46"/>
      <c r="K89" s="46"/>
      <c r="L89" s="46"/>
      <c r="M89" s="46"/>
      <c r="N89" s="46"/>
      <c r="O89" s="46"/>
      <c r="P89" s="46"/>
      <c r="Q89" s="46"/>
      <c r="R89" s="46"/>
      <c r="S89" s="46"/>
      <c r="T89" s="46"/>
      <c r="U89" s="46"/>
      <c r="V89" s="46"/>
      <c r="W89" s="46"/>
      <c r="X89" s="46"/>
      <c r="Y89" s="46"/>
      <c r="Z89" s="46"/>
    </row>
    <row r="90" spans="1:26" ht="15.75" customHeight="1">
      <c r="A90" s="46"/>
      <c r="B90" s="46"/>
      <c r="C90" s="46"/>
      <c r="D90" s="46"/>
      <c r="E90" s="46"/>
      <c r="F90" s="46"/>
      <c r="G90" s="46"/>
      <c r="H90" s="46"/>
      <c r="I90" s="46"/>
      <c r="J90" s="46"/>
      <c r="K90" s="46"/>
      <c r="L90" s="46"/>
      <c r="M90" s="46"/>
      <c r="N90" s="46"/>
      <c r="O90" s="46"/>
      <c r="P90" s="46"/>
      <c r="Q90" s="46"/>
      <c r="R90" s="46"/>
      <c r="S90" s="46"/>
      <c r="T90" s="46"/>
      <c r="U90" s="46"/>
      <c r="V90" s="46"/>
      <c r="W90" s="46"/>
      <c r="X90" s="46"/>
      <c r="Y90" s="46"/>
      <c r="Z90" s="46"/>
    </row>
    <row r="91" spans="1:26" ht="15.75" customHeight="1">
      <c r="A91" s="46"/>
      <c r="B91" s="46"/>
      <c r="C91" s="46"/>
      <c r="D91" s="46"/>
      <c r="E91" s="46"/>
      <c r="F91" s="46"/>
      <c r="G91" s="46"/>
      <c r="H91" s="46"/>
      <c r="I91" s="46"/>
      <c r="J91" s="46"/>
      <c r="K91" s="46"/>
      <c r="L91" s="46"/>
      <c r="M91" s="46"/>
      <c r="N91" s="46"/>
      <c r="O91" s="46"/>
      <c r="P91" s="46"/>
      <c r="Q91" s="46"/>
      <c r="R91" s="46"/>
      <c r="S91" s="46"/>
      <c r="T91" s="46"/>
      <c r="U91" s="46"/>
      <c r="V91" s="46"/>
      <c r="W91" s="46"/>
      <c r="X91" s="46"/>
      <c r="Y91" s="46"/>
      <c r="Z91" s="46"/>
    </row>
    <row r="92" spans="1:26" ht="15.75" customHeight="1">
      <c r="A92" s="46"/>
      <c r="B92" s="46"/>
      <c r="C92" s="46"/>
      <c r="D92" s="46"/>
      <c r="E92" s="46"/>
      <c r="F92" s="46"/>
      <c r="G92" s="46"/>
      <c r="H92" s="46"/>
      <c r="I92" s="46"/>
      <c r="J92" s="46"/>
      <c r="K92" s="46"/>
      <c r="L92" s="46"/>
      <c r="M92" s="46"/>
      <c r="N92" s="46"/>
      <c r="O92" s="46"/>
      <c r="P92" s="46"/>
      <c r="Q92" s="46"/>
      <c r="R92" s="46"/>
      <c r="S92" s="46"/>
      <c r="T92" s="46"/>
      <c r="U92" s="46"/>
      <c r="V92" s="46"/>
      <c r="W92" s="46"/>
      <c r="X92" s="46"/>
      <c r="Y92" s="46"/>
      <c r="Z92" s="46"/>
    </row>
    <row r="93" spans="1:26" ht="15.75" customHeight="1">
      <c r="A93" s="46"/>
      <c r="B93" s="46"/>
      <c r="C93" s="46"/>
      <c r="D93" s="46"/>
      <c r="E93" s="46"/>
      <c r="F93" s="46"/>
      <c r="G93" s="46"/>
      <c r="H93" s="46"/>
      <c r="I93" s="46"/>
      <c r="J93" s="46"/>
      <c r="K93" s="46"/>
      <c r="L93" s="46"/>
      <c r="M93" s="46"/>
      <c r="N93" s="46"/>
      <c r="O93" s="46"/>
      <c r="P93" s="46"/>
      <c r="Q93" s="46"/>
      <c r="R93" s="46"/>
      <c r="S93" s="46"/>
      <c r="T93" s="46"/>
      <c r="U93" s="46"/>
      <c r="V93" s="46"/>
      <c r="W93" s="46"/>
      <c r="X93" s="46"/>
      <c r="Y93" s="46"/>
      <c r="Z93" s="46"/>
    </row>
    <row r="94" spans="1:26" ht="15.75" customHeight="1">
      <c r="A94" s="46"/>
      <c r="B94" s="46"/>
      <c r="C94" s="46"/>
      <c r="D94" s="46"/>
      <c r="E94" s="46"/>
      <c r="F94" s="46"/>
      <c r="G94" s="46"/>
      <c r="H94" s="46"/>
      <c r="I94" s="46"/>
      <c r="J94" s="46"/>
      <c r="K94" s="46"/>
      <c r="L94" s="46"/>
      <c r="M94" s="46"/>
      <c r="N94" s="46"/>
      <c r="O94" s="46"/>
      <c r="P94" s="46"/>
      <c r="Q94" s="46"/>
      <c r="R94" s="46"/>
      <c r="S94" s="46"/>
      <c r="T94" s="46"/>
      <c r="U94" s="46"/>
      <c r="V94" s="46"/>
      <c r="W94" s="46"/>
      <c r="X94" s="46"/>
      <c r="Y94" s="46"/>
      <c r="Z94" s="46"/>
    </row>
    <row r="95" spans="1:26" ht="15.75" customHeight="1">
      <c r="A95" s="46"/>
      <c r="B95" s="46"/>
      <c r="C95" s="46"/>
      <c r="D95" s="46"/>
      <c r="E95" s="46"/>
      <c r="F95" s="46"/>
      <c r="G95" s="46"/>
      <c r="H95" s="46"/>
      <c r="I95" s="46"/>
      <c r="J95" s="46"/>
      <c r="K95" s="46"/>
      <c r="L95" s="46"/>
      <c r="M95" s="46"/>
      <c r="N95" s="46"/>
      <c r="O95" s="46"/>
      <c r="P95" s="46"/>
      <c r="Q95" s="46"/>
      <c r="R95" s="46"/>
      <c r="S95" s="46"/>
      <c r="T95" s="46"/>
      <c r="U95" s="46"/>
      <c r="V95" s="46"/>
      <c r="W95" s="46"/>
      <c r="X95" s="46"/>
      <c r="Y95" s="46"/>
      <c r="Z95" s="46"/>
    </row>
    <row r="96" spans="1:26" ht="15.75" customHeight="1">
      <c r="A96" s="46"/>
      <c r="B96" s="46"/>
      <c r="C96" s="46"/>
      <c r="D96" s="46"/>
      <c r="E96" s="46"/>
      <c r="F96" s="46"/>
      <c r="G96" s="46"/>
      <c r="H96" s="46"/>
      <c r="I96" s="46"/>
      <c r="J96" s="46"/>
      <c r="K96" s="46"/>
      <c r="L96" s="46"/>
      <c r="M96" s="46"/>
      <c r="N96" s="46"/>
      <c r="O96" s="46"/>
      <c r="P96" s="46"/>
      <c r="Q96" s="46"/>
      <c r="R96" s="46"/>
      <c r="S96" s="46"/>
      <c r="T96" s="46"/>
      <c r="U96" s="46"/>
      <c r="V96" s="46"/>
      <c r="W96" s="46"/>
      <c r="X96" s="46"/>
      <c r="Y96" s="46"/>
      <c r="Z96" s="46"/>
    </row>
    <row r="97" spans="1:26" ht="15.75" customHeight="1">
      <c r="A97" s="46"/>
      <c r="B97" s="46"/>
      <c r="C97" s="46"/>
      <c r="D97" s="46"/>
      <c r="E97" s="46"/>
      <c r="F97" s="46"/>
      <c r="G97" s="46"/>
      <c r="H97" s="46"/>
      <c r="I97" s="46"/>
      <c r="J97" s="46"/>
      <c r="K97" s="46"/>
      <c r="L97" s="46"/>
      <c r="M97" s="46"/>
      <c r="N97" s="46"/>
      <c r="O97" s="46"/>
      <c r="P97" s="46"/>
      <c r="Q97" s="46"/>
      <c r="R97" s="46"/>
      <c r="S97" s="46"/>
      <c r="T97" s="46"/>
      <c r="U97" s="46"/>
      <c r="V97" s="46"/>
      <c r="W97" s="46"/>
      <c r="X97" s="46"/>
      <c r="Y97" s="46"/>
      <c r="Z97" s="46"/>
    </row>
    <row r="98" spans="1:26" ht="15.75" customHeight="1">
      <c r="A98" s="46"/>
      <c r="B98" s="46"/>
      <c r="C98" s="46"/>
      <c r="D98" s="46"/>
      <c r="E98" s="46"/>
      <c r="F98" s="46"/>
      <c r="G98" s="46"/>
      <c r="H98" s="46"/>
      <c r="I98" s="46"/>
      <c r="J98" s="46"/>
      <c r="K98" s="46"/>
      <c r="L98" s="46"/>
      <c r="M98" s="46"/>
      <c r="N98" s="46"/>
      <c r="O98" s="46"/>
      <c r="P98" s="46"/>
      <c r="Q98" s="46"/>
      <c r="R98" s="46"/>
      <c r="S98" s="46"/>
      <c r="T98" s="46"/>
      <c r="U98" s="46"/>
      <c r="V98" s="46"/>
      <c r="W98" s="46"/>
      <c r="X98" s="46"/>
      <c r="Y98" s="46"/>
      <c r="Z98" s="46"/>
    </row>
    <row r="99" spans="1:26" ht="15.75" customHeight="1">
      <c r="A99" s="46"/>
      <c r="B99" s="46"/>
      <c r="C99" s="46"/>
      <c r="D99" s="46"/>
      <c r="E99" s="46"/>
      <c r="F99" s="46"/>
      <c r="G99" s="46"/>
      <c r="H99" s="46"/>
      <c r="I99" s="46"/>
      <c r="J99" s="46"/>
      <c r="K99" s="46"/>
      <c r="L99" s="46"/>
      <c r="M99" s="46"/>
      <c r="N99" s="46"/>
      <c r="O99" s="46"/>
      <c r="P99" s="46"/>
      <c r="Q99" s="46"/>
      <c r="R99" s="46"/>
      <c r="S99" s="46"/>
      <c r="T99" s="46"/>
      <c r="U99" s="46"/>
      <c r="V99" s="46"/>
      <c r="W99" s="46"/>
      <c r="X99" s="46"/>
      <c r="Y99" s="46"/>
      <c r="Z99" s="46"/>
    </row>
    <row r="100" spans="1:26" ht="15.75" customHeight="1">
      <c r="A100" s="46"/>
      <c r="B100" s="46"/>
      <c r="C100" s="46"/>
      <c r="D100" s="46"/>
      <c r="E100" s="46"/>
      <c r="F100" s="46"/>
      <c r="G100" s="46"/>
      <c r="H100" s="46"/>
      <c r="I100" s="46"/>
      <c r="J100" s="46"/>
      <c r="K100" s="46"/>
      <c r="L100" s="46"/>
      <c r="M100" s="46"/>
      <c r="N100" s="46"/>
      <c r="O100" s="46"/>
      <c r="P100" s="46"/>
      <c r="Q100" s="46"/>
      <c r="R100" s="46"/>
      <c r="S100" s="46"/>
      <c r="T100" s="46"/>
      <c r="U100" s="46"/>
      <c r="V100" s="46"/>
      <c r="W100" s="46"/>
      <c r="X100" s="46"/>
      <c r="Y100" s="46"/>
      <c r="Z100" s="46"/>
    </row>
    <row r="101" spans="1:26" ht="15.75" customHeight="1">
      <c r="A101" s="46"/>
      <c r="B101" s="46"/>
      <c r="C101" s="46"/>
      <c r="D101" s="46"/>
      <c r="E101" s="46"/>
      <c r="F101" s="46"/>
      <c r="G101" s="46"/>
      <c r="H101" s="46"/>
      <c r="I101" s="46"/>
      <c r="J101" s="46"/>
      <c r="K101" s="46"/>
      <c r="L101" s="46"/>
      <c r="M101" s="46"/>
      <c r="N101" s="46"/>
      <c r="O101" s="46"/>
      <c r="P101" s="46"/>
      <c r="Q101" s="46"/>
      <c r="R101" s="46"/>
      <c r="S101" s="46"/>
      <c r="T101" s="46"/>
      <c r="U101" s="46"/>
      <c r="V101" s="46"/>
      <c r="W101" s="46"/>
      <c r="X101" s="46"/>
      <c r="Y101" s="46"/>
      <c r="Z101" s="46"/>
    </row>
    <row r="102" spans="1:26" ht="15.75" customHeight="1">
      <c r="A102" s="46"/>
      <c r="B102" s="46"/>
      <c r="C102" s="46"/>
      <c r="D102" s="46"/>
      <c r="E102" s="46"/>
      <c r="F102" s="46"/>
      <c r="G102" s="46"/>
      <c r="H102" s="46"/>
      <c r="I102" s="46"/>
      <c r="J102" s="46"/>
      <c r="K102" s="46"/>
      <c r="L102" s="46"/>
      <c r="M102" s="46"/>
      <c r="N102" s="46"/>
      <c r="O102" s="46"/>
      <c r="P102" s="46"/>
      <c r="Q102" s="46"/>
      <c r="R102" s="46"/>
      <c r="S102" s="46"/>
      <c r="T102" s="46"/>
      <c r="U102" s="46"/>
      <c r="V102" s="46"/>
      <c r="W102" s="46"/>
      <c r="X102" s="46"/>
      <c r="Y102" s="46"/>
      <c r="Z102" s="46"/>
    </row>
    <row r="103" spans="1:26" ht="15.75" customHeight="1">
      <c r="A103" s="46"/>
      <c r="B103" s="46"/>
      <c r="C103" s="46"/>
      <c r="D103" s="46"/>
      <c r="E103" s="46"/>
      <c r="F103" s="46"/>
      <c r="G103" s="46"/>
      <c r="H103" s="46"/>
      <c r="I103" s="46"/>
      <c r="J103" s="46"/>
      <c r="K103" s="46"/>
      <c r="L103" s="46"/>
      <c r="M103" s="46"/>
      <c r="N103" s="46"/>
      <c r="O103" s="46"/>
      <c r="P103" s="46"/>
      <c r="Q103" s="46"/>
      <c r="R103" s="46"/>
      <c r="S103" s="46"/>
      <c r="T103" s="46"/>
      <c r="U103" s="46"/>
      <c r="V103" s="46"/>
      <c r="W103" s="46"/>
      <c r="X103" s="46"/>
      <c r="Y103" s="46"/>
      <c r="Z103" s="46"/>
    </row>
    <row r="104" spans="1:26" ht="15.75" customHeight="1">
      <c r="A104" s="46"/>
      <c r="B104" s="46"/>
      <c r="C104" s="46"/>
      <c r="D104" s="46"/>
      <c r="E104" s="46"/>
      <c r="F104" s="46"/>
      <c r="G104" s="46"/>
      <c r="H104" s="46"/>
      <c r="I104" s="46"/>
      <c r="J104" s="46"/>
      <c r="K104" s="46"/>
      <c r="L104" s="46"/>
      <c r="M104" s="46"/>
      <c r="N104" s="46"/>
      <c r="O104" s="46"/>
      <c r="P104" s="46"/>
      <c r="Q104" s="46"/>
      <c r="R104" s="46"/>
      <c r="S104" s="46"/>
      <c r="T104" s="46"/>
      <c r="U104" s="46"/>
      <c r="V104" s="46"/>
      <c r="W104" s="46"/>
      <c r="X104" s="46"/>
      <c r="Y104" s="46"/>
      <c r="Z104" s="46"/>
    </row>
    <row r="105" spans="1:26" ht="15.75" customHeight="1">
      <c r="A105" s="46"/>
      <c r="B105" s="46"/>
      <c r="C105" s="46"/>
      <c r="D105" s="46"/>
      <c r="E105" s="46"/>
      <c r="F105" s="46"/>
      <c r="G105" s="46"/>
      <c r="H105" s="46"/>
      <c r="I105" s="46"/>
      <c r="J105" s="46"/>
      <c r="K105" s="46"/>
      <c r="L105" s="46"/>
      <c r="M105" s="46"/>
      <c r="N105" s="46"/>
      <c r="O105" s="46"/>
      <c r="P105" s="46"/>
      <c r="Q105" s="46"/>
      <c r="R105" s="46"/>
      <c r="S105" s="46"/>
      <c r="T105" s="46"/>
      <c r="U105" s="46"/>
      <c r="V105" s="46"/>
      <c r="W105" s="46"/>
      <c r="X105" s="46"/>
      <c r="Y105" s="46"/>
      <c r="Z105" s="46"/>
    </row>
    <row r="106" spans="1:26" ht="15.75" customHeight="1">
      <c r="A106" s="46"/>
      <c r="B106" s="46"/>
      <c r="C106" s="46"/>
      <c r="D106" s="46"/>
      <c r="E106" s="46"/>
      <c r="F106" s="46"/>
      <c r="G106" s="46"/>
      <c r="H106" s="46"/>
      <c r="I106" s="46"/>
      <c r="J106" s="46"/>
      <c r="K106" s="46"/>
      <c r="L106" s="46"/>
      <c r="M106" s="46"/>
      <c r="N106" s="46"/>
      <c r="O106" s="46"/>
      <c r="P106" s="46"/>
      <c r="Q106" s="46"/>
      <c r="R106" s="46"/>
      <c r="S106" s="46"/>
      <c r="T106" s="46"/>
      <c r="U106" s="46"/>
      <c r="V106" s="46"/>
      <c r="W106" s="46"/>
      <c r="X106" s="46"/>
      <c r="Y106" s="46"/>
      <c r="Z106" s="46"/>
    </row>
    <row r="107" spans="1:26" ht="15.75" customHeight="1">
      <c r="A107" s="46"/>
      <c r="B107" s="46"/>
      <c r="C107" s="46"/>
      <c r="D107" s="46"/>
      <c r="E107" s="46"/>
      <c r="F107" s="46"/>
      <c r="G107" s="46"/>
      <c r="H107" s="46"/>
      <c r="I107" s="46"/>
      <c r="J107" s="46"/>
      <c r="K107" s="46"/>
      <c r="L107" s="46"/>
      <c r="M107" s="46"/>
      <c r="N107" s="46"/>
      <c r="O107" s="46"/>
      <c r="P107" s="46"/>
      <c r="Q107" s="46"/>
      <c r="R107" s="46"/>
      <c r="S107" s="46"/>
      <c r="T107" s="46"/>
      <c r="U107" s="46"/>
      <c r="V107" s="46"/>
      <c r="W107" s="46"/>
      <c r="X107" s="46"/>
      <c r="Y107" s="46"/>
      <c r="Z107" s="46"/>
    </row>
    <row r="108" spans="1:26" ht="15.75" customHeight="1">
      <c r="A108" s="46"/>
      <c r="B108" s="46"/>
      <c r="C108" s="46"/>
      <c r="D108" s="46"/>
      <c r="E108" s="46"/>
      <c r="F108" s="46"/>
      <c r="G108" s="46"/>
      <c r="H108" s="46"/>
      <c r="I108" s="46"/>
      <c r="J108" s="46"/>
      <c r="K108" s="46"/>
      <c r="L108" s="46"/>
      <c r="M108" s="46"/>
      <c r="N108" s="46"/>
      <c r="O108" s="46"/>
      <c r="P108" s="46"/>
      <c r="Q108" s="46"/>
      <c r="R108" s="46"/>
      <c r="S108" s="46"/>
      <c r="T108" s="46"/>
      <c r="U108" s="46"/>
      <c r="V108" s="46"/>
      <c r="W108" s="46"/>
      <c r="X108" s="46"/>
      <c r="Y108" s="46"/>
      <c r="Z108" s="46"/>
    </row>
    <row r="109" spans="1:26" ht="15.75" customHeight="1">
      <c r="A109" s="46"/>
      <c r="B109" s="46"/>
      <c r="C109" s="46"/>
      <c r="D109" s="46"/>
      <c r="E109" s="46"/>
      <c r="F109" s="46"/>
      <c r="G109" s="46"/>
      <c r="H109" s="46"/>
      <c r="I109" s="46"/>
      <c r="J109" s="46"/>
      <c r="K109" s="46"/>
      <c r="L109" s="46"/>
      <c r="M109" s="46"/>
      <c r="N109" s="46"/>
      <c r="O109" s="46"/>
      <c r="P109" s="46"/>
      <c r="Q109" s="46"/>
      <c r="R109" s="46"/>
      <c r="S109" s="46"/>
      <c r="T109" s="46"/>
      <c r="U109" s="46"/>
      <c r="V109" s="46"/>
      <c r="W109" s="46"/>
      <c r="X109" s="46"/>
      <c r="Y109" s="46"/>
      <c r="Z109" s="46"/>
    </row>
    <row r="110" spans="1:26" ht="15.75" customHeight="1">
      <c r="A110" s="46"/>
      <c r="B110" s="46"/>
      <c r="C110" s="46"/>
      <c r="D110" s="46"/>
      <c r="E110" s="46"/>
      <c r="F110" s="46"/>
      <c r="G110" s="46"/>
      <c r="H110" s="46"/>
      <c r="I110" s="46"/>
      <c r="J110" s="46"/>
      <c r="K110" s="46"/>
      <c r="L110" s="46"/>
      <c r="M110" s="46"/>
      <c r="N110" s="46"/>
      <c r="O110" s="46"/>
      <c r="P110" s="46"/>
      <c r="Q110" s="46"/>
      <c r="R110" s="46"/>
      <c r="S110" s="46"/>
      <c r="T110" s="46"/>
      <c r="U110" s="46"/>
      <c r="V110" s="46"/>
      <c r="W110" s="46"/>
      <c r="X110" s="46"/>
      <c r="Y110" s="46"/>
      <c r="Z110" s="46"/>
    </row>
    <row r="111" spans="1:26" ht="15.75" customHeight="1">
      <c r="A111" s="46"/>
      <c r="B111" s="46"/>
      <c r="C111" s="46"/>
      <c r="D111" s="46"/>
      <c r="E111" s="46"/>
      <c r="F111" s="46"/>
      <c r="G111" s="46"/>
      <c r="H111" s="46"/>
      <c r="I111" s="46"/>
      <c r="J111" s="46"/>
      <c r="K111" s="46"/>
      <c r="L111" s="46"/>
      <c r="M111" s="46"/>
      <c r="N111" s="46"/>
      <c r="O111" s="46"/>
      <c r="P111" s="46"/>
      <c r="Q111" s="46"/>
      <c r="R111" s="46"/>
      <c r="S111" s="46"/>
      <c r="T111" s="46"/>
      <c r="U111" s="46"/>
      <c r="V111" s="46"/>
      <c r="W111" s="46"/>
      <c r="X111" s="46"/>
      <c r="Y111" s="46"/>
      <c r="Z111" s="46"/>
    </row>
    <row r="112" spans="1:26" ht="15.75" customHeight="1">
      <c r="A112" s="46"/>
      <c r="B112" s="46"/>
      <c r="C112" s="46"/>
      <c r="D112" s="46"/>
      <c r="E112" s="46"/>
      <c r="F112" s="46"/>
      <c r="G112" s="46"/>
      <c r="H112" s="46"/>
      <c r="I112" s="46"/>
      <c r="J112" s="46"/>
      <c r="K112" s="46"/>
      <c r="L112" s="46"/>
      <c r="M112" s="46"/>
      <c r="N112" s="46"/>
      <c r="O112" s="46"/>
      <c r="P112" s="46"/>
      <c r="Q112" s="46"/>
      <c r="R112" s="46"/>
      <c r="S112" s="46"/>
      <c r="T112" s="46"/>
      <c r="U112" s="46"/>
      <c r="V112" s="46"/>
      <c r="W112" s="46"/>
      <c r="X112" s="46"/>
      <c r="Y112" s="46"/>
      <c r="Z112" s="46"/>
    </row>
    <row r="113" spans="1:26" ht="15.75" customHeight="1">
      <c r="A113" s="46"/>
      <c r="B113" s="46"/>
      <c r="C113" s="46"/>
      <c r="D113" s="46"/>
      <c r="E113" s="46"/>
      <c r="F113" s="46"/>
      <c r="G113" s="46"/>
      <c r="H113" s="46"/>
      <c r="I113" s="46"/>
      <c r="J113" s="46"/>
      <c r="K113" s="46"/>
      <c r="L113" s="46"/>
      <c r="M113" s="46"/>
      <c r="N113" s="46"/>
      <c r="O113" s="46"/>
      <c r="P113" s="46"/>
      <c r="Q113" s="46"/>
      <c r="R113" s="46"/>
      <c r="S113" s="46"/>
      <c r="T113" s="46"/>
      <c r="U113" s="46"/>
      <c r="V113" s="46"/>
      <c r="W113" s="46"/>
      <c r="X113" s="46"/>
      <c r="Y113" s="46"/>
      <c r="Z113" s="46"/>
    </row>
    <row r="114" spans="1:26" ht="15.75" customHeight="1">
      <c r="A114" s="46"/>
      <c r="B114" s="46"/>
      <c r="C114" s="46"/>
      <c r="D114" s="46"/>
      <c r="E114" s="46"/>
      <c r="F114" s="46"/>
      <c r="G114" s="46"/>
      <c r="H114" s="46"/>
      <c r="I114" s="46"/>
      <c r="J114" s="46"/>
      <c r="K114" s="46"/>
      <c r="L114" s="46"/>
      <c r="M114" s="46"/>
      <c r="N114" s="46"/>
      <c r="O114" s="46"/>
      <c r="P114" s="46"/>
      <c r="Q114" s="46"/>
      <c r="R114" s="46"/>
      <c r="S114" s="46"/>
      <c r="T114" s="46"/>
      <c r="U114" s="46"/>
      <c r="V114" s="46"/>
      <c r="W114" s="46"/>
      <c r="X114" s="46"/>
      <c r="Y114" s="46"/>
      <c r="Z114" s="46"/>
    </row>
    <row r="115" spans="1:26" ht="15.75" customHeight="1">
      <c r="A115" s="46"/>
      <c r="B115" s="46"/>
      <c r="C115" s="46"/>
      <c r="D115" s="46"/>
      <c r="E115" s="46"/>
      <c r="F115" s="46"/>
      <c r="G115" s="46"/>
      <c r="H115" s="46"/>
      <c r="I115" s="46"/>
      <c r="J115" s="46"/>
      <c r="K115" s="46"/>
      <c r="L115" s="46"/>
      <c r="M115" s="46"/>
      <c r="N115" s="46"/>
      <c r="O115" s="46"/>
      <c r="P115" s="46"/>
      <c r="Q115" s="46"/>
      <c r="R115" s="46"/>
      <c r="S115" s="46"/>
      <c r="T115" s="46"/>
      <c r="U115" s="46"/>
      <c r="V115" s="46"/>
      <c r="W115" s="46"/>
      <c r="X115" s="46"/>
      <c r="Y115" s="46"/>
      <c r="Z115" s="46"/>
    </row>
    <row r="116" spans="1:26" ht="15.75" customHeight="1">
      <c r="A116" s="46"/>
      <c r="B116" s="46"/>
      <c r="C116" s="46"/>
      <c r="D116" s="46"/>
      <c r="E116" s="46"/>
      <c r="F116" s="46"/>
      <c r="G116" s="46"/>
      <c r="H116" s="46"/>
      <c r="I116" s="46"/>
      <c r="J116" s="46"/>
      <c r="K116" s="46"/>
      <c r="L116" s="46"/>
      <c r="M116" s="46"/>
      <c r="N116" s="46"/>
      <c r="O116" s="46"/>
      <c r="P116" s="46"/>
      <c r="Q116" s="46"/>
      <c r="R116" s="46"/>
      <c r="S116" s="46"/>
      <c r="T116" s="46"/>
      <c r="U116" s="46"/>
      <c r="V116" s="46"/>
      <c r="W116" s="46"/>
      <c r="X116" s="46"/>
      <c r="Y116" s="46"/>
      <c r="Z116" s="46"/>
    </row>
    <row r="117" spans="1:26" ht="15.75" customHeight="1">
      <c r="A117" s="46"/>
      <c r="B117" s="46"/>
      <c r="C117" s="46"/>
      <c r="D117" s="46"/>
      <c r="E117" s="46"/>
      <c r="F117" s="46"/>
      <c r="G117" s="46"/>
      <c r="H117" s="46"/>
      <c r="I117" s="46"/>
      <c r="J117" s="46"/>
      <c r="K117" s="46"/>
      <c r="L117" s="46"/>
      <c r="M117" s="46"/>
      <c r="N117" s="46"/>
      <c r="O117" s="46"/>
      <c r="P117" s="46"/>
      <c r="Q117" s="46"/>
      <c r="R117" s="46"/>
      <c r="S117" s="46"/>
      <c r="T117" s="46"/>
      <c r="U117" s="46"/>
      <c r="V117" s="46"/>
      <c r="W117" s="46"/>
      <c r="X117" s="46"/>
      <c r="Y117" s="46"/>
      <c r="Z117" s="46"/>
    </row>
    <row r="118" spans="1:26" ht="15.75" customHeight="1">
      <c r="A118" s="46"/>
      <c r="B118" s="46"/>
      <c r="C118" s="46"/>
      <c r="D118" s="46"/>
      <c r="E118" s="46"/>
      <c r="F118" s="46"/>
      <c r="G118" s="46"/>
      <c r="H118" s="46"/>
      <c r="I118" s="46"/>
      <c r="J118" s="46"/>
      <c r="K118" s="46"/>
      <c r="L118" s="46"/>
      <c r="M118" s="46"/>
      <c r="N118" s="46"/>
      <c r="O118" s="46"/>
      <c r="P118" s="46"/>
      <c r="Q118" s="46"/>
      <c r="R118" s="46"/>
      <c r="S118" s="46"/>
      <c r="T118" s="46"/>
      <c r="U118" s="46"/>
      <c r="V118" s="46"/>
      <c r="W118" s="46"/>
      <c r="X118" s="46"/>
      <c r="Y118" s="46"/>
      <c r="Z118" s="46"/>
    </row>
    <row r="119" spans="1:26" ht="15.75" customHeight="1">
      <c r="A119" s="46"/>
      <c r="B119" s="46"/>
      <c r="C119" s="46"/>
      <c r="D119" s="46"/>
      <c r="E119" s="46"/>
      <c r="F119" s="46"/>
      <c r="G119" s="46"/>
      <c r="H119" s="46"/>
      <c r="I119" s="46"/>
      <c r="J119" s="46"/>
      <c r="K119" s="46"/>
      <c r="L119" s="46"/>
      <c r="M119" s="46"/>
      <c r="N119" s="46"/>
      <c r="O119" s="46"/>
      <c r="P119" s="46"/>
      <c r="Q119" s="46"/>
      <c r="R119" s="46"/>
      <c r="S119" s="46"/>
      <c r="T119" s="46"/>
      <c r="U119" s="46"/>
      <c r="V119" s="46"/>
      <c r="W119" s="46"/>
      <c r="X119" s="46"/>
      <c r="Y119" s="46"/>
      <c r="Z119" s="46"/>
    </row>
    <row r="120" spans="1:26" ht="15.75" customHeight="1">
      <c r="A120" s="46"/>
      <c r="B120" s="46"/>
      <c r="C120" s="46"/>
      <c r="D120" s="46"/>
      <c r="E120" s="46"/>
      <c r="F120" s="46"/>
      <c r="G120" s="46"/>
      <c r="H120" s="46"/>
      <c r="I120" s="46"/>
      <c r="J120" s="46"/>
      <c r="K120" s="46"/>
      <c r="L120" s="46"/>
      <c r="M120" s="46"/>
      <c r="N120" s="46"/>
      <c r="O120" s="46"/>
      <c r="P120" s="46"/>
      <c r="Q120" s="46"/>
      <c r="R120" s="46"/>
      <c r="S120" s="46"/>
      <c r="T120" s="46"/>
      <c r="U120" s="46"/>
      <c r="V120" s="46"/>
      <c r="W120" s="46"/>
      <c r="X120" s="46"/>
      <c r="Y120" s="46"/>
      <c r="Z120" s="46"/>
    </row>
    <row r="121" spans="1:26" ht="15.75" customHeight="1">
      <c r="A121" s="46"/>
      <c r="B121" s="46"/>
      <c r="C121" s="46"/>
      <c r="D121" s="46"/>
      <c r="E121" s="46"/>
      <c r="F121" s="46"/>
      <c r="G121" s="46"/>
      <c r="H121" s="46"/>
      <c r="I121" s="46"/>
      <c r="J121" s="46"/>
      <c r="K121" s="46"/>
      <c r="L121" s="46"/>
      <c r="M121" s="46"/>
      <c r="N121" s="46"/>
      <c r="O121" s="46"/>
      <c r="P121" s="46"/>
      <c r="Q121" s="46"/>
      <c r="R121" s="46"/>
      <c r="S121" s="46"/>
      <c r="T121" s="46"/>
      <c r="U121" s="46"/>
      <c r="V121" s="46"/>
      <c r="W121" s="46"/>
      <c r="X121" s="46"/>
      <c r="Y121" s="46"/>
      <c r="Z121" s="46"/>
    </row>
    <row r="122" spans="1:26" ht="15.75" customHeight="1">
      <c r="A122" s="46"/>
      <c r="B122" s="46"/>
      <c r="C122" s="46"/>
      <c r="D122" s="46"/>
      <c r="E122" s="46"/>
      <c r="F122" s="46"/>
      <c r="G122" s="46"/>
      <c r="H122" s="46"/>
      <c r="I122" s="46"/>
      <c r="J122" s="46"/>
      <c r="K122" s="46"/>
      <c r="L122" s="46"/>
      <c r="M122" s="46"/>
      <c r="N122" s="46"/>
      <c r="O122" s="46"/>
      <c r="P122" s="46"/>
      <c r="Q122" s="46"/>
      <c r="R122" s="46"/>
      <c r="S122" s="46"/>
      <c r="T122" s="46"/>
      <c r="U122" s="46"/>
      <c r="V122" s="46"/>
      <c r="W122" s="46"/>
      <c r="X122" s="46"/>
      <c r="Y122" s="46"/>
      <c r="Z122" s="46"/>
    </row>
    <row r="123" spans="1:26" ht="15.75" customHeight="1">
      <c r="A123" s="46"/>
      <c r="B123" s="46"/>
      <c r="C123" s="46"/>
      <c r="D123" s="46"/>
      <c r="E123" s="46"/>
      <c r="F123" s="46"/>
      <c r="G123" s="46"/>
      <c r="H123" s="46"/>
      <c r="I123" s="46"/>
      <c r="J123" s="46"/>
      <c r="K123" s="46"/>
      <c r="L123" s="46"/>
      <c r="M123" s="46"/>
      <c r="N123" s="46"/>
      <c r="O123" s="46"/>
      <c r="P123" s="46"/>
      <c r="Q123" s="46"/>
      <c r="R123" s="46"/>
      <c r="S123" s="46"/>
      <c r="T123" s="46"/>
      <c r="U123" s="46"/>
      <c r="V123" s="46"/>
      <c r="W123" s="46"/>
      <c r="X123" s="46"/>
      <c r="Y123" s="46"/>
      <c r="Z123" s="46"/>
    </row>
    <row r="124" spans="1:26" ht="15.75" customHeight="1">
      <c r="A124" s="46"/>
      <c r="B124" s="46"/>
      <c r="C124" s="46"/>
      <c r="D124" s="46"/>
      <c r="E124" s="46"/>
      <c r="F124" s="46"/>
      <c r="G124" s="46"/>
      <c r="H124" s="46"/>
      <c r="I124" s="46"/>
      <c r="J124" s="46"/>
      <c r="K124" s="46"/>
      <c r="L124" s="46"/>
      <c r="M124" s="46"/>
      <c r="N124" s="46"/>
      <c r="O124" s="46"/>
      <c r="P124" s="46"/>
      <c r="Q124" s="46"/>
      <c r="R124" s="46"/>
      <c r="S124" s="46"/>
      <c r="T124" s="46"/>
      <c r="U124" s="46"/>
      <c r="V124" s="46"/>
      <c r="W124" s="46"/>
      <c r="X124" s="46"/>
      <c r="Y124" s="46"/>
      <c r="Z124" s="46"/>
    </row>
    <row r="125" spans="1:26" ht="15.75" customHeight="1">
      <c r="A125" s="46"/>
      <c r="B125" s="46"/>
      <c r="C125" s="46"/>
      <c r="D125" s="46"/>
      <c r="E125" s="46"/>
      <c r="F125" s="46"/>
      <c r="G125" s="46"/>
      <c r="H125" s="46"/>
      <c r="I125" s="46"/>
      <c r="J125" s="46"/>
      <c r="K125" s="46"/>
      <c r="L125" s="46"/>
      <c r="M125" s="46"/>
      <c r="N125" s="46"/>
      <c r="O125" s="46"/>
      <c r="P125" s="46"/>
      <c r="Q125" s="46"/>
      <c r="R125" s="46"/>
      <c r="S125" s="46"/>
      <c r="T125" s="46"/>
      <c r="U125" s="46"/>
      <c r="V125" s="46"/>
      <c r="W125" s="46"/>
      <c r="X125" s="46"/>
      <c r="Y125" s="46"/>
      <c r="Z125" s="46"/>
    </row>
    <row r="126" spans="1:26" ht="15.75" customHeight="1">
      <c r="A126" s="46"/>
      <c r="B126" s="46"/>
      <c r="C126" s="46"/>
      <c r="D126" s="46"/>
      <c r="E126" s="46"/>
      <c r="F126" s="46"/>
      <c r="G126" s="46"/>
      <c r="H126" s="46"/>
      <c r="I126" s="46"/>
      <c r="J126" s="46"/>
      <c r="K126" s="46"/>
      <c r="L126" s="46"/>
      <c r="M126" s="46"/>
      <c r="N126" s="46"/>
      <c r="O126" s="46"/>
      <c r="P126" s="46"/>
      <c r="Q126" s="46"/>
      <c r="R126" s="46"/>
      <c r="S126" s="46"/>
      <c r="T126" s="46"/>
      <c r="U126" s="46"/>
      <c r="V126" s="46"/>
      <c r="W126" s="46"/>
      <c r="X126" s="46"/>
      <c r="Y126" s="46"/>
      <c r="Z126" s="46"/>
    </row>
    <row r="127" spans="1:26" ht="15.75" customHeight="1">
      <c r="A127" s="46"/>
      <c r="B127" s="46"/>
      <c r="C127" s="46"/>
      <c r="D127" s="46"/>
      <c r="E127" s="46"/>
      <c r="F127" s="46"/>
      <c r="G127" s="46"/>
      <c r="H127" s="46"/>
      <c r="I127" s="46"/>
      <c r="J127" s="46"/>
      <c r="K127" s="46"/>
      <c r="L127" s="46"/>
      <c r="M127" s="46"/>
      <c r="N127" s="46"/>
      <c r="O127" s="46"/>
      <c r="P127" s="46"/>
      <c r="Q127" s="46"/>
      <c r="R127" s="46"/>
      <c r="S127" s="46"/>
      <c r="T127" s="46"/>
      <c r="U127" s="46"/>
      <c r="V127" s="46"/>
      <c r="W127" s="46"/>
      <c r="X127" s="46"/>
      <c r="Y127" s="46"/>
      <c r="Z127" s="46"/>
    </row>
    <row r="128" spans="1:26" ht="15.75" customHeight="1">
      <c r="A128" s="46"/>
      <c r="B128" s="46"/>
      <c r="C128" s="46"/>
      <c r="D128" s="46"/>
      <c r="E128" s="46"/>
      <c r="F128" s="46"/>
      <c r="G128" s="46"/>
      <c r="H128" s="46"/>
      <c r="I128" s="46"/>
      <c r="J128" s="46"/>
      <c r="K128" s="46"/>
      <c r="L128" s="46"/>
      <c r="M128" s="46"/>
      <c r="N128" s="46"/>
      <c r="O128" s="46"/>
      <c r="P128" s="46"/>
      <c r="Q128" s="46"/>
      <c r="R128" s="46"/>
      <c r="S128" s="46"/>
      <c r="T128" s="46"/>
      <c r="U128" s="46"/>
      <c r="V128" s="46"/>
      <c r="W128" s="46"/>
      <c r="X128" s="46"/>
      <c r="Y128" s="46"/>
      <c r="Z128" s="46"/>
    </row>
    <row r="129" spans="1:26" ht="15.75" customHeight="1">
      <c r="A129" s="46"/>
      <c r="B129" s="46"/>
      <c r="C129" s="46"/>
      <c r="D129" s="46"/>
      <c r="E129" s="46"/>
      <c r="F129" s="46"/>
      <c r="G129" s="46"/>
      <c r="H129" s="46"/>
      <c r="I129" s="46"/>
      <c r="J129" s="46"/>
      <c r="K129" s="46"/>
      <c r="L129" s="46"/>
      <c r="M129" s="46"/>
      <c r="N129" s="46"/>
      <c r="O129" s="46"/>
      <c r="P129" s="46"/>
      <c r="Q129" s="46"/>
      <c r="R129" s="46"/>
      <c r="S129" s="46"/>
      <c r="T129" s="46"/>
      <c r="U129" s="46"/>
      <c r="V129" s="46"/>
      <c r="W129" s="46"/>
      <c r="X129" s="46"/>
      <c r="Y129" s="46"/>
      <c r="Z129" s="46"/>
    </row>
    <row r="130" spans="1:26" ht="15.75" customHeight="1">
      <c r="A130" s="46"/>
      <c r="B130" s="46"/>
      <c r="C130" s="46"/>
      <c r="D130" s="46"/>
      <c r="E130" s="46"/>
      <c r="F130" s="46"/>
      <c r="G130" s="46"/>
      <c r="H130" s="46"/>
      <c r="I130" s="46"/>
      <c r="J130" s="46"/>
      <c r="K130" s="46"/>
      <c r="L130" s="46"/>
      <c r="M130" s="46"/>
      <c r="N130" s="46"/>
      <c r="O130" s="46"/>
      <c r="P130" s="46"/>
      <c r="Q130" s="46"/>
      <c r="R130" s="46"/>
      <c r="S130" s="46"/>
      <c r="T130" s="46"/>
      <c r="U130" s="46"/>
      <c r="V130" s="46"/>
      <c r="W130" s="46"/>
      <c r="X130" s="46"/>
      <c r="Y130" s="46"/>
      <c r="Z130" s="46"/>
    </row>
    <row r="131" spans="1:26" ht="15.75" customHeight="1">
      <c r="A131" s="46"/>
      <c r="B131" s="46"/>
      <c r="C131" s="46"/>
      <c r="D131" s="46"/>
      <c r="E131" s="46"/>
      <c r="F131" s="46"/>
      <c r="G131" s="46"/>
      <c r="H131" s="46"/>
      <c r="I131" s="46"/>
      <c r="J131" s="46"/>
      <c r="K131" s="46"/>
      <c r="L131" s="46"/>
      <c r="M131" s="46"/>
      <c r="N131" s="46"/>
      <c r="O131" s="46"/>
      <c r="P131" s="46"/>
      <c r="Q131" s="46"/>
      <c r="R131" s="46"/>
      <c r="S131" s="46"/>
      <c r="T131" s="46"/>
      <c r="U131" s="46"/>
      <c r="V131" s="46"/>
      <c r="W131" s="46"/>
      <c r="X131" s="46"/>
      <c r="Y131" s="46"/>
      <c r="Z131" s="46"/>
    </row>
    <row r="132" spans="1:26" ht="15.75" customHeight="1">
      <c r="A132" s="46"/>
      <c r="B132" s="46"/>
      <c r="C132" s="46"/>
      <c r="D132" s="46"/>
      <c r="E132" s="46"/>
      <c r="F132" s="46"/>
      <c r="G132" s="46"/>
      <c r="H132" s="46"/>
      <c r="I132" s="46"/>
      <c r="J132" s="46"/>
      <c r="K132" s="46"/>
      <c r="L132" s="46"/>
      <c r="M132" s="46"/>
      <c r="N132" s="46"/>
      <c r="O132" s="46"/>
      <c r="P132" s="46"/>
      <c r="Q132" s="46"/>
      <c r="R132" s="46"/>
      <c r="S132" s="46"/>
      <c r="T132" s="46"/>
      <c r="U132" s="46"/>
      <c r="V132" s="46"/>
      <c r="W132" s="46"/>
      <c r="X132" s="46"/>
      <c r="Y132" s="46"/>
      <c r="Z132" s="46"/>
    </row>
    <row r="133" spans="1:26" ht="15.75" customHeight="1">
      <c r="A133" s="46"/>
      <c r="B133" s="46"/>
      <c r="C133" s="46"/>
      <c r="D133" s="46"/>
      <c r="E133" s="46"/>
      <c r="F133" s="46"/>
      <c r="G133" s="46"/>
      <c r="H133" s="46"/>
      <c r="I133" s="46"/>
      <c r="J133" s="46"/>
      <c r="K133" s="46"/>
      <c r="L133" s="46"/>
      <c r="M133" s="46"/>
      <c r="N133" s="46"/>
      <c r="O133" s="46"/>
      <c r="P133" s="46"/>
      <c r="Q133" s="46"/>
      <c r="R133" s="46"/>
      <c r="S133" s="46"/>
      <c r="T133" s="46"/>
      <c r="U133" s="46"/>
      <c r="V133" s="46"/>
      <c r="W133" s="46"/>
      <c r="X133" s="46"/>
      <c r="Y133" s="46"/>
      <c r="Z133" s="46"/>
    </row>
    <row r="134" spans="1:26" ht="15.75" customHeight="1">
      <c r="A134" s="46"/>
      <c r="B134" s="46"/>
      <c r="C134" s="46"/>
      <c r="D134" s="46"/>
      <c r="E134" s="46"/>
      <c r="F134" s="46"/>
      <c r="G134" s="46"/>
      <c r="H134" s="46"/>
      <c r="I134" s="46"/>
      <c r="J134" s="46"/>
      <c r="K134" s="46"/>
      <c r="L134" s="46"/>
      <c r="M134" s="46"/>
      <c r="N134" s="46"/>
      <c r="O134" s="46"/>
      <c r="P134" s="46"/>
      <c r="Q134" s="46"/>
      <c r="R134" s="46"/>
      <c r="S134" s="46"/>
      <c r="T134" s="46"/>
      <c r="U134" s="46"/>
      <c r="V134" s="46"/>
      <c r="W134" s="46"/>
      <c r="X134" s="46"/>
      <c r="Y134" s="46"/>
      <c r="Z134" s="46"/>
    </row>
    <row r="135" spans="1:26" ht="15.75" customHeight="1">
      <c r="A135" s="46"/>
      <c r="B135" s="46"/>
      <c r="C135" s="46"/>
      <c r="D135" s="46"/>
      <c r="E135" s="46"/>
      <c r="F135" s="46"/>
      <c r="G135" s="46"/>
      <c r="H135" s="46"/>
      <c r="I135" s="46"/>
      <c r="J135" s="46"/>
      <c r="K135" s="46"/>
      <c r="L135" s="46"/>
      <c r="M135" s="46"/>
      <c r="N135" s="46"/>
      <c r="O135" s="46"/>
      <c r="P135" s="46"/>
      <c r="Q135" s="46"/>
      <c r="R135" s="46"/>
      <c r="S135" s="46"/>
      <c r="T135" s="46"/>
      <c r="U135" s="46"/>
      <c r="V135" s="46"/>
      <c r="W135" s="46"/>
      <c r="X135" s="46"/>
      <c r="Y135" s="46"/>
      <c r="Z135" s="46"/>
    </row>
    <row r="136" spans="1:26" ht="15.75" customHeight="1">
      <c r="A136" s="46"/>
      <c r="B136" s="46"/>
      <c r="C136" s="46"/>
      <c r="D136" s="46"/>
      <c r="E136" s="46"/>
      <c r="F136" s="46"/>
      <c r="G136" s="46"/>
      <c r="H136" s="46"/>
      <c r="I136" s="46"/>
      <c r="J136" s="46"/>
      <c r="K136" s="46"/>
      <c r="L136" s="46"/>
      <c r="M136" s="46"/>
      <c r="N136" s="46"/>
      <c r="O136" s="46"/>
      <c r="P136" s="46"/>
      <c r="Q136" s="46"/>
      <c r="R136" s="46"/>
      <c r="S136" s="46"/>
      <c r="T136" s="46"/>
      <c r="U136" s="46"/>
      <c r="V136" s="46"/>
      <c r="W136" s="46"/>
      <c r="X136" s="46"/>
      <c r="Y136" s="46"/>
      <c r="Z136" s="46"/>
    </row>
    <row r="137" spans="1:26" ht="15.75" customHeight="1">
      <c r="A137" s="46"/>
      <c r="B137" s="46"/>
      <c r="C137" s="46"/>
      <c r="D137" s="46"/>
      <c r="E137" s="46"/>
      <c r="F137" s="46"/>
      <c r="G137" s="46"/>
      <c r="H137" s="46"/>
      <c r="I137" s="46"/>
      <c r="J137" s="46"/>
      <c r="K137" s="46"/>
      <c r="L137" s="46"/>
      <c r="M137" s="46"/>
      <c r="N137" s="46"/>
      <c r="O137" s="46"/>
      <c r="P137" s="46"/>
      <c r="Q137" s="46"/>
      <c r="R137" s="46"/>
      <c r="S137" s="46"/>
      <c r="T137" s="46"/>
      <c r="U137" s="46"/>
      <c r="V137" s="46"/>
      <c r="W137" s="46"/>
      <c r="X137" s="46"/>
      <c r="Y137" s="46"/>
      <c r="Z137" s="46"/>
    </row>
    <row r="138" spans="1:26" ht="15.75" customHeight="1">
      <c r="A138" s="46"/>
      <c r="B138" s="46"/>
      <c r="C138" s="46"/>
      <c r="D138" s="46"/>
      <c r="E138" s="46"/>
      <c r="F138" s="46"/>
      <c r="G138" s="46"/>
      <c r="H138" s="46"/>
      <c r="I138" s="46"/>
      <c r="J138" s="46"/>
      <c r="K138" s="46"/>
      <c r="L138" s="46"/>
      <c r="M138" s="46"/>
      <c r="N138" s="46"/>
      <c r="O138" s="46"/>
      <c r="P138" s="46"/>
      <c r="Q138" s="46"/>
      <c r="R138" s="46"/>
      <c r="S138" s="46"/>
      <c r="T138" s="46"/>
      <c r="U138" s="46"/>
      <c r="V138" s="46"/>
      <c r="W138" s="46"/>
      <c r="X138" s="46"/>
      <c r="Y138" s="46"/>
      <c r="Z138" s="46"/>
    </row>
    <row r="139" spans="1:26" ht="15.75" customHeight="1">
      <c r="A139" s="46"/>
      <c r="B139" s="46"/>
      <c r="C139" s="46"/>
      <c r="D139" s="46"/>
      <c r="E139" s="46"/>
      <c r="F139" s="46"/>
      <c r="G139" s="46"/>
      <c r="H139" s="46"/>
      <c r="I139" s="46"/>
      <c r="J139" s="46"/>
      <c r="K139" s="46"/>
      <c r="L139" s="46"/>
      <c r="M139" s="46"/>
      <c r="N139" s="46"/>
      <c r="O139" s="46"/>
      <c r="P139" s="46"/>
      <c r="Q139" s="46"/>
      <c r="R139" s="46"/>
      <c r="S139" s="46"/>
      <c r="T139" s="46"/>
      <c r="U139" s="46"/>
      <c r="V139" s="46"/>
      <c r="W139" s="46"/>
      <c r="X139" s="46"/>
      <c r="Y139" s="46"/>
      <c r="Z139" s="46"/>
    </row>
    <row r="140" spans="1:26" ht="15.75" customHeight="1">
      <c r="A140" s="46"/>
      <c r="B140" s="46"/>
      <c r="C140" s="46"/>
      <c r="D140" s="46"/>
      <c r="E140" s="46"/>
      <c r="F140" s="46"/>
      <c r="G140" s="46"/>
      <c r="H140" s="46"/>
      <c r="I140" s="46"/>
      <c r="J140" s="46"/>
      <c r="K140" s="46"/>
      <c r="L140" s="46"/>
      <c r="M140" s="46"/>
      <c r="N140" s="46"/>
      <c r="O140" s="46"/>
      <c r="P140" s="46"/>
      <c r="Q140" s="46"/>
      <c r="R140" s="46"/>
      <c r="S140" s="46"/>
      <c r="T140" s="46"/>
      <c r="U140" s="46"/>
      <c r="V140" s="46"/>
      <c r="W140" s="46"/>
      <c r="X140" s="46"/>
      <c r="Y140" s="46"/>
      <c r="Z140" s="46"/>
    </row>
    <row r="141" spans="1:26" ht="15.75" customHeight="1">
      <c r="A141" s="46"/>
      <c r="B141" s="46"/>
      <c r="C141" s="46"/>
      <c r="D141" s="46"/>
      <c r="E141" s="46"/>
      <c r="F141" s="46"/>
      <c r="G141" s="46"/>
      <c r="H141" s="46"/>
      <c r="I141" s="46"/>
      <c r="J141" s="46"/>
      <c r="K141" s="46"/>
      <c r="L141" s="46"/>
      <c r="M141" s="46"/>
      <c r="N141" s="46"/>
      <c r="O141" s="46"/>
      <c r="P141" s="46"/>
      <c r="Q141" s="46"/>
      <c r="R141" s="46"/>
      <c r="S141" s="46"/>
      <c r="T141" s="46"/>
      <c r="U141" s="46"/>
      <c r="V141" s="46"/>
      <c r="W141" s="46"/>
      <c r="X141" s="46"/>
      <c r="Y141" s="46"/>
      <c r="Z141" s="46"/>
    </row>
    <row r="142" spans="1:26" ht="15.75" customHeight="1">
      <c r="A142" s="46"/>
      <c r="B142" s="46"/>
      <c r="C142" s="46"/>
      <c r="D142" s="46"/>
      <c r="E142" s="46"/>
      <c r="F142" s="46"/>
      <c r="G142" s="46"/>
      <c r="H142" s="46"/>
      <c r="I142" s="46"/>
      <c r="J142" s="46"/>
      <c r="K142" s="46"/>
      <c r="L142" s="46"/>
      <c r="M142" s="46"/>
      <c r="N142" s="46"/>
      <c r="O142" s="46"/>
      <c r="P142" s="46"/>
      <c r="Q142" s="46"/>
      <c r="R142" s="46"/>
      <c r="S142" s="46"/>
      <c r="T142" s="46"/>
      <c r="U142" s="46"/>
      <c r="V142" s="46"/>
      <c r="W142" s="46"/>
      <c r="X142" s="46"/>
      <c r="Y142" s="46"/>
      <c r="Z142" s="46"/>
    </row>
    <row r="143" spans="1:26" ht="15.75" customHeight="1">
      <c r="A143" s="46"/>
      <c r="B143" s="46"/>
      <c r="C143" s="46"/>
      <c r="D143" s="46"/>
      <c r="E143" s="46"/>
      <c r="F143" s="46"/>
      <c r="G143" s="46"/>
      <c r="H143" s="46"/>
      <c r="I143" s="46"/>
      <c r="J143" s="46"/>
      <c r="K143" s="46"/>
      <c r="L143" s="46"/>
      <c r="M143" s="46"/>
      <c r="N143" s="46"/>
      <c r="O143" s="46"/>
      <c r="P143" s="46"/>
      <c r="Q143" s="46"/>
      <c r="R143" s="46"/>
      <c r="S143" s="46"/>
      <c r="T143" s="46"/>
      <c r="U143" s="46"/>
      <c r="V143" s="46"/>
      <c r="W143" s="46"/>
      <c r="X143" s="46"/>
      <c r="Y143" s="46"/>
      <c r="Z143" s="46"/>
    </row>
    <row r="144" spans="1:26" ht="15.75" customHeight="1">
      <c r="A144" s="46"/>
      <c r="B144" s="46"/>
      <c r="C144" s="46"/>
      <c r="D144" s="46"/>
      <c r="E144" s="46"/>
      <c r="F144" s="46"/>
      <c r="G144" s="46"/>
      <c r="H144" s="46"/>
      <c r="I144" s="46"/>
      <c r="J144" s="46"/>
      <c r="K144" s="46"/>
      <c r="L144" s="46"/>
      <c r="M144" s="46"/>
      <c r="N144" s="46"/>
      <c r="O144" s="46"/>
      <c r="P144" s="46"/>
      <c r="Q144" s="46"/>
      <c r="R144" s="46"/>
      <c r="S144" s="46"/>
      <c r="T144" s="46"/>
      <c r="U144" s="46"/>
      <c r="V144" s="46"/>
      <c r="W144" s="46"/>
      <c r="X144" s="46"/>
      <c r="Y144" s="46"/>
      <c r="Z144" s="46"/>
    </row>
    <row r="145" spans="1:26" ht="15.75" customHeight="1">
      <c r="A145" s="46"/>
      <c r="B145" s="46"/>
      <c r="C145" s="46"/>
      <c r="D145" s="46"/>
      <c r="E145" s="46"/>
      <c r="F145" s="46"/>
      <c r="G145" s="46"/>
      <c r="H145" s="46"/>
      <c r="I145" s="46"/>
      <c r="J145" s="46"/>
      <c r="K145" s="46"/>
      <c r="L145" s="46"/>
      <c r="M145" s="46"/>
      <c r="N145" s="46"/>
      <c r="O145" s="46"/>
      <c r="P145" s="46"/>
      <c r="Q145" s="46"/>
      <c r="R145" s="46"/>
      <c r="S145" s="46"/>
      <c r="T145" s="46"/>
      <c r="U145" s="46"/>
      <c r="V145" s="46"/>
      <c r="W145" s="46"/>
      <c r="X145" s="46"/>
      <c r="Y145" s="46"/>
      <c r="Z145" s="46"/>
    </row>
    <row r="146" spans="1:26" ht="15.75" customHeight="1">
      <c r="A146" s="46"/>
      <c r="B146" s="46"/>
      <c r="C146" s="46"/>
      <c r="D146" s="46"/>
      <c r="E146" s="46"/>
      <c r="F146" s="46"/>
      <c r="G146" s="46"/>
      <c r="H146" s="46"/>
      <c r="I146" s="46"/>
      <c r="J146" s="46"/>
      <c r="K146" s="46"/>
      <c r="L146" s="46"/>
      <c r="M146" s="46"/>
      <c r="N146" s="46"/>
      <c r="O146" s="46"/>
      <c r="P146" s="46"/>
      <c r="Q146" s="46"/>
      <c r="R146" s="46"/>
      <c r="S146" s="46"/>
      <c r="T146" s="46"/>
      <c r="U146" s="46"/>
      <c r="V146" s="46"/>
      <c r="W146" s="46"/>
      <c r="X146" s="46"/>
      <c r="Y146" s="46"/>
      <c r="Z146" s="46"/>
    </row>
    <row r="147" spans="1:26" ht="15.75" customHeight="1">
      <c r="A147" s="46"/>
      <c r="B147" s="46"/>
      <c r="C147" s="46"/>
      <c r="D147" s="46"/>
      <c r="E147" s="46"/>
      <c r="F147" s="46"/>
      <c r="G147" s="46"/>
      <c r="H147" s="46"/>
      <c r="I147" s="46"/>
      <c r="J147" s="46"/>
      <c r="K147" s="46"/>
      <c r="L147" s="46"/>
      <c r="M147" s="46"/>
      <c r="N147" s="46"/>
      <c r="O147" s="46"/>
      <c r="P147" s="46"/>
      <c r="Q147" s="46"/>
      <c r="R147" s="46"/>
      <c r="S147" s="46"/>
      <c r="T147" s="46"/>
      <c r="U147" s="46"/>
      <c r="V147" s="46"/>
      <c r="W147" s="46"/>
      <c r="X147" s="46"/>
      <c r="Y147" s="46"/>
      <c r="Z147" s="46"/>
    </row>
    <row r="148" spans="1:26" ht="15.75" customHeight="1">
      <c r="A148" s="46"/>
      <c r="B148" s="46"/>
      <c r="C148" s="46"/>
      <c r="D148" s="46"/>
      <c r="E148" s="46"/>
      <c r="F148" s="46"/>
      <c r="G148" s="46"/>
      <c r="H148" s="46"/>
      <c r="I148" s="46"/>
      <c r="J148" s="46"/>
      <c r="K148" s="46"/>
      <c r="L148" s="46"/>
      <c r="M148" s="46"/>
      <c r="N148" s="46"/>
      <c r="O148" s="46"/>
      <c r="P148" s="46"/>
      <c r="Q148" s="46"/>
      <c r="R148" s="46"/>
      <c r="S148" s="46"/>
      <c r="T148" s="46"/>
      <c r="U148" s="46"/>
      <c r="V148" s="46"/>
      <c r="W148" s="46"/>
      <c r="X148" s="46"/>
      <c r="Y148" s="46"/>
      <c r="Z148" s="46"/>
    </row>
    <row r="149" spans="1:26" ht="15.75" customHeight="1">
      <c r="A149" s="46"/>
      <c r="B149" s="46"/>
      <c r="C149" s="46"/>
      <c r="D149" s="46"/>
      <c r="E149" s="46"/>
      <c r="F149" s="46"/>
      <c r="G149" s="46"/>
      <c r="H149" s="46"/>
      <c r="I149" s="46"/>
      <c r="J149" s="46"/>
      <c r="K149" s="46"/>
      <c r="L149" s="46"/>
      <c r="M149" s="46"/>
      <c r="N149" s="46"/>
      <c r="O149" s="46"/>
      <c r="P149" s="46"/>
      <c r="Q149" s="46"/>
      <c r="R149" s="46"/>
      <c r="S149" s="46"/>
      <c r="T149" s="46"/>
      <c r="U149" s="46"/>
      <c r="V149" s="46"/>
      <c r="W149" s="46"/>
      <c r="X149" s="46"/>
      <c r="Y149" s="46"/>
      <c r="Z149" s="46"/>
    </row>
    <row r="150" spans="1:26" ht="15.75" customHeight="1">
      <c r="A150" s="46"/>
      <c r="B150" s="46"/>
      <c r="C150" s="46"/>
      <c r="D150" s="46"/>
      <c r="E150" s="46"/>
      <c r="F150" s="46"/>
      <c r="G150" s="46"/>
      <c r="H150" s="46"/>
      <c r="I150" s="46"/>
      <c r="J150" s="46"/>
      <c r="K150" s="46"/>
      <c r="L150" s="46"/>
      <c r="M150" s="46"/>
      <c r="N150" s="46"/>
      <c r="O150" s="46"/>
      <c r="P150" s="46"/>
      <c r="Q150" s="46"/>
      <c r="R150" s="46"/>
      <c r="S150" s="46"/>
      <c r="T150" s="46"/>
      <c r="U150" s="46"/>
      <c r="V150" s="46"/>
      <c r="W150" s="46"/>
      <c r="X150" s="46"/>
      <c r="Y150" s="46"/>
      <c r="Z150" s="46"/>
    </row>
    <row r="151" spans="1:26" ht="15.75" customHeight="1">
      <c r="A151" s="46"/>
      <c r="B151" s="46"/>
      <c r="C151" s="46"/>
      <c r="D151" s="46"/>
      <c r="E151" s="46"/>
      <c r="F151" s="46"/>
      <c r="G151" s="46"/>
      <c r="H151" s="46"/>
      <c r="I151" s="46"/>
      <c r="J151" s="46"/>
      <c r="K151" s="46"/>
      <c r="L151" s="46"/>
      <c r="M151" s="46"/>
      <c r="N151" s="46"/>
      <c r="O151" s="46"/>
      <c r="P151" s="46"/>
      <c r="Q151" s="46"/>
      <c r="R151" s="46"/>
      <c r="S151" s="46"/>
      <c r="T151" s="46"/>
      <c r="U151" s="46"/>
      <c r="V151" s="46"/>
      <c r="W151" s="46"/>
      <c r="X151" s="46"/>
      <c r="Y151" s="46"/>
      <c r="Z151" s="46"/>
    </row>
    <row r="152" spans="1:26" ht="15.75" customHeight="1">
      <c r="A152" s="46"/>
      <c r="B152" s="46"/>
      <c r="C152" s="46"/>
      <c r="D152" s="46"/>
      <c r="E152" s="46"/>
      <c r="F152" s="46"/>
      <c r="G152" s="46"/>
      <c r="H152" s="46"/>
      <c r="I152" s="46"/>
      <c r="J152" s="46"/>
      <c r="K152" s="46"/>
      <c r="L152" s="46"/>
      <c r="M152" s="46"/>
      <c r="N152" s="46"/>
      <c r="O152" s="46"/>
      <c r="P152" s="46"/>
      <c r="Q152" s="46"/>
      <c r="R152" s="46"/>
      <c r="S152" s="46"/>
      <c r="T152" s="46"/>
      <c r="U152" s="46"/>
      <c r="V152" s="46"/>
      <c r="W152" s="46"/>
      <c r="X152" s="46"/>
      <c r="Y152" s="46"/>
      <c r="Z152" s="46"/>
    </row>
    <row r="153" spans="1:26" ht="15.75" customHeight="1">
      <c r="A153" s="46"/>
      <c r="B153" s="46"/>
      <c r="C153" s="46"/>
      <c r="D153" s="46"/>
      <c r="E153" s="46"/>
      <c r="F153" s="46"/>
      <c r="G153" s="46"/>
      <c r="H153" s="46"/>
      <c r="I153" s="46"/>
      <c r="J153" s="46"/>
      <c r="K153" s="46"/>
      <c r="L153" s="46"/>
      <c r="M153" s="46"/>
      <c r="N153" s="46"/>
      <c r="O153" s="46"/>
      <c r="P153" s="46"/>
      <c r="Q153" s="46"/>
      <c r="R153" s="46"/>
      <c r="S153" s="46"/>
      <c r="T153" s="46"/>
      <c r="U153" s="46"/>
      <c r="V153" s="46"/>
      <c r="W153" s="46"/>
      <c r="X153" s="46"/>
      <c r="Y153" s="46"/>
      <c r="Z153" s="46"/>
    </row>
    <row r="154" spans="1:26" ht="15.75" customHeight="1">
      <c r="A154" s="46"/>
      <c r="B154" s="46"/>
      <c r="C154" s="46"/>
      <c r="D154" s="46"/>
      <c r="E154" s="46"/>
      <c r="F154" s="46"/>
      <c r="G154" s="46"/>
      <c r="H154" s="46"/>
      <c r="I154" s="46"/>
      <c r="J154" s="46"/>
      <c r="K154" s="46"/>
      <c r="L154" s="46"/>
      <c r="M154" s="46"/>
      <c r="N154" s="46"/>
      <c r="O154" s="46"/>
      <c r="P154" s="46"/>
      <c r="Q154" s="46"/>
      <c r="R154" s="46"/>
      <c r="S154" s="46"/>
      <c r="T154" s="46"/>
      <c r="U154" s="46"/>
      <c r="V154" s="46"/>
      <c r="W154" s="46"/>
      <c r="X154" s="46"/>
      <c r="Y154" s="46"/>
      <c r="Z154" s="46"/>
    </row>
    <row r="155" spans="1:26" ht="15.75" customHeight="1">
      <c r="A155" s="46"/>
      <c r="B155" s="46"/>
      <c r="C155" s="46"/>
      <c r="D155" s="46"/>
      <c r="E155" s="46"/>
      <c r="F155" s="46"/>
      <c r="G155" s="46"/>
      <c r="H155" s="46"/>
      <c r="I155" s="46"/>
      <c r="J155" s="46"/>
      <c r="K155" s="46"/>
      <c r="L155" s="46"/>
      <c r="M155" s="46"/>
      <c r="N155" s="46"/>
      <c r="O155" s="46"/>
      <c r="P155" s="46"/>
      <c r="Q155" s="46"/>
      <c r="R155" s="46"/>
      <c r="S155" s="46"/>
      <c r="T155" s="46"/>
      <c r="U155" s="46"/>
      <c r="V155" s="46"/>
      <c r="W155" s="46"/>
      <c r="X155" s="46"/>
      <c r="Y155" s="46"/>
      <c r="Z155" s="46"/>
    </row>
    <row r="156" spans="1:26" ht="15.75" customHeight="1">
      <c r="A156" s="46"/>
      <c r="B156" s="46"/>
      <c r="C156" s="46"/>
      <c r="D156" s="46"/>
      <c r="E156" s="46"/>
      <c r="F156" s="46"/>
      <c r="G156" s="46"/>
      <c r="H156" s="46"/>
      <c r="I156" s="46"/>
      <c r="J156" s="46"/>
      <c r="K156" s="46"/>
      <c r="L156" s="46"/>
      <c r="M156" s="46"/>
      <c r="N156" s="46"/>
      <c r="O156" s="46"/>
      <c r="P156" s="46"/>
      <c r="Q156" s="46"/>
      <c r="R156" s="46"/>
      <c r="S156" s="46"/>
      <c r="T156" s="46"/>
      <c r="U156" s="46"/>
      <c r="V156" s="46"/>
      <c r="W156" s="46"/>
      <c r="X156" s="46"/>
      <c r="Y156" s="46"/>
      <c r="Z156" s="46"/>
    </row>
    <row r="157" spans="1:26" ht="15.75" customHeight="1">
      <c r="A157" s="46"/>
      <c r="B157" s="46"/>
      <c r="C157" s="46"/>
      <c r="D157" s="46"/>
      <c r="E157" s="46"/>
      <c r="F157" s="46"/>
      <c r="G157" s="46"/>
      <c r="H157" s="46"/>
      <c r="I157" s="46"/>
      <c r="J157" s="46"/>
      <c r="K157" s="46"/>
      <c r="L157" s="46"/>
      <c r="M157" s="46"/>
      <c r="N157" s="46"/>
      <c r="O157" s="46"/>
      <c r="P157" s="46"/>
      <c r="Q157" s="46"/>
      <c r="R157" s="46"/>
      <c r="S157" s="46"/>
      <c r="T157" s="46"/>
      <c r="U157" s="46"/>
      <c r="V157" s="46"/>
      <c r="W157" s="46"/>
      <c r="X157" s="46"/>
      <c r="Y157" s="46"/>
      <c r="Z157" s="46"/>
    </row>
    <row r="158" spans="1:26" ht="15.75" customHeight="1">
      <c r="A158" s="46"/>
      <c r="B158" s="46"/>
      <c r="C158" s="46"/>
      <c r="D158" s="46"/>
      <c r="E158" s="46"/>
      <c r="F158" s="46"/>
      <c r="G158" s="46"/>
      <c r="H158" s="46"/>
      <c r="I158" s="46"/>
      <c r="J158" s="46"/>
      <c r="K158" s="46"/>
      <c r="L158" s="46"/>
      <c r="M158" s="46"/>
      <c r="N158" s="46"/>
      <c r="O158" s="46"/>
      <c r="P158" s="46"/>
      <c r="Q158" s="46"/>
      <c r="R158" s="46"/>
      <c r="S158" s="46"/>
      <c r="T158" s="46"/>
      <c r="U158" s="46"/>
      <c r="V158" s="46"/>
      <c r="W158" s="46"/>
      <c r="X158" s="46"/>
      <c r="Y158" s="46"/>
      <c r="Z158" s="46"/>
    </row>
    <row r="159" spans="1:26" ht="15.75" customHeight="1">
      <c r="A159" s="46"/>
      <c r="B159" s="46"/>
      <c r="C159" s="46"/>
      <c r="D159" s="46"/>
      <c r="E159" s="46"/>
      <c r="F159" s="46"/>
      <c r="G159" s="46"/>
      <c r="H159" s="46"/>
      <c r="I159" s="46"/>
      <c r="J159" s="46"/>
      <c r="K159" s="46"/>
      <c r="L159" s="46"/>
      <c r="M159" s="46"/>
      <c r="N159" s="46"/>
      <c r="O159" s="46"/>
      <c r="P159" s="46"/>
      <c r="Q159" s="46"/>
      <c r="R159" s="46"/>
      <c r="S159" s="46"/>
      <c r="T159" s="46"/>
      <c r="U159" s="46"/>
      <c r="V159" s="46"/>
      <c r="W159" s="46"/>
      <c r="X159" s="46"/>
      <c r="Y159" s="46"/>
      <c r="Z159" s="46"/>
    </row>
    <row r="160" spans="1:26" ht="15.75" customHeight="1">
      <c r="A160" s="46"/>
      <c r="B160" s="46"/>
      <c r="C160" s="46"/>
      <c r="D160" s="46"/>
      <c r="E160" s="46"/>
      <c r="F160" s="46"/>
      <c r="G160" s="46"/>
      <c r="H160" s="46"/>
      <c r="I160" s="46"/>
      <c r="J160" s="46"/>
      <c r="K160" s="46"/>
      <c r="L160" s="46"/>
      <c r="M160" s="46"/>
      <c r="N160" s="46"/>
      <c r="O160" s="46"/>
      <c r="P160" s="46"/>
      <c r="Q160" s="46"/>
      <c r="R160" s="46"/>
      <c r="S160" s="46"/>
      <c r="T160" s="46"/>
      <c r="U160" s="46"/>
      <c r="V160" s="46"/>
      <c r="W160" s="46"/>
      <c r="X160" s="46"/>
      <c r="Y160" s="46"/>
      <c r="Z160" s="46"/>
    </row>
    <row r="161" spans="1:26" ht="15.75" customHeight="1">
      <c r="A161" s="46"/>
      <c r="B161" s="46"/>
      <c r="C161" s="46"/>
      <c r="D161" s="46"/>
      <c r="E161" s="46"/>
      <c r="F161" s="46"/>
      <c r="G161" s="46"/>
      <c r="H161" s="46"/>
      <c r="I161" s="46"/>
      <c r="J161" s="46"/>
      <c r="K161" s="46"/>
      <c r="L161" s="46"/>
      <c r="M161" s="46"/>
      <c r="N161" s="46"/>
      <c r="O161" s="46"/>
      <c r="P161" s="46"/>
      <c r="Q161" s="46"/>
      <c r="R161" s="46"/>
      <c r="S161" s="46"/>
      <c r="T161" s="46"/>
      <c r="U161" s="46"/>
      <c r="V161" s="46"/>
      <c r="W161" s="46"/>
      <c r="X161" s="46"/>
      <c r="Y161" s="46"/>
      <c r="Z161" s="46"/>
    </row>
    <row r="162" spans="1:26" ht="15.75" customHeight="1">
      <c r="A162" s="46"/>
      <c r="B162" s="46"/>
      <c r="C162" s="46"/>
      <c r="D162" s="46"/>
      <c r="E162" s="46"/>
      <c r="F162" s="46"/>
      <c r="G162" s="46"/>
      <c r="H162" s="46"/>
      <c r="I162" s="46"/>
      <c r="J162" s="46"/>
      <c r="K162" s="46"/>
      <c r="L162" s="46"/>
      <c r="M162" s="46"/>
      <c r="N162" s="46"/>
      <c r="O162" s="46"/>
      <c r="P162" s="46"/>
      <c r="Q162" s="46"/>
      <c r="R162" s="46"/>
      <c r="S162" s="46"/>
      <c r="T162" s="46"/>
      <c r="U162" s="46"/>
      <c r="V162" s="46"/>
      <c r="W162" s="46"/>
      <c r="X162" s="46"/>
      <c r="Y162" s="46"/>
      <c r="Z162" s="46"/>
    </row>
    <row r="163" spans="1:26" ht="15.75" customHeight="1">
      <c r="A163" s="46"/>
      <c r="B163" s="46"/>
      <c r="C163" s="46"/>
      <c r="D163" s="46"/>
      <c r="E163" s="46"/>
      <c r="F163" s="46"/>
      <c r="G163" s="46"/>
      <c r="H163" s="46"/>
      <c r="I163" s="46"/>
      <c r="J163" s="46"/>
      <c r="K163" s="46"/>
      <c r="L163" s="46"/>
      <c r="M163" s="46"/>
      <c r="N163" s="46"/>
      <c r="O163" s="46"/>
      <c r="P163" s="46"/>
      <c r="Q163" s="46"/>
      <c r="R163" s="46"/>
      <c r="S163" s="46"/>
      <c r="T163" s="46"/>
      <c r="U163" s="46"/>
      <c r="V163" s="46"/>
      <c r="W163" s="46"/>
      <c r="X163" s="46"/>
      <c r="Y163" s="46"/>
      <c r="Z163" s="46"/>
    </row>
    <row r="164" spans="1:26" ht="15.75" customHeight="1">
      <c r="A164" s="46"/>
      <c r="B164" s="46"/>
      <c r="C164" s="46"/>
      <c r="D164" s="46"/>
      <c r="E164" s="46"/>
      <c r="F164" s="46"/>
      <c r="G164" s="46"/>
      <c r="H164" s="46"/>
      <c r="I164" s="46"/>
      <c r="J164" s="46"/>
      <c r="K164" s="46"/>
      <c r="L164" s="46"/>
      <c r="M164" s="46"/>
      <c r="N164" s="46"/>
      <c r="O164" s="46"/>
      <c r="P164" s="46"/>
      <c r="Q164" s="46"/>
      <c r="R164" s="46"/>
      <c r="S164" s="46"/>
      <c r="T164" s="46"/>
      <c r="U164" s="46"/>
      <c r="V164" s="46"/>
      <c r="W164" s="46"/>
      <c r="X164" s="46"/>
      <c r="Y164" s="46"/>
      <c r="Z164" s="46"/>
    </row>
    <row r="165" spans="1:26" ht="15.75" customHeight="1">
      <c r="A165" s="46"/>
      <c r="B165" s="46"/>
      <c r="C165" s="46"/>
      <c r="D165" s="46"/>
      <c r="E165" s="46"/>
      <c r="F165" s="46"/>
      <c r="G165" s="46"/>
      <c r="H165" s="46"/>
      <c r="I165" s="46"/>
      <c r="J165" s="46"/>
      <c r="K165" s="46"/>
      <c r="L165" s="46"/>
      <c r="M165" s="46"/>
      <c r="N165" s="46"/>
      <c r="O165" s="46"/>
      <c r="P165" s="46"/>
      <c r="Q165" s="46"/>
      <c r="R165" s="46"/>
      <c r="S165" s="46"/>
      <c r="T165" s="46"/>
      <c r="U165" s="46"/>
      <c r="V165" s="46"/>
      <c r="W165" s="46"/>
      <c r="X165" s="46"/>
      <c r="Y165" s="46"/>
      <c r="Z165" s="46"/>
    </row>
    <row r="166" spans="1:26" ht="15.75" customHeight="1">
      <c r="A166" s="46"/>
      <c r="B166" s="46"/>
      <c r="C166" s="46"/>
      <c r="D166" s="46"/>
      <c r="E166" s="46"/>
      <c r="F166" s="46"/>
      <c r="G166" s="46"/>
      <c r="H166" s="46"/>
      <c r="I166" s="46"/>
      <c r="J166" s="46"/>
      <c r="K166" s="46"/>
      <c r="L166" s="46"/>
      <c r="M166" s="46"/>
      <c r="N166" s="46"/>
      <c r="O166" s="46"/>
      <c r="P166" s="46"/>
      <c r="Q166" s="46"/>
      <c r="R166" s="46"/>
      <c r="S166" s="46"/>
      <c r="T166" s="46"/>
      <c r="U166" s="46"/>
      <c r="V166" s="46"/>
      <c r="W166" s="46"/>
      <c r="X166" s="46"/>
      <c r="Y166" s="46"/>
      <c r="Z166" s="46"/>
    </row>
    <row r="167" spans="1:26" ht="15.75" customHeight="1">
      <c r="A167" s="46"/>
      <c r="B167" s="46"/>
      <c r="C167" s="46"/>
      <c r="D167" s="46"/>
      <c r="E167" s="46"/>
      <c r="F167" s="46"/>
      <c r="G167" s="46"/>
      <c r="H167" s="46"/>
      <c r="I167" s="46"/>
      <c r="J167" s="46"/>
      <c r="K167" s="46"/>
      <c r="L167" s="46"/>
      <c r="M167" s="46"/>
      <c r="N167" s="46"/>
      <c r="O167" s="46"/>
      <c r="P167" s="46"/>
      <c r="Q167" s="46"/>
      <c r="R167" s="46"/>
      <c r="S167" s="46"/>
      <c r="T167" s="46"/>
      <c r="U167" s="46"/>
      <c r="V167" s="46"/>
      <c r="W167" s="46"/>
      <c r="X167" s="46"/>
      <c r="Y167" s="46"/>
      <c r="Z167" s="46"/>
    </row>
    <row r="168" spans="1:26" ht="15.75" customHeight="1">
      <c r="A168" s="46"/>
      <c r="B168" s="46"/>
      <c r="C168" s="46"/>
      <c r="D168" s="46"/>
      <c r="E168" s="46"/>
      <c r="F168" s="46"/>
      <c r="G168" s="46"/>
      <c r="H168" s="46"/>
      <c r="I168" s="46"/>
      <c r="J168" s="46"/>
      <c r="K168" s="46"/>
      <c r="L168" s="46"/>
      <c r="M168" s="46"/>
      <c r="N168" s="46"/>
      <c r="O168" s="46"/>
      <c r="P168" s="46"/>
      <c r="Q168" s="46"/>
      <c r="R168" s="46"/>
      <c r="S168" s="46"/>
      <c r="T168" s="46"/>
      <c r="U168" s="46"/>
      <c r="V168" s="46"/>
      <c r="W168" s="46"/>
      <c r="X168" s="46"/>
      <c r="Y168" s="46"/>
      <c r="Z168" s="46"/>
    </row>
    <row r="169" spans="1:26" ht="15.75" customHeight="1">
      <c r="A169" s="46"/>
      <c r="B169" s="46"/>
      <c r="C169" s="46"/>
      <c r="D169" s="46"/>
      <c r="E169" s="46"/>
      <c r="F169" s="46"/>
      <c r="G169" s="46"/>
      <c r="H169" s="46"/>
      <c r="I169" s="46"/>
      <c r="J169" s="46"/>
      <c r="K169" s="46"/>
      <c r="L169" s="46"/>
      <c r="M169" s="46"/>
      <c r="N169" s="46"/>
      <c r="O169" s="46"/>
      <c r="P169" s="46"/>
      <c r="Q169" s="46"/>
      <c r="R169" s="46"/>
      <c r="S169" s="46"/>
      <c r="T169" s="46"/>
      <c r="U169" s="46"/>
      <c r="V169" s="46"/>
      <c r="W169" s="46"/>
      <c r="X169" s="46"/>
      <c r="Y169" s="46"/>
      <c r="Z169" s="46"/>
    </row>
    <row r="170" spans="1:26" ht="15.75" customHeight="1">
      <c r="A170" s="46"/>
      <c r="B170" s="46"/>
      <c r="C170" s="46"/>
      <c r="D170" s="46"/>
      <c r="E170" s="46"/>
      <c r="F170" s="46"/>
      <c r="G170" s="46"/>
      <c r="H170" s="46"/>
      <c r="I170" s="46"/>
      <c r="J170" s="46"/>
      <c r="K170" s="46"/>
      <c r="L170" s="46"/>
      <c r="M170" s="46"/>
      <c r="N170" s="46"/>
      <c r="O170" s="46"/>
      <c r="P170" s="46"/>
      <c r="Q170" s="46"/>
      <c r="R170" s="46"/>
      <c r="S170" s="46"/>
      <c r="T170" s="46"/>
      <c r="U170" s="46"/>
      <c r="V170" s="46"/>
      <c r="W170" s="46"/>
      <c r="X170" s="46"/>
      <c r="Y170" s="46"/>
      <c r="Z170" s="46"/>
    </row>
    <row r="171" spans="1:26" ht="15.75" customHeight="1">
      <c r="A171" s="46"/>
      <c r="B171" s="46"/>
      <c r="C171" s="46"/>
      <c r="D171" s="46"/>
      <c r="E171" s="46"/>
      <c r="F171" s="46"/>
      <c r="G171" s="46"/>
      <c r="H171" s="46"/>
      <c r="I171" s="46"/>
      <c r="J171" s="46"/>
      <c r="K171" s="46"/>
      <c r="L171" s="46"/>
      <c r="M171" s="46"/>
      <c r="N171" s="46"/>
      <c r="O171" s="46"/>
      <c r="P171" s="46"/>
      <c r="Q171" s="46"/>
      <c r="R171" s="46"/>
      <c r="S171" s="46"/>
      <c r="T171" s="46"/>
      <c r="U171" s="46"/>
      <c r="V171" s="46"/>
      <c r="W171" s="46"/>
      <c r="X171" s="46"/>
      <c r="Y171" s="46"/>
      <c r="Z171" s="46"/>
    </row>
    <row r="172" spans="1:26" ht="15.75" customHeight="1">
      <c r="A172" s="46"/>
      <c r="B172" s="46"/>
      <c r="C172" s="46"/>
      <c r="D172" s="46"/>
      <c r="E172" s="46"/>
      <c r="F172" s="46"/>
      <c r="G172" s="46"/>
      <c r="H172" s="46"/>
      <c r="I172" s="46"/>
      <c r="J172" s="46"/>
      <c r="K172" s="46"/>
      <c r="L172" s="46"/>
      <c r="M172" s="46"/>
      <c r="N172" s="46"/>
      <c r="O172" s="46"/>
      <c r="P172" s="46"/>
      <c r="Q172" s="46"/>
      <c r="R172" s="46"/>
      <c r="S172" s="46"/>
      <c r="T172" s="46"/>
      <c r="U172" s="46"/>
      <c r="V172" s="46"/>
      <c r="W172" s="46"/>
      <c r="X172" s="46"/>
      <c r="Y172" s="46"/>
      <c r="Z172" s="46"/>
    </row>
    <row r="173" spans="1:26" ht="15.75" customHeight="1">
      <c r="A173" s="46"/>
      <c r="B173" s="46"/>
      <c r="C173" s="46"/>
      <c r="D173" s="46"/>
      <c r="E173" s="46"/>
      <c r="F173" s="46"/>
      <c r="G173" s="46"/>
      <c r="H173" s="46"/>
      <c r="I173" s="46"/>
      <c r="J173" s="46"/>
      <c r="K173" s="46"/>
      <c r="L173" s="46"/>
      <c r="M173" s="46"/>
      <c r="N173" s="46"/>
      <c r="O173" s="46"/>
      <c r="P173" s="46"/>
      <c r="Q173" s="46"/>
      <c r="R173" s="46"/>
      <c r="S173" s="46"/>
      <c r="T173" s="46"/>
      <c r="U173" s="46"/>
      <c r="V173" s="46"/>
      <c r="W173" s="46"/>
      <c r="X173" s="46"/>
      <c r="Y173" s="46"/>
      <c r="Z173" s="46"/>
    </row>
    <row r="174" spans="1:26" ht="15.75" customHeight="1">
      <c r="A174" s="46"/>
      <c r="B174" s="46"/>
      <c r="C174" s="46"/>
      <c r="D174" s="46"/>
      <c r="E174" s="46"/>
      <c r="F174" s="46"/>
      <c r="G174" s="46"/>
      <c r="H174" s="46"/>
      <c r="I174" s="46"/>
      <c r="J174" s="46"/>
      <c r="K174" s="46"/>
      <c r="L174" s="46"/>
      <c r="M174" s="46"/>
      <c r="N174" s="46"/>
      <c r="O174" s="46"/>
      <c r="P174" s="46"/>
      <c r="Q174" s="46"/>
      <c r="R174" s="46"/>
      <c r="S174" s="46"/>
      <c r="T174" s="46"/>
      <c r="U174" s="46"/>
      <c r="V174" s="46"/>
      <c r="W174" s="46"/>
      <c r="X174" s="46"/>
      <c r="Y174" s="46"/>
      <c r="Z174" s="46"/>
    </row>
    <row r="175" spans="1:26" ht="15.75" customHeight="1">
      <c r="A175" s="46"/>
      <c r="B175" s="46"/>
      <c r="C175" s="46"/>
      <c r="D175" s="46"/>
      <c r="E175" s="46"/>
      <c r="F175" s="46"/>
      <c r="G175" s="46"/>
      <c r="H175" s="46"/>
      <c r="I175" s="46"/>
      <c r="J175" s="46"/>
      <c r="K175" s="46"/>
      <c r="L175" s="46"/>
      <c r="M175" s="46"/>
      <c r="N175" s="46"/>
      <c r="O175" s="46"/>
      <c r="P175" s="46"/>
      <c r="Q175" s="46"/>
      <c r="R175" s="46"/>
      <c r="S175" s="46"/>
      <c r="T175" s="46"/>
      <c r="U175" s="46"/>
      <c r="V175" s="46"/>
      <c r="W175" s="46"/>
      <c r="X175" s="46"/>
      <c r="Y175" s="46"/>
      <c r="Z175" s="46"/>
    </row>
    <row r="176" spans="1:26" ht="15.75" customHeight="1">
      <c r="A176" s="46"/>
      <c r="B176" s="46"/>
      <c r="C176" s="46"/>
      <c r="D176" s="46"/>
      <c r="E176" s="46"/>
      <c r="F176" s="46"/>
      <c r="G176" s="46"/>
      <c r="H176" s="46"/>
      <c r="I176" s="46"/>
      <c r="J176" s="46"/>
      <c r="K176" s="46"/>
      <c r="L176" s="46"/>
      <c r="M176" s="46"/>
      <c r="N176" s="46"/>
      <c r="O176" s="46"/>
      <c r="P176" s="46"/>
      <c r="Q176" s="46"/>
      <c r="R176" s="46"/>
      <c r="S176" s="46"/>
      <c r="T176" s="46"/>
      <c r="U176" s="46"/>
      <c r="V176" s="46"/>
      <c r="W176" s="46"/>
      <c r="X176" s="46"/>
      <c r="Y176" s="46"/>
      <c r="Z176" s="46"/>
    </row>
    <row r="177" spans="1:26" ht="15.75" customHeight="1">
      <c r="A177" s="46"/>
      <c r="B177" s="46"/>
      <c r="C177" s="46"/>
      <c r="D177" s="46"/>
      <c r="E177" s="46"/>
      <c r="F177" s="46"/>
      <c r="G177" s="46"/>
      <c r="H177" s="46"/>
      <c r="I177" s="46"/>
      <c r="J177" s="46"/>
      <c r="K177" s="46"/>
      <c r="L177" s="46"/>
      <c r="M177" s="46"/>
      <c r="N177" s="46"/>
      <c r="O177" s="46"/>
      <c r="P177" s="46"/>
      <c r="Q177" s="46"/>
      <c r="R177" s="46"/>
      <c r="S177" s="46"/>
      <c r="T177" s="46"/>
      <c r="U177" s="46"/>
      <c r="V177" s="46"/>
      <c r="W177" s="46"/>
      <c r="X177" s="46"/>
      <c r="Y177" s="46"/>
      <c r="Z177" s="46"/>
    </row>
    <row r="178" spans="1:26" ht="15.75" customHeight="1">
      <c r="A178" s="46"/>
      <c r="B178" s="46"/>
      <c r="C178" s="46"/>
      <c r="D178" s="46"/>
      <c r="E178" s="46"/>
      <c r="F178" s="46"/>
      <c r="G178" s="46"/>
      <c r="H178" s="46"/>
      <c r="I178" s="46"/>
      <c r="J178" s="46"/>
      <c r="K178" s="46"/>
      <c r="L178" s="46"/>
      <c r="M178" s="46"/>
      <c r="N178" s="46"/>
      <c r="O178" s="46"/>
      <c r="P178" s="46"/>
      <c r="Q178" s="46"/>
      <c r="R178" s="46"/>
      <c r="S178" s="46"/>
      <c r="T178" s="46"/>
      <c r="U178" s="46"/>
      <c r="V178" s="46"/>
      <c r="W178" s="46"/>
      <c r="X178" s="46"/>
      <c r="Y178" s="46"/>
      <c r="Z178" s="46"/>
    </row>
    <row r="179" spans="1:26" ht="15.75" customHeight="1">
      <c r="A179" s="46"/>
      <c r="B179" s="46"/>
      <c r="C179" s="46"/>
      <c r="D179" s="46"/>
      <c r="E179" s="46"/>
      <c r="F179" s="46"/>
      <c r="G179" s="46"/>
      <c r="H179" s="46"/>
      <c r="I179" s="46"/>
      <c r="J179" s="46"/>
      <c r="K179" s="46"/>
      <c r="L179" s="46"/>
      <c r="M179" s="46"/>
      <c r="N179" s="46"/>
      <c r="O179" s="46"/>
      <c r="P179" s="46"/>
      <c r="Q179" s="46"/>
      <c r="R179" s="46"/>
      <c r="S179" s="46"/>
      <c r="T179" s="46"/>
      <c r="U179" s="46"/>
      <c r="V179" s="46"/>
      <c r="W179" s="46"/>
      <c r="X179" s="46"/>
      <c r="Y179" s="46"/>
      <c r="Z179" s="46"/>
    </row>
    <row r="180" spans="1:26" ht="15.75" customHeight="1">
      <c r="A180" s="46"/>
      <c r="B180" s="46"/>
      <c r="C180" s="46"/>
      <c r="D180" s="46"/>
      <c r="E180" s="46"/>
      <c r="F180" s="46"/>
      <c r="G180" s="46"/>
      <c r="H180" s="46"/>
      <c r="I180" s="46"/>
      <c r="J180" s="46"/>
      <c r="K180" s="46"/>
      <c r="L180" s="46"/>
      <c r="M180" s="46"/>
      <c r="N180" s="46"/>
      <c r="O180" s="46"/>
      <c r="P180" s="46"/>
      <c r="Q180" s="46"/>
      <c r="R180" s="46"/>
      <c r="S180" s="46"/>
      <c r="T180" s="46"/>
      <c r="U180" s="46"/>
      <c r="V180" s="46"/>
      <c r="W180" s="46"/>
      <c r="X180" s="46"/>
      <c r="Y180" s="46"/>
      <c r="Z180" s="46"/>
    </row>
    <row r="181" spans="1:26" ht="15.75" customHeight="1">
      <c r="A181" s="46"/>
      <c r="B181" s="46"/>
      <c r="C181" s="46"/>
      <c r="D181" s="46"/>
      <c r="E181" s="46"/>
      <c r="F181" s="46"/>
      <c r="G181" s="46"/>
      <c r="H181" s="46"/>
      <c r="I181" s="46"/>
      <c r="J181" s="46"/>
      <c r="K181" s="46"/>
      <c r="L181" s="46"/>
      <c r="M181" s="46"/>
      <c r="N181" s="46"/>
      <c r="O181" s="46"/>
      <c r="P181" s="46"/>
      <c r="Q181" s="46"/>
      <c r="R181" s="46"/>
      <c r="S181" s="46"/>
      <c r="T181" s="46"/>
      <c r="U181" s="46"/>
      <c r="V181" s="46"/>
      <c r="W181" s="46"/>
      <c r="X181" s="46"/>
      <c r="Y181" s="46"/>
      <c r="Z181" s="46"/>
    </row>
    <row r="182" spans="1:26" ht="15.75" customHeight="1">
      <c r="A182" s="46"/>
      <c r="B182" s="46"/>
      <c r="C182" s="46"/>
      <c r="D182" s="46"/>
      <c r="E182" s="46"/>
      <c r="F182" s="46"/>
      <c r="G182" s="46"/>
      <c r="H182" s="46"/>
      <c r="I182" s="46"/>
      <c r="J182" s="46"/>
      <c r="K182" s="46"/>
      <c r="L182" s="46"/>
      <c r="M182" s="46"/>
      <c r="N182" s="46"/>
      <c r="O182" s="46"/>
      <c r="P182" s="46"/>
      <c r="Q182" s="46"/>
      <c r="R182" s="46"/>
      <c r="S182" s="46"/>
      <c r="T182" s="46"/>
      <c r="U182" s="46"/>
      <c r="V182" s="46"/>
      <c r="W182" s="46"/>
      <c r="X182" s="46"/>
      <c r="Y182" s="46"/>
      <c r="Z182" s="46"/>
    </row>
    <row r="183" spans="1:26" ht="15.75" customHeight="1">
      <c r="A183" s="46"/>
      <c r="B183" s="46"/>
      <c r="C183" s="46"/>
      <c r="D183" s="46"/>
      <c r="E183" s="46"/>
      <c r="F183" s="46"/>
      <c r="G183" s="46"/>
      <c r="H183" s="46"/>
      <c r="I183" s="46"/>
      <c r="J183" s="46"/>
      <c r="K183" s="46"/>
      <c r="L183" s="46"/>
      <c r="M183" s="46"/>
      <c r="N183" s="46"/>
      <c r="O183" s="46"/>
      <c r="P183" s="46"/>
      <c r="Q183" s="46"/>
      <c r="R183" s="46"/>
      <c r="S183" s="46"/>
      <c r="T183" s="46"/>
      <c r="U183" s="46"/>
      <c r="V183" s="46"/>
      <c r="W183" s="46"/>
      <c r="X183" s="46"/>
      <c r="Y183" s="46"/>
      <c r="Z183" s="46"/>
    </row>
    <row r="184" spans="1:26" ht="15.75" customHeight="1">
      <c r="A184" s="46"/>
      <c r="B184" s="46"/>
      <c r="C184" s="46"/>
      <c r="D184" s="46"/>
      <c r="E184" s="46"/>
      <c r="F184" s="46"/>
      <c r="G184" s="46"/>
      <c r="H184" s="46"/>
      <c r="I184" s="46"/>
      <c r="J184" s="46"/>
      <c r="K184" s="46"/>
      <c r="L184" s="46"/>
      <c r="M184" s="46"/>
      <c r="N184" s="46"/>
      <c r="O184" s="46"/>
      <c r="P184" s="46"/>
      <c r="Q184" s="46"/>
      <c r="R184" s="46"/>
      <c r="S184" s="46"/>
      <c r="T184" s="46"/>
      <c r="U184" s="46"/>
      <c r="V184" s="46"/>
      <c r="W184" s="46"/>
      <c r="X184" s="46"/>
      <c r="Y184" s="46"/>
      <c r="Z184" s="46"/>
    </row>
    <row r="185" spans="1:26" ht="15.75" customHeight="1">
      <c r="A185" s="46"/>
      <c r="B185" s="46"/>
      <c r="C185" s="46"/>
      <c r="D185" s="46"/>
      <c r="E185" s="46"/>
      <c r="F185" s="46"/>
      <c r="G185" s="46"/>
      <c r="H185" s="46"/>
      <c r="I185" s="46"/>
      <c r="J185" s="46"/>
      <c r="K185" s="46"/>
      <c r="L185" s="46"/>
      <c r="M185" s="46"/>
      <c r="N185" s="46"/>
      <c r="O185" s="46"/>
      <c r="P185" s="46"/>
      <c r="Q185" s="46"/>
      <c r="R185" s="46"/>
      <c r="S185" s="46"/>
      <c r="T185" s="46"/>
      <c r="U185" s="46"/>
      <c r="V185" s="46"/>
      <c r="W185" s="46"/>
      <c r="X185" s="46"/>
      <c r="Y185" s="46"/>
      <c r="Z185" s="46"/>
    </row>
    <row r="186" spans="1:26" ht="15.75" customHeight="1">
      <c r="A186" s="46"/>
      <c r="B186" s="46"/>
      <c r="C186" s="46"/>
      <c r="D186" s="46"/>
      <c r="E186" s="46"/>
      <c r="F186" s="46"/>
      <c r="G186" s="46"/>
      <c r="H186" s="46"/>
      <c r="I186" s="46"/>
      <c r="J186" s="46"/>
      <c r="K186" s="46"/>
      <c r="L186" s="46"/>
      <c r="M186" s="46"/>
      <c r="N186" s="46"/>
      <c r="O186" s="46"/>
      <c r="P186" s="46"/>
      <c r="Q186" s="46"/>
      <c r="R186" s="46"/>
      <c r="S186" s="46"/>
      <c r="T186" s="46"/>
      <c r="U186" s="46"/>
      <c r="V186" s="46"/>
      <c r="W186" s="46"/>
      <c r="X186" s="46"/>
      <c r="Y186" s="46"/>
      <c r="Z186" s="46"/>
    </row>
    <row r="187" spans="1:26" ht="15.75" customHeight="1">
      <c r="A187" s="46"/>
      <c r="B187" s="46"/>
      <c r="C187" s="46"/>
      <c r="D187" s="46"/>
      <c r="E187" s="46"/>
      <c r="F187" s="46"/>
      <c r="G187" s="46"/>
      <c r="H187" s="46"/>
      <c r="I187" s="46"/>
      <c r="J187" s="46"/>
      <c r="K187" s="46"/>
      <c r="L187" s="46"/>
      <c r="M187" s="46"/>
      <c r="N187" s="46"/>
      <c r="O187" s="46"/>
      <c r="P187" s="46"/>
      <c r="Q187" s="46"/>
      <c r="R187" s="46"/>
      <c r="S187" s="46"/>
      <c r="T187" s="46"/>
      <c r="U187" s="46"/>
      <c r="V187" s="46"/>
      <c r="W187" s="46"/>
      <c r="X187" s="46"/>
      <c r="Y187" s="46"/>
      <c r="Z187" s="46"/>
    </row>
    <row r="188" spans="1:26" ht="15.75" customHeight="1">
      <c r="A188" s="46"/>
      <c r="B188" s="46"/>
      <c r="C188" s="46"/>
      <c r="D188" s="46"/>
      <c r="E188" s="46"/>
      <c r="F188" s="46"/>
      <c r="G188" s="46"/>
      <c r="H188" s="46"/>
      <c r="I188" s="46"/>
      <c r="J188" s="46"/>
      <c r="K188" s="46"/>
      <c r="L188" s="46"/>
      <c r="M188" s="46"/>
      <c r="N188" s="46"/>
      <c r="O188" s="46"/>
      <c r="P188" s="46"/>
      <c r="Q188" s="46"/>
      <c r="R188" s="46"/>
      <c r="S188" s="46"/>
      <c r="T188" s="46"/>
      <c r="U188" s="46"/>
      <c r="V188" s="46"/>
      <c r="W188" s="46"/>
      <c r="X188" s="46"/>
      <c r="Y188" s="46"/>
      <c r="Z188" s="46"/>
    </row>
    <row r="189" spans="1:26" ht="15.75" customHeight="1">
      <c r="A189" s="46"/>
      <c r="B189" s="46"/>
      <c r="C189" s="46"/>
      <c r="D189" s="46"/>
      <c r="E189" s="46"/>
      <c r="F189" s="46"/>
      <c r="G189" s="46"/>
      <c r="H189" s="46"/>
      <c r="I189" s="46"/>
      <c r="J189" s="46"/>
      <c r="K189" s="46"/>
      <c r="L189" s="46"/>
      <c r="M189" s="46"/>
      <c r="N189" s="46"/>
      <c r="O189" s="46"/>
      <c r="P189" s="46"/>
      <c r="Q189" s="46"/>
      <c r="R189" s="46"/>
      <c r="S189" s="46"/>
      <c r="T189" s="46"/>
      <c r="U189" s="46"/>
      <c r="V189" s="46"/>
      <c r="W189" s="46"/>
      <c r="X189" s="46"/>
      <c r="Y189" s="46"/>
      <c r="Z189" s="46"/>
    </row>
    <row r="190" spans="1:26" ht="15.75" customHeight="1">
      <c r="A190" s="46"/>
      <c r="B190" s="46"/>
      <c r="C190" s="46"/>
      <c r="D190" s="46"/>
      <c r="E190" s="46"/>
      <c r="F190" s="46"/>
      <c r="G190" s="46"/>
      <c r="H190" s="46"/>
      <c r="I190" s="46"/>
      <c r="J190" s="46"/>
      <c r="K190" s="46"/>
      <c r="L190" s="46"/>
      <c r="M190" s="46"/>
      <c r="N190" s="46"/>
      <c r="O190" s="46"/>
      <c r="P190" s="46"/>
      <c r="Q190" s="46"/>
      <c r="R190" s="46"/>
      <c r="S190" s="46"/>
      <c r="T190" s="46"/>
      <c r="U190" s="46"/>
      <c r="V190" s="46"/>
      <c r="W190" s="46"/>
      <c r="X190" s="46"/>
      <c r="Y190" s="46"/>
      <c r="Z190" s="46"/>
    </row>
    <row r="191" spans="1:26" ht="15.75" customHeight="1">
      <c r="A191" s="46"/>
      <c r="B191" s="46"/>
      <c r="C191" s="46"/>
      <c r="D191" s="46"/>
      <c r="E191" s="46"/>
      <c r="F191" s="46"/>
      <c r="G191" s="46"/>
      <c r="H191" s="46"/>
      <c r="I191" s="46"/>
      <c r="J191" s="46"/>
      <c r="K191" s="46"/>
      <c r="L191" s="46"/>
      <c r="M191" s="46"/>
      <c r="N191" s="46"/>
      <c r="O191" s="46"/>
      <c r="P191" s="46"/>
      <c r="Q191" s="46"/>
      <c r="R191" s="46"/>
      <c r="S191" s="46"/>
      <c r="T191" s="46"/>
      <c r="U191" s="46"/>
      <c r="V191" s="46"/>
      <c r="W191" s="46"/>
      <c r="X191" s="46"/>
      <c r="Y191" s="46"/>
      <c r="Z191" s="46"/>
    </row>
    <row r="192" spans="1:26" ht="15.75" customHeight="1">
      <c r="A192" s="46"/>
      <c r="B192" s="46"/>
      <c r="C192" s="46"/>
      <c r="D192" s="46"/>
      <c r="E192" s="46"/>
      <c r="F192" s="46"/>
      <c r="G192" s="46"/>
      <c r="H192" s="46"/>
      <c r="I192" s="46"/>
      <c r="J192" s="46"/>
      <c r="K192" s="46"/>
      <c r="L192" s="46"/>
      <c r="M192" s="46"/>
      <c r="N192" s="46"/>
      <c r="O192" s="46"/>
      <c r="P192" s="46"/>
      <c r="Q192" s="46"/>
      <c r="R192" s="46"/>
      <c r="S192" s="46"/>
      <c r="T192" s="46"/>
      <c r="U192" s="46"/>
      <c r="V192" s="46"/>
      <c r="W192" s="46"/>
      <c r="X192" s="46"/>
      <c r="Y192" s="46"/>
      <c r="Z192" s="46"/>
    </row>
    <row r="193" spans="1:26" ht="15.75" customHeight="1">
      <c r="A193" s="46"/>
      <c r="B193" s="46"/>
      <c r="C193" s="46"/>
      <c r="D193" s="46"/>
      <c r="E193" s="46"/>
      <c r="F193" s="46"/>
      <c r="G193" s="46"/>
      <c r="H193" s="46"/>
      <c r="I193" s="46"/>
      <c r="J193" s="46"/>
      <c r="K193" s="46"/>
      <c r="L193" s="46"/>
      <c r="M193" s="46"/>
      <c r="N193" s="46"/>
      <c r="O193" s="46"/>
      <c r="P193" s="46"/>
      <c r="Q193" s="46"/>
      <c r="R193" s="46"/>
      <c r="S193" s="46"/>
      <c r="T193" s="46"/>
      <c r="U193" s="46"/>
      <c r="V193" s="46"/>
      <c r="W193" s="46"/>
      <c r="X193" s="46"/>
      <c r="Y193" s="46"/>
      <c r="Z193" s="46"/>
    </row>
    <row r="194" spans="1:26" ht="15.75" customHeight="1">
      <c r="A194" s="46"/>
      <c r="B194" s="46"/>
      <c r="C194" s="46"/>
      <c r="D194" s="46"/>
      <c r="E194" s="46"/>
      <c r="F194" s="46"/>
      <c r="G194" s="46"/>
      <c r="H194" s="46"/>
      <c r="I194" s="46"/>
      <c r="J194" s="46"/>
      <c r="K194" s="46"/>
      <c r="L194" s="46"/>
      <c r="M194" s="46"/>
      <c r="N194" s="46"/>
      <c r="O194" s="46"/>
      <c r="P194" s="46"/>
      <c r="Q194" s="46"/>
      <c r="R194" s="46"/>
      <c r="S194" s="46"/>
      <c r="T194" s="46"/>
      <c r="U194" s="46"/>
      <c r="V194" s="46"/>
      <c r="W194" s="46"/>
      <c r="X194" s="46"/>
      <c r="Y194" s="46"/>
      <c r="Z194" s="46"/>
    </row>
    <row r="195" spans="1:26" ht="15.75" customHeight="1">
      <c r="A195" s="46"/>
      <c r="B195" s="46"/>
      <c r="C195" s="46"/>
      <c r="D195" s="46"/>
      <c r="E195" s="46"/>
      <c r="F195" s="46"/>
      <c r="G195" s="46"/>
      <c r="H195" s="46"/>
      <c r="I195" s="46"/>
      <c r="J195" s="46"/>
      <c r="K195" s="46"/>
      <c r="L195" s="46"/>
      <c r="M195" s="46"/>
      <c r="N195" s="46"/>
      <c r="O195" s="46"/>
      <c r="P195" s="46"/>
      <c r="Q195" s="46"/>
      <c r="R195" s="46"/>
      <c r="S195" s="46"/>
      <c r="T195" s="46"/>
      <c r="U195" s="46"/>
      <c r="V195" s="46"/>
      <c r="W195" s="46"/>
      <c r="X195" s="46"/>
      <c r="Y195" s="46"/>
      <c r="Z195" s="46"/>
    </row>
    <row r="196" spans="1:26" ht="15.75" customHeight="1">
      <c r="A196" s="46"/>
      <c r="B196" s="46"/>
      <c r="C196" s="46"/>
      <c r="D196" s="46"/>
      <c r="E196" s="46"/>
      <c r="F196" s="46"/>
      <c r="G196" s="46"/>
      <c r="H196" s="46"/>
      <c r="I196" s="46"/>
      <c r="J196" s="46"/>
      <c r="K196" s="46"/>
      <c r="L196" s="46"/>
      <c r="M196" s="46"/>
      <c r="N196" s="46"/>
      <c r="O196" s="46"/>
      <c r="P196" s="46"/>
      <c r="Q196" s="46"/>
      <c r="R196" s="46"/>
      <c r="S196" s="46"/>
      <c r="T196" s="46"/>
      <c r="U196" s="46"/>
      <c r="V196" s="46"/>
      <c r="W196" s="46"/>
      <c r="X196" s="46"/>
      <c r="Y196" s="46"/>
      <c r="Z196" s="46"/>
    </row>
    <row r="197" spans="1:26" ht="15.75" customHeight="1">
      <c r="A197" s="46"/>
      <c r="B197" s="46"/>
      <c r="C197" s="46"/>
      <c r="D197" s="46"/>
      <c r="E197" s="46"/>
      <c r="F197" s="46"/>
      <c r="G197" s="46"/>
      <c r="H197" s="46"/>
      <c r="I197" s="46"/>
      <c r="J197" s="46"/>
      <c r="K197" s="46"/>
      <c r="L197" s="46"/>
      <c r="M197" s="46"/>
      <c r="N197" s="46"/>
      <c r="O197" s="46"/>
      <c r="P197" s="46"/>
      <c r="Q197" s="46"/>
      <c r="R197" s="46"/>
      <c r="S197" s="46"/>
      <c r="T197" s="46"/>
      <c r="U197" s="46"/>
      <c r="V197" s="46"/>
      <c r="W197" s="46"/>
      <c r="X197" s="46"/>
      <c r="Y197" s="46"/>
      <c r="Z197" s="46"/>
    </row>
    <row r="198" spans="1:26" ht="15.75" customHeight="1">
      <c r="A198" s="46"/>
      <c r="B198" s="46"/>
      <c r="C198" s="46"/>
      <c r="D198" s="46"/>
      <c r="E198" s="46"/>
      <c r="F198" s="46"/>
      <c r="G198" s="46"/>
      <c r="H198" s="46"/>
      <c r="I198" s="46"/>
      <c r="J198" s="46"/>
      <c r="K198" s="46"/>
      <c r="L198" s="46"/>
      <c r="M198" s="46"/>
      <c r="N198" s="46"/>
      <c r="O198" s="46"/>
      <c r="P198" s="46"/>
      <c r="Q198" s="46"/>
      <c r="R198" s="46"/>
      <c r="S198" s="46"/>
      <c r="T198" s="46"/>
      <c r="U198" s="46"/>
      <c r="V198" s="46"/>
      <c r="W198" s="46"/>
      <c r="X198" s="46"/>
      <c r="Y198" s="46"/>
      <c r="Z198" s="46"/>
    </row>
    <row r="199" spans="1:26" ht="15.75" customHeight="1">
      <c r="A199" s="46"/>
      <c r="B199" s="46"/>
      <c r="C199" s="46"/>
      <c r="D199" s="46"/>
      <c r="E199" s="46"/>
      <c r="F199" s="46"/>
      <c r="G199" s="46"/>
      <c r="H199" s="46"/>
      <c r="I199" s="46"/>
      <c r="J199" s="46"/>
      <c r="K199" s="46"/>
      <c r="L199" s="46"/>
      <c r="M199" s="46"/>
      <c r="N199" s="46"/>
      <c r="O199" s="46"/>
      <c r="P199" s="46"/>
      <c r="Q199" s="46"/>
      <c r="R199" s="46"/>
      <c r="S199" s="46"/>
      <c r="T199" s="46"/>
      <c r="U199" s="46"/>
      <c r="V199" s="46"/>
      <c r="W199" s="46"/>
      <c r="X199" s="46"/>
      <c r="Y199" s="46"/>
      <c r="Z199" s="46"/>
    </row>
    <row r="200" spans="1:26" ht="15.75" customHeight="1">
      <c r="A200" s="46"/>
      <c r="B200" s="46"/>
      <c r="C200" s="46"/>
      <c r="D200" s="46"/>
      <c r="E200" s="46"/>
      <c r="F200" s="46"/>
      <c r="G200" s="46"/>
      <c r="H200" s="46"/>
      <c r="I200" s="46"/>
      <c r="J200" s="46"/>
      <c r="K200" s="46"/>
      <c r="L200" s="46"/>
      <c r="M200" s="46"/>
      <c r="N200" s="46"/>
      <c r="O200" s="46"/>
      <c r="P200" s="46"/>
      <c r="Q200" s="46"/>
      <c r="R200" s="46"/>
      <c r="S200" s="46"/>
      <c r="T200" s="46"/>
      <c r="U200" s="46"/>
      <c r="V200" s="46"/>
      <c r="W200" s="46"/>
      <c r="X200" s="46"/>
      <c r="Y200" s="46"/>
      <c r="Z200" s="46"/>
    </row>
    <row r="201" spans="1:26" ht="15.75" customHeight="1">
      <c r="A201" s="46"/>
      <c r="B201" s="46"/>
      <c r="C201" s="46"/>
      <c r="D201" s="46"/>
      <c r="E201" s="46"/>
      <c r="F201" s="46"/>
      <c r="G201" s="46"/>
      <c r="H201" s="46"/>
      <c r="I201" s="46"/>
      <c r="J201" s="46"/>
      <c r="K201" s="46"/>
      <c r="L201" s="46"/>
      <c r="M201" s="46"/>
      <c r="N201" s="46"/>
      <c r="O201" s="46"/>
      <c r="P201" s="46"/>
      <c r="Q201" s="46"/>
      <c r="R201" s="46"/>
      <c r="S201" s="46"/>
      <c r="T201" s="46"/>
      <c r="U201" s="46"/>
      <c r="V201" s="46"/>
      <c r="W201" s="46"/>
      <c r="X201" s="46"/>
      <c r="Y201" s="46"/>
      <c r="Z201" s="46"/>
    </row>
    <row r="202" spans="1:26" ht="15.75" customHeight="1">
      <c r="A202" s="46"/>
      <c r="B202" s="46"/>
      <c r="C202" s="46"/>
      <c r="D202" s="46"/>
      <c r="E202" s="46"/>
      <c r="F202" s="46"/>
      <c r="G202" s="46"/>
      <c r="H202" s="46"/>
      <c r="I202" s="46"/>
      <c r="J202" s="46"/>
      <c r="K202" s="46"/>
      <c r="L202" s="46"/>
      <c r="M202" s="46"/>
      <c r="N202" s="46"/>
      <c r="O202" s="46"/>
      <c r="P202" s="46"/>
      <c r="Q202" s="46"/>
      <c r="R202" s="46"/>
      <c r="S202" s="46"/>
      <c r="T202" s="46"/>
      <c r="U202" s="46"/>
      <c r="V202" s="46"/>
      <c r="W202" s="46"/>
      <c r="X202" s="46"/>
      <c r="Y202" s="46"/>
      <c r="Z202" s="46"/>
    </row>
    <row r="203" spans="1:26" ht="15.75" customHeight="1">
      <c r="A203" s="46"/>
      <c r="B203" s="46"/>
      <c r="C203" s="46"/>
      <c r="D203" s="46"/>
      <c r="E203" s="46"/>
      <c r="F203" s="46"/>
      <c r="G203" s="46"/>
      <c r="H203" s="46"/>
      <c r="I203" s="46"/>
      <c r="J203" s="46"/>
      <c r="K203" s="46"/>
      <c r="L203" s="46"/>
      <c r="M203" s="46"/>
      <c r="N203" s="46"/>
      <c r="O203" s="46"/>
      <c r="P203" s="46"/>
      <c r="Q203" s="46"/>
      <c r="R203" s="46"/>
      <c r="S203" s="46"/>
      <c r="T203" s="46"/>
      <c r="U203" s="46"/>
      <c r="V203" s="46"/>
      <c r="W203" s="46"/>
      <c r="X203" s="46"/>
      <c r="Y203" s="46"/>
      <c r="Z203" s="46"/>
    </row>
    <row r="204" spans="1:26" ht="15.75" customHeight="1">
      <c r="A204" s="46"/>
      <c r="B204" s="46"/>
      <c r="C204" s="46"/>
      <c r="D204" s="46"/>
      <c r="E204" s="46"/>
      <c r="F204" s="46"/>
      <c r="G204" s="46"/>
      <c r="H204" s="46"/>
      <c r="I204" s="46"/>
      <c r="J204" s="46"/>
      <c r="K204" s="46"/>
      <c r="L204" s="46"/>
      <c r="M204" s="46"/>
      <c r="N204" s="46"/>
      <c r="O204" s="46"/>
      <c r="P204" s="46"/>
      <c r="Q204" s="46"/>
      <c r="R204" s="46"/>
      <c r="S204" s="46"/>
      <c r="T204" s="46"/>
      <c r="U204" s="46"/>
      <c r="V204" s="46"/>
      <c r="W204" s="46"/>
      <c r="X204" s="46"/>
      <c r="Y204" s="46"/>
      <c r="Z204" s="46"/>
    </row>
    <row r="205" spans="1:26" ht="15.75" customHeight="1">
      <c r="A205" s="46"/>
      <c r="B205" s="46"/>
      <c r="C205" s="46"/>
      <c r="D205" s="46"/>
      <c r="E205" s="46"/>
      <c r="F205" s="46"/>
      <c r="G205" s="46"/>
      <c r="H205" s="46"/>
      <c r="I205" s="46"/>
      <c r="J205" s="46"/>
      <c r="K205" s="46"/>
      <c r="L205" s="46"/>
      <c r="M205" s="46"/>
      <c r="N205" s="46"/>
      <c r="O205" s="46"/>
      <c r="P205" s="46"/>
      <c r="Q205" s="46"/>
      <c r="R205" s="46"/>
      <c r="S205" s="46"/>
      <c r="T205" s="46"/>
      <c r="U205" s="46"/>
      <c r="V205" s="46"/>
      <c r="W205" s="46"/>
      <c r="X205" s="46"/>
      <c r="Y205" s="46"/>
      <c r="Z205" s="46"/>
    </row>
    <row r="206" spans="1:26" ht="15.75" customHeight="1">
      <c r="A206" s="46"/>
      <c r="B206" s="46"/>
      <c r="C206" s="46"/>
      <c r="D206" s="46"/>
      <c r="E206" s="46"/>
      <c r="F206" s="46"/>
      <c r="G206" s="46"/>
      <c r="H206" s="46"/>
      <c r="I206" s="46"/>
      <c r="J206" s="46"/>
      <c r="K206" s="46"/>
      <c r="L206" s="46"/>
      <c r="M206" s="46"/>
      <c r="N206" s="46"/>
      <c r="O206" s="46"/>
      <c r="P206" s="46"/>
      <c r="Q206" s="46"/>
      <c r="R206" s="46"/>
      <c r="S206" s="46"/>
      <c r="T206" s="46"/>
      <c r="U206" s="46"/>
      <c r="V206" s="46"/>
      <c r="W206" s="46"/>
      <c r="X206" s="46"/>
      <c r="Y206" s="46"/>
      <c r="Z206" s="46"/>
    </row>
    <row r="207" spans="1:26" ht="15.75" customHeight="1">
      <c r="A207" s="46"/>
      <c r="B207" s="46"/>
      <c r="C207" s="46"/>
      <c r="D207" s="46"/>
      <c r="E207" s="46"/>
      <c r="F207" s="46"/>
      <c r="G207" s="46"/>
      <c r="H207" s="46"/>
      <c r="I207" s="46"/>
      <c r="J207" s="46"/>
      <c r="K207" s="46"/>
      <c r="L207" s="46"/>
      <c r="M207" s="46"/>
      <c r="N207" s="46"/>
      <c r="O207" s="46"/>
      <c r="P207" s="46"/>
      <c r="Q207" s="46"/>
      <c r="R207" s="46"/>
      <c r="S207" s="46"/>
      <c r="T207" s="46"/>
      <c r="U207" s="46"/>
      <c r="V207" s="46"/>
      <c r="W207" s="46"/>
      <c r="X207" s="46"/>
      <c r="Y207" s="46"/>
      <c r="Z207" s="46"/>
    </row>
    <row r="208" spans="1:26" ht="15.75" customHeight="1">
      <c r="A208" s="46"/>
      <c r="B208" s="46"/>
      <c r="C208" s="46"/>
      <c r="D208" s="46"/>
      <c r="E208" s="46"/>
      <c r="F208" s="46"/>
      <c r="G208" s="46"/>
      <c r="H208" s="46"/>
      <c r="I208" s="46"/>
      <c r="J208" s="46"/>
      <c r="K208" s="46"/>
      <c r="L208" s="46"/>
      <c r="M208" s="46"/>
      <c r="N208" s="46"/>
      <c r="O208" s="46"/>
      <c r="P208" s="46"/>
      <c r="Q208" s="46"/>
      <c r="R208" s="46"/>
      <c r="S208" s="46"/>
      <c r="T208" s="46"/>
      <c r="U208" s="46"/>
      <c r="V208" s="46"/>
      <c r="W208" s="46"/>
      <c r="X208" s="46"/>
      <c r="Y208" s="46"/>
      <c r="Z208" s="46"/>
    </row>
    <row r="209" spans="1:26" ht="15.75" customHeight="1">
      <c r="A209" s="46"/>
      <c r="B209" s="46"/>
      <c r="C209" s="46"/>
      <c r="D209" s="46"/>
      <c r="E209" s="46"/>
      <c r="F209" s="46"/>
      <c r="G209" s="46"/>
      <c r="H209" s="46"/>
      <c r="I209" s="46"/>
      <c r="J209" s="46"/>
      <c r="K209" s="46"/>
      <c r="L209" s="46"/>
      <c r="M209" s="46"/>
      <c r="N209" s="46"/>
      <c r="O209" s="46"/>
      <c r="P209" s="46"/>
      <c r="Q209" s="46"/>
      <c r="R209" s="46"/>
      <c r="S209" s="46"/>
      <c r="T209" s="46"/>
      <c r="U209" s="46"/>
      <c r="V209" s="46"/>
      <c r="W209" s="46"/>
      <c r="X209" s="46"/>
      <c r="Y209" s="46"/>
      <c r="Z209" s="46"/>
    </row>
    <row r="210" spans="1:26" ht="15.75" customHeight="1">
      <c r="A210" s="46"/>
      <c r="B210" s="46"/>
      <c r="C210" s="46"/>
      <c r="D210" s="46"/>
      <c r="E210" s="46"/>
      <c r="F210" s="46"/>
      <c r="G210" s="46"/>
      <c r="H210" s="46"/>
      <c r="I210" s="46"/>
      <c r="J210" s="46"/>
      <c r="K210" s="46"/>
      <c r="L210" s="46"/>
      <c r="M210" s="46"/>
      <c r="N210" s="46"/>
      <c r="O210" s="46"/>
      <c r="P210" s="46"/>
      <c r="Q210" s="46"/>
      <c r="R210" s="46"/>
      <c r="S210" s="46"/>
      <c r="T210" s="46"/>
      <c r="U210" s="46"/>
      <c r="V210" s="46"/>
      <c r="W210" s="46"/>
      <c r="X210" s="46"/>
      <c r="Y210" s="46"/>
      <c r="Z210" s="46"/>
    </row>
    <row r="211" spans="1:26" ht="15.75" customHeight="1">
      <c r="A211" s="46"/>
      <c r="B211" s="46"/>
      <c r="C211" s="46"/>
      <c r="D211" s="46"/>
      <c r="E211" s="46"/>
      <c r="F211" s="46"/>
      <c r="G211" s="46"/>
      <c r="H211" s="46"/>
      <c r="I211" s="46"/>
      <c r="J211" s="46"/>
      <c r="K211" s="46"/>
      <c r="L211" s="46"/>
      <c r="M211" s="46"/>
      <c r="N211" s="46"/>
      <c r="O211" s="46"/>
      <c r="P211" s="46"/>
      <c r="Q211" s="46"/>
      <c r="R211" s="46"/>
      <c r="S211" s="46"/>
      <c r="T211" s="46"/>
      <c r="U211" s="46"/>
      <c r="V211" s="46"/>
      <c r="W211" s="46"/>
      <c r="X211" s="46"/>
      <c r="Y211" s="46"/>
      <c r="Z211" s="46"/>
    </row>
    <row r="212" spans="1:26" ht="15.75" customHeight="1">
      <c r="A212" s="46"/>
      <c r="B212" s="46"/>
      <c r="C212" s="46"/>
      <c r="D212" s="46"/>
      <c r="E212" s="46"/>
      <c r="F212" s="46"/>
      <c r="G212" s="46"/>
      <c r="H212" s="46"/>
      <c r="I212" s="46"/>
      <c r="J212" s="46"/>
      <c r="K212" s="46"/>
      <c r="L212" s="46"/>
      <c r="M212" s="46"/>
      <c r="N212" s="46"/>
      <c r="O212" s="46"/>
      <c r="P212" s="46"/>
      <c r="Q212" s="46"/>
      <c r="R212" s="46"/>
      <c r="S212" s="46"/>
      <c r="T212" s="46"/>
      <c r="U212" s="46"/>
      <c r="V212" s="46"/>
      <c r="W212" s="46"/>
      <c r="X212" s="46"/>
      <c r="Y212" s="46"/>
      <c r="Z212" s="46"/>
    </row>
    <row r="213" spans="1:26" ht="15.75" customHeight="1">
      <c r="A213" s="46"/>
      <c r="B213" s="46"/>
      <c r="C213" s="46"/>
      <c r="D213" s="46"/>
      <c r="E213" s="46"/>
      <c r="F213" s="46"/>
      <c r="G213" s="46"/>
      <c r="H213" s="46"/>
      <c r="I213" s="46"/>
      <c r="J213" s="46"/>
      <c r="K213" s="46"/>
      <c r="L213" s="46"/>
      <c r="M213" s="46"/>
      <c r="N213" s="46"/>
      <c r="O213" s="46"/>
      <c r="P213" s="46"/>
      <c r="Q213" s="46"/>
      <c r="R213" s="46"/>
      <c r="S213" s="46"/>
      <c r="T213" s="46"/>
      <c r="U213" s="46"/>
      <c r="V213" s="46"/>
      <c r="W213" s="46"/>
      <c r="X213" s="46"/>
      <c r="Y213" s="46"/>
      <c r="Z213" s="46"/>
    </row>
    <row r="214" spans="1:26" ht="15.75" customHeight="1">
      <c r="A214" s="46"/>
      <c r="B214" s="46"/>
      <c r="C214" s="46"/>
      <c r="D214" s="46"/>
      <c r="E214" s="46"/>
      <c r="F214" s="46"/>
      <c r="G214" s="46"/>
      <c r="H214" s="46"/>
      <c r="I214" s="46"/>
      <c r="J214" s="46"/>
      <c r="K214" s="46"/>
      <c r="L214" s="46"/>
      <c r="M214" s="46"/>
      <c r="N214" s="46"/>
      <c r="O214" s="46"/>
      <c r="P214" s="46"/>
      <c r="Q214" s="46"/>
      <c r="R214" s="46"/>
      <c r="S214" s="46"/>
      <c r="T214" s="46"/>
      <c r="U214" s="46"/>
      <c r="V214" s="46"/>
      <c r="W214" s="46"/>
      <c r="X214" s="46"/>
      <c r="Y214" s="46"/>
      <c r="Z214" s="46"/>
    </row>
    <row r="215" spans="1:26" ht="15.75" customHeight="1">
      <c r="A215" s="46"/>
      <c r="B215" s="46"/>
      <c r="C215" s="46"/>
      <c r="D215" s="46"/>
      <c r="E215" s="46"/>
      <c r="F215" s="46"/>
      <c r="G215" s="46"/>
      <c r="H215" s="46"/>
      <c r="I215" s="46"/>
      <c r="J215" s="46"/>
      <c r="K215" s="46"/>
      <c r="L215" s="46"/>
      <c r="M215" s="46"/>
      <c r="N215" s="46"/>
      <c r="O215" s="46"/>
      <c r="P215" s="46"/>
      <c r="Q215" s="46"/>
      <c r="R215" s="46"/>
      <c r="S215" s="46"/>
      <c r="T215" s="46"/>
      <c r="U215" s="46"/>
      <c r="V215" s="46"/>
      <c r="W215" s="46"/>
      <c r="X215" s="46"/>
      <c r="Y215" s="46"/>
      <c r="Z215" s="46"/>
    </row>
    <row r="216" spans="1:26" ht="15.75" customHeight="1">
      <c r="A216" s="46"/>
      <c r="B216" s="46"/>
      <c r="C216" s="46"/>
      <c r="D216" s="46"/>
      <c r="E216" s="46"/>
      <c r="F216" s="46"/>
      <c r="G216" s="46"/>
      <c r="H216" s="46"/>
      <c r="I216" s="46"/>
      <c r="J216" s="46"/>
      <c r="K216" s="46"/>
      <c r="L216" s="46"/>
      <c r="M216" s="46"/>
      <c r="N216" s="46"/>
      <c r="O216" s="46"/>
      <c r="P216" s="46"/>
      <c r="Q216" s="46"/>
      <c r="R216" s="46"/>
      <c r="S216" s="46"/>
      <c r="T216" s="46"/>
      <c r="U216" s="46"/>
      <c r="V216" s="46"/>
      <c r="W216" s="46"/>
      <c r="X216" s="46"/>
      <c r="Y216" s="46"/>
      <c r="Z216" s="46"/>
    </row>
    <row r="217" spans="1:26" ht="15.75" customHeight="1">
      <c r="A217" s="46"/>
      <c r="B217" s="46"/>
      <c r="C217" s="46"/>
      <c r="D217" s="46"/>
      <c r="E217" s="46"/>
      <c r="F217" s="46"/>
      <c r="G217" s="46"/>
      <c r="H217" s="46"/>
      <c r="I217" s="46"/>
      <c r="J217" s="46"/>
      <c r="K217" s="46"/>
      <c r="L217" s="46"/>
      <c r="M217" s="46"/>
      <c r="N217" s="46"/>
      <c r="O217" s="46"/>
      <c r="P217" s="46"/>
      <c r="Q217" s="46"/>
      <c r="R217" s="46"/>
      <c r="S217" s="46"/>
      <c r="T217" s="46"/>
      <c r="U217" s="46"/>
      <c r="V217" s="46"/>
      <c r="W217" s="46"/>
      <c r="X217" s="46"/>
      <c r="Y217" s="46"/>
      <c r="Z217" s="46"/>
    </row>
    <row r="218" spans="1:26" ht="15.75" customHeight="1">
      <c r="A218" s="46"/>
      <c r="B218" s="46"/>
      <c r="C218" s="46"/>
      <c r="D218" s="46"/>
      <c r="E218" s="46"/>
      <c r="F218" s="46"/>
      <c r="G218" s="46"/>
      <c r="H218" s="46"/>
      <c r="I218" s="46"/>
      <c r="J218" s="46"/>
      <c r="K218" s="46"/>
      <c r="L218" s="46"/>
      <c r="M218" s="46"/>
      <c r="N218" s="46"/>
      <c r="O218" s="46"/>
      <c r="P218" s="46"/>
      <c r="Q218" s="46"/>
      <c r="R218" s="46"/>
      <c r="S218" s="46"/>
      <c r="T218" s="46"/>
      <c r="U218" s="46"/>
      <c r="V218" s="46"/>
      <c r="W218" s="46"/>
      <c r="X218" s="46"/>
      <c r="Y218" s="46"/>
      <c r="Z218" s="46"/>
    </row>
    <row r="219" spans="1:26" ht="15.75" customHeight="1">
      <c r="A219" s="46"/>
      <c r="B219" s="46"/>
      <c r="C219" s="46"/>
      <c r="D219" s="46"/>
      <c r="E219" s="46"/>
      <c r="F219" s="46"/>
      <c r="G219" s="46"/>
      <c r="H219" s="46"/>
      <c r="I219" s="46"/>
      <c r="J219" s="46"/>
      <c r="K219" s="46"/>
      <c r="L219" s="46"/>
      <c r="M219" s="46"/>
      <c r="N219" s="46"/>
      <c r="O219" s="46"/>
      <c r="P219" s="46"/>
      <c r="Q219" s="46"/>
      <c r="R219" s="46"/>
      <c r="S219" s="46"/>
      <c r="T219" s="46"/>
      <c r="U219" s="46"/>
      <c r="V219" s="46"/>
      <c r="W219" s="46"/>
      <c r="X219" s="46"/>
      <c r="Y219" s="46"/>
      <c r="Z219" s="46"/>
    </row>
    <row r="220" spans="1:26" ht="15.75" customHeight="1">
      <c r="A220" s="46"/>
      <c r="B220" s="46"/>
      <c r="C220" s="46"/>
      <c r="D220" s="46"/>
      <c r="E220" s="46"/>
      <c r="F220" s="46"/>
      <c r="G220" s="46"/>
      <c r="H220" s="46"/>
      <c r="I220" s="46"/>
      <c r="J220" s="46"/>
      <c r="K220" s="46"/>
      <c r="L220" s="46"/>
      <c r="M220" s="46"/>
      <c r="N220" s="46"/>
      <c r="O220" s="46"/>
      <c r="P220" s="46"/>
      <c r="Q220" s="46"/>
      <c r="R220" s="46"/>
      <c r="S220" s="46"/>
      <c r="T220" s="46"/>
      <c r="U220" s="46"/>
      <c r="V220" s="46"/>
      <c r="W220" s="46"/>
      <c r="X220" s="46"/>
      <c r="Y220" s="46"/>
      <c r="Z220" s="46"/>
    </row>
    <row r="221" spans="1:26" ht="15.75" customHeight="1">
      <c r="A221" s="46"/>
      <c r="B221" s="46"/>
      <c r="C221" s="46"/>
      <c r="D221" s="46"/>
      <c r="E221" s="46"/>
      <c r="F221" s="46"/>
      <c r="G221" s="46"/>
      <c r="H221" s="46"/>
      <c r="I221" s="46"/>
      <c r="J221" s="46"/>
      <c r="K221" s="46"/>
      <c r="L221" s="46"/>
      <c r="M221" s="46"/>
      <c r="N221" s="46"/>
      <c r="O221" s="46"/>
      <c r="P221" s="46"/>
      <c r="Q221" s="46"/>
      <c r="R221" s="46"/>
      <c r="S221" s="46"/>
      <c r="T221" s="46"/>
      <c r="U221" s="46"/>
      <c r="V221" s="46"/>
      <c r="W221" s="46"/>
      <c r="X221" s="46"/>
      <c r="Y221" s="46"/>
      <c r="Z221" s="46"/>
    </row>
    <row r="222" spans="1:26" ht="15.75" customHeight="1">
      <c r="A222" s="46"/>
      <c r="B222" s="46"/>
      <c r="C222" s="46"/>
      <c r="D222" s="46"/>
      <c r="E222" s="46"/>
      <c r="F222" s="46"/>
      <c r="G222" s="46"/>
      <c r="H222" s="46"/>
      <c r="I222" s="46"/>
      <c r="J222" s="46"/>
      <c r="K222" s="46"/>
      <c r="L222" s="46"/>
      <c r="M222" s="46"/>
      <c r="N222" s="46"/>
      <c r="O222" s="46"/>
      <c r="P222" s="46"/>
      <c r="Q222" s="46"/>
      <c r="R222" s="46"/>
      <c r="S222" s="46"/>
      <c r="T222" s="46"/>
      <c r="U222" s="46"/>
      <c r="V222" s="46"/>
      <c r="W222" s="46"/>
      <c r="X222" s="46"/>
      <c r="Y222" s="46"/>
      <c r="Z222" s="46"/>
    </row>
    <row r="223" spans="1:26" ht="15.75" customHeight="1">
      <c r="A223" s="46"/>
      <c r="B223" s="46"/>
      <c r="C223" s="46"/>
      <c r="D223" s="46"/>
      <c r="E223" s="46"/>
      <c r="F223" s="46"/>
      <c r="G223" s="46"/>
      <c r="H223" s="46"/>
      <c r="I223" s="46"/>
      <c r="J223" s="46"/>
      <c r="K223" s="46"/>
      <c r="L223" s="46"/>
      <c r="M223" s="46"/>
      <c r="N223" s="46"/>
      <c r="O223" s="46"/>
      <c r="P223" s="46"/>
      <c r="Q223" s="46"/>
      <c r="R223" s="46"/>
      <c r="S223" s="46"/>
      <c r="T223" s="46"/>
      <c r="U223" s="46"/>
      <c r="V223" s="46"/>
      <c r="W223" s="46"/>
      <c r="X223" s="46"/>
      <c r="Y223" s="46"/>
      <c r="Z223" s="46"/>
    </row>
    <row r="224" spans="1:26" ht="15.75" customHeight="1">
      <c r="A224" s="46"/>
      <c r="B224" s="46"/>
      <c r="C224" s="46"/>
      <c r="D224" s="46"/>
      <c r="E224" s="46"/>
      <c r="F224" s="46"/>
      <c r="G224" s="46"/>
      <c r="H224" s="46"/>
      <c r="I224" s="46"/>
      <c r="J224" s="46"/>
      <c r="K224" s="46"/>
      <c r="L224" s="46"/>
      <c r="M224" s="46"/>
      <c r="N224" s="46"/>
      <c r="O224" s="46"/>
      <c r="P224" s="46"/>
      <c r="Q224" s="46"/>
      <c r="R224" s="46"/>
      <c r="S224" s="46"/>
      <c r="T224" s="46"/>
      <c r="U224" s="46"/>
      <c r="V224" s="46"/>
      <c r="W224" s="46"/>
      <c r="X224" s="46"/>
      <c r="Y224" s="46"/>
      <c r="Z224" s="46"/>
    </row>
    <row r="225" spans="1:26" ht="15.75" customHeight="1">
      <c r="A225" s="46"/>
      <c r="B225" s="46"/>
      <c r="C225" s="46"/>
      <c r="D225" s="46"/>
      <c r="E225" s="46"/>
      <c r="F225" s="46"/>
      <c r="G225" s="46"/>
      <c r="H225" s="46"/>
      <c r="I225" s="46"/>
      <c r="J225" s="46"/>
      <c r="K225" s="46"/>
      <c r="L225" s="46"/>
      <c r="M225" s="46"/>
      <c r="N225" s="46"/>
      <c r="O225" s="46"/>
      <c r="P225" s="46"/>
      <c r="Q225" s="46"/>
      <c r="R225" s="46"/>
      <c r="S225" s="46"/>
      <c r="T225" s="46"/>
      <c r="U225" s="46"/>
      <c r="V225" s="46"/>
      <c r="W225" s="46"/>
      <c r="X225" s="46"/>
      <c r="Y225" s="46"/>
      <c r="Z225" s="46"/>
    </row>
    <row r="226" spans="1:26" ht="15.75" customHeight="1">
      <c r="A226" s="46"/>
      <c r="B226" s="46"/>
      <c r="C226" s="46"/>
      <c r="D226" s="46"/>
      <c r="E226" s="46"/>
      <c r="F226" s="46"/>
      <c r="G226" s="46"/>
      <c r="H226" s="46"/>
      <c r="I226" s="46"/>
      <c r="J226" s="46"/>
      <c r="K226" s="46"/>
      <c r="L226" s="46"/>
      <c r="M226" s="46"/>
      <c r="N226" s="46"/>
      <c r="O226" s="46"/>
      <c r="P226" s="46"/>
      <c r="Q226" s="46"/>
      <c r="R226" s="46"/>
      <c r="S226" s="46"/>
      <c r="T226" s="46"/>
      <c r="U226" s="46"/>
      <c r="V226" s="46"/>
      <c r="W226" s="46"/>
      <c r="X226" s="46"/>
      <c r="Y226" s="46"/>
      <c r="Z226" s="46"/>
    </row>
    <row r="227" spans="1:26" ht="15.75" customHeight="1">
      <c r="A227" s="46"/>
      <c r="B227" s="46"/>
      <c r="C227" s="46"/>
      <c r="D227" s="46"/>
      <c r="E227" s="46"/>
      <c r="F227" s="46"/>
      <c r="G227" s="46"/>
      <c r="H227" s="46"/>
      <c r="I227" s="46"/>
      <c r="J227" s="46"/>
      <c r="K227" s="46"/>
      <c r="L227" s="46"/>
      <c r="M227" s="46"/>
      <c r="N227" s="46"/>
      <c r="O227" s="46"/>
      <c r="P227" s="46"/>
      <c r="Q227" s="46"/>
      <c r="R227" s="46"/>
      <c r="S227" s="46"/>
      <c r="T227" s="46"/>
      <c r="U227" s="46"/>
      <c r="V227" s="46"/>
      <c r="W227" s="46"/>
      <c r="X227" s="46"/>
      <c r="Y227" s="46"/>
      <c r="Z227" s="46"/>
    </row>
    <row r="228" spans="1:26" ht="15.75" customHeight="1">
      <c r="A228" s="46"/>
      <c r="B228" s="46"/>
      <c r="C228" s="46"/>
      <c r="D228" s="46"/>
      <c r="E228" s="46"/>
      <c r="F228" s="46"/>
      <c r="G228" s="46"/>
      <c r="H228" s="46"/>
      <c r="I228" s="46"/>
      <c r="J228" s="46"/>
      <c r="K228" s="46"/>
      <c r="L228" s="46"/>
      <c r="M228" s="46"/>
      <c r="N228" s="46"/>
      <c r="O228" s="46"/>
      <c r="P228" s="46"/>
      <c r="Q228" s="46"/>
      <c r="R228" s="46"/>
      <c r="S228" s="46"/>
      <c r="T228" s="46"/>
      <c r="U228" s="46"/>
      <c r="V228" s="46"/>
      <c r="W228" s="46"/>
      <c r="X228" s="46"/>
      <c r="Y228" s="46"/>
      <c r="Z228" s="46"/>
    </row>
    <row r="229" spans="1:26" ht="15.75" customHeight="1">
      <c r="A229" s="46"/>
      <c r="B229" s="46"/>
      <c r="C229" s="46"/>
      <c r="D229" s="46"/>
      <c r="E229" s="46"/>
      <c r="F229" s="46"/>
      <c r="G229" s="46"/>
      <c r="H229" s="46"/>
      <c r="I229" s="46"/>
      <c r="J229" s="46"/>
      <c r="K229" s="46"/>
      <c r="L229" s="46"/>
      <c r="M229" s="46"/>
      <c r="N229" s="46"/>
      <c r="O229" s="46"/>
      <c r="P229" s="46"/>
      <c r="Q229" s="46"/>
      <c r="R229" s="46"/>
      <c r="S229" s="46"/>
      <c r="T229" s="46"/>
      <c r="U229" s="46"/>
      <c r="V229" s="46"/>
      <c r="W229" s="46"/>
      <c r="X229" s="46"/>
      <c r="Y229" s="46"/>
      <c r="Z229" s="46"/>
    </row>
    <row r="230" spans="1:26" ht="15.75" customHeight="1">
      <c r="A230" s="46"/>
      <c r="B230" s="46"/>
      <c r="C230" s="46"/>
      <c r="D230" s="46"/>
      <c r="E230" s="46"/>
      <c r="F230" s="46"/>
      <c r="G230" s="46"/>
      <c r="H230" s="46"/>
      <c r="I230" s="46"/>
      <c r="J230" s="46"/>
      <c r="K230" s="46"/>
      <c r="L230" s="46"/>
      <c r="M230" s="46"/>
      <c r="N230" s="46"/>
      <c r="O230" s="46"/>
      <c r="P230" s="46"/>
      <c r="Q230" s="46"/>
      <c r="R230" s="46"/>
      <c r="S230" s="46"/>
      <c r="T230" s="46"/>
      <c r="U230" s="46"/>
      <c r="V230" s="46"/>
      <c r="W230" s="46"/>
      <c r="X230" s="46"/>
      <c r="Y230" s="46"/>
      <c r="Z230" s="46"/>
    </row>
    <row r="231" spans="1:26" ht="15.75" customHeight="1">
      <c r="A231" s="46"/>
      <c r="B231" s="46"/>
      <c r="C231" s="46"/>
      <c r="D231" s="46"/>
      <c r="E231" s="46"/>
      <c r="F231" s="46"/>
      <c r="G231" s="46"/>
      <c r="H231" s="46"/>
      <c r="I231" s="46"/>
      <c r="J231" s="46"/>
      <c r="K231" s="46"/>
      <c r="L231" s="46"/>
      <c r="M231" s="46"/>
      <c r="N231" s="46"/>
      <c r="O231" s="46"/>
      <c r="P231" s="46"/>
      <c r="Q231" s="46"/>
      <c r="R231" s="46"/>
      <c r="S231" s="46"/>
      <c r="T231" s="46"/>
      <c r="U231" s="46"/>
      <c r="V231" s="46"/>
      <c r="W231" s="46"/>
      <c r="X231" s="46"/>
      <c r="Y231" s="46"/>
      <c r="Z231" s="46"/>
    </row>
    <row r="232" spans="1:26" ht="15.75" customHeight="1">
      <c r="A232" s="46"/>
      <c r="B232" s="46"/>
      <c r="C232" s="46"/>
      <c r="D232" s="46"/>
      <c r="E232" s="46"/>
      <c r="F232" s="46"/>
      <c r="G232" s="46"/>
      <c r="H232" s="46"/>
      <c r="I232" s="46"/>
      <c r="J232" s="46"/>
      <c r="K232" s="46"/>
      <c r="L232" s="46"/>
      <c r="M232" s="46"/>
      <c r="N232" s="46"/>
      <c r="O232" s="46"/>
      <c r="P232" s="46"/>
      <c r="Q232" s="46"/>
      <c r="R232" s="46"/>
      <c r="S232" s="46"/>
      <c r="T232" s="46"/>
      <c r="U232" s="46"/>
      <c r="V232" s="46"/>
      <c r="W232" s="46"/>
      <c r="X232" s="46"/>
      <c r="Y232" s="46"/>
      <c r="Z232" s="46"/>
    </row>
    <row r="233" spans="1:26" ht="15.75" customHeight="1">
      <c r="A233" s="46"/>
      <c r="B233" s="46"/>
      <c r="C233" s="46"/>
      <c r="D233" s="46"/>
      <c r="E233" s="46"/>
      <c r="F233" s="46"/>
      <c r="G233" s="46"/>
      <c r="H233" s="46"/>
      <c r="I233" s="46"/>
      <c r="J233" s="46"/>
      <c r="K233" s="46"/>
      <c r="L233" s="46"/>
      <c r="M233" s="46"/>
      <c r="N233" s="46"/>
      <c r="O233" s="46"/>
      <c r="P233" s="46"/>
      <c r="Q233" s="46"/>
      <c r="R233" s="46"/>
      <c r="S233" s="46"/>
      <c r="T233" s="46"/>
      <c r="U233" s="46"/>
      <c r="V233" s="46"/>
      <c r="W233" s="46"/>
      <c r="X233" s="46"/>
      <c r="Y233" s="46"/>
      <c r="Z233" s="46"/>
    </row>
    <row r="234" spans="1:26" ht="15.75" customHeight="1">
      <c r="A234" s="46"/>
      <c r="B234" s="46"/>
      <c r="C234" s="46"/>
      <c r="D234" s="46"/>
      <c r="E234" s="46"/>
      <c r="F234" s="46"/>
      <c r="G234" s="46"/>
      <c r="H234" s="46"/>
      <c r="I234" s="46"/>
      <c r="J234" s="46"/>
      <c r="K234" s="46"/>
      <c r="L234" s="46"/>
      <c r="M234" s="46"/>
      <c r="N234" s="46"/>
      <c r="O234" s="46"/>
      <c r="P234" s="46"/>
      <c r="Q234" s="46"/>
      <c r="R234" s="46"/>
      <c r="S234" s="46"/>
      <c r="T234" s="46"/>
      <c r="U234" s="46"/>
      <c r="V234" s="46"/>
      <c r="W234" s="46"/>
      <c r="X234" s="46"/>
      <c r="Y234" s="46"/>
      <c r="Z234" s="46"/>
    </row>
    <row r="235" spans="1:26" ht="15.75" customHeight="1">
      <c r="A235" s="46"/>
      <c r="B235" s="46"/>
      <c r="C235" s="46"/>
      <c r="D235" s="46"/>
      <c r="E235" s="46"/>
      <c r="F235" s="46"/>
      <c r="G235" s="46"/>
      <c r="H235" s="46"/>
      <c r="I235" s="46"/>
      <c r="J235" s="46"/>
      <c r="K235" s="46"/>
      <c r="L235" s="46"/>
      <c r="M235" s="46"/>
      <c r="N235" s="46"/>
      <c r="O235" s="46"/>
      <c r="P235" s="46"/>
      <c r="Q235" s="46"/>
      <c r="R235" s="46"/>
      <c r="S235" s="46"/>
      <c r="T235" s="46"/>
      <c r="U235" s="46"/>
      <c r="V235" s="46"/>
      <c r="W235" s="46"/>
      <c r="X235" s="46"/>
      <c r="Y235" s="46"/>
      <c r="Z235" s="46"/>
    </row>
    <row r="236" spans="1:26" ht="15.75" customHeight="1">
      <c r="A236" s="46"/>
      <c r="B236" s="46"/>
      <c r="C236" s="46"/>
      <c r="D236" s="46"/>
      <c r="E236" s="46"/>
      <c r="F236" s="46"/>
      <c r="G236" s="46"/>
      <c r="H236" s="46"/>
      <c r="I236" s="46"/>
      <c r="J236" s="46"/>
      <c r="K236" s="46"/>
      <c r="L236" s="46"/>
      <c r="M236" s="46"/>
      <c r="N236" s="46"/>
      <c r="O236" s="46"/>
      <c r="P236" s="46"/>
      <c r="Q236" s="46"/>
      <c r="R236" s="46"/>
      <c r="S236" s="46"/>
      <c r="T236" s="46"/>
      <c r="U236" s="46"/>
      <c r="V236" s="46"/>
      <c r="W236" s="46"/>
      <c r="X236" s="46"/>
      <c r="Y236" s="46"/>
      <c r="Z236" s="46"/>
    </row>
    <row r="237" spans="1:26" ht="15.75" customHeight="1">
      <c r="A237" s="46"/>
      <c r="B237" s="46"/>
      <c r="C237" s="46"/>
      <c r="D237" s="46"/>
      <c r="E237" s="46"/>
      <c r="F237" s="46"/>
      <c r="G237" s="46"/>
      <c r="H237" s="46"/>
      <c r="I237" s="46"/>
      <c r="J237" s="46"/>
      <c r="K237" s="46"/>
      <c r="L237" s="46"/>
      <c r="M237" s="46"/>
      <c r="N237" s="46"/>
      <c r="O237" s="46"/>
      <c r="P237" s="46"/>
      <c r="Q237" s="46"/>
      <c r="R237" s="46"/>
      <c r="S237" s="46"/>
      <c r="T237" s="46"/>
      <c r="U237" s="46"/>
      <c r="V237" s="46"/>
      <c r="W237" s="46"/>
      <c r="X237" s="46"/>
      <c r="Y237" s="46"/>
      <c r="Z237" s="46"/>
    </row>
    <row r="238" spans="1:26" ht="15.75" customHeight="1">
      <c r="A238" s="46"/>
      <c r="B238" s="46"/>
      <c r="C238" s="46"/>
      <c r="D238" s="46"/>
      <c r="E238" s="46"/>
      <c r="F238" s="46"/>
      <c r="G238" s="46"/>
      <c r="H238" s="46"/>
      <c r="I238" s="46"/>
      <c r="J238" s="46"/>
      <c r="K238" s="46"/>
      <c r="L238" s="46"/>
      <c r="M238" s="46"/>
      <c r="N238" s="46"/>
      <c r="O238" s="46"/>
      <c r="P238" s="46"/>
      <c r="Q238" s="46"/>
      <c r="R238" s="46"/>
      <c r="S238" s="46"/>
      <c r="T238" s="46"/>
      <c r="U238" s="46"/>
      <c r="V238" s="46"/>
      <c r="W238" s="46"/>
      <c r="X238" s="46"/>
      <c r="Y238" s="46"/>
      <c r="Z238" s="46"/>
    </row>
    <row r="239" spans="1:26" ht="15.75" customHeight="1">
      <c r="A239" s="46"/>
      <c r="B239" s="46"/>
      <c r="C239" s="46"/>
      <c r="D239" s="46"/>
      <c r="E239" s="46"/>
      <c r="F239" s="46"/>
      <c r="G239" s="46"/>
      <c r="H239" s="46"/>
      <c r="I239" s="46"/>
      <c r="J239" s="46"/>
      <c r="K239" s="46"/>
      <c r="L239" s="46"/>
      <c r="M239" s="46"/>
      <c r="N239" s="46"/>
      <c r="O239" s="46"/>
      <c r="P239" s="46"/>
      <c r="Q239" s="46"/>
      <c r="R239" s="46"/>
      <c r="S239" s="46"/>
      <c r="T239" s="46"/>
      <c r="U239" s="46"/>
      <c r="V239" s="46"/>
      <c r="W239" s="46"/>
      <c r="X239" s="46"/>
      <c r="Y239" s="46"/>
      <c r="Z239" s="46"/>
    </row>
    <row r="240" spans="1:26" ht="15.75" customHeight="1">
      <c r="A240" s="46"/>
      <c r="B240" s="46"/>
      <c r="C240" s="46"/>
      <c r="D240" s="46"/>
      <c r="E240" s="46"/>
      <c r="F240" s="46"/>
      <c r="G240" s="46"/>
      <c r="H240" s="46"/>
      <c r="I240" s="46"/>
      <c r="J240" s="46"/>
      <c r="K240" s="46"/>
      <c r="L240" s="46"/>
      <c r="M240" s="46"/>
      <c r="N240" s="46"/>
      <c r="O240" s="46"/>
      <c r="P240" s="46"/>
      <c r="Q240" s="46"/>
      <c r="R240" s="46"/>
      <c r="S240" s="46"/>
      <c r="T240" s="46"/>
      <c r="U240" s="46"/>
      <c r="V240" s="46"/>
      <c r="W240" s="46"/>
      <c r="X240" s="46"/>
      <c r="Y240" s="46"/>
      <c r="Z240" s="46"/>
    </row>
    <row r="241" spans="1:26" ht="15.75" customHeight="1">
      <c r="A241" s="46"/>
      <c r="B241" s="46"/>
      <c r="C241" s="46"/>
      <c r="D241" s="46"/>
      <c r="E241" s="46"/>
      <c r="F241" s="46"/>
      <c r="G241" s="46"/>
      <c r="H241" s="46"/>
      <c r="I241" s="46"/>
      <c r="J241" s="46"/>
      <c r="K241" s="46"/>
      <c r="L241" s="46"/>
      <c r="M241" s="46"/>
      <c r="N241" s="46"/>
      <c r="O241" s="46"/>
      <c r="P241" s="46"/>
      <c r="Q241" s="46"/>
      <c r="R241" s="46"/>
      <c r="S241" s="46"/>
      <c r="T241" s="46"/>
      <c r="U241" s="46"/>
      <c r="V241" s="46"/>
      <c r="W241" s="46"/>
      <c r="X241" s="46"/>
      <c r="Y241" s="46"/>
      <c r="Z241" s="46"/>
    </row>
    <row r="242" spans="1:26" ht="15.75" customHeight="1">
      <c r="A242" s="46"/>
      <c r="B242" s="46"/>
      <c r="C242" s="46"/>
      <c r="D242" s="46"/>
      <c r="E242" s="46"/>
      <c r="F242" s="46"/>
      <c r="G242" s="46"/>
      <c r="H242" s="46"/>
      <c r="I242" s="46"/>
      <c r="J242" s="46"/>
      <c r="K242" s="46"/>
      <c r="L242" s="46"/>
      <c r="M242" s="46"/>
      <c r="N242" s="46"/>
      <c r="O242" s="46"/>
      <c r="P242" s="46"/>
      <c r="Q242" s="46"/>
      <c r="R242" s="46"/>
      <c r="S242" s="46"/>
      <c r="T242" s="46"/>
      <c r="U242" s="46"/>
      <c r="V242" s="46"/>
      <c r="W242" s="46"/>
      <c r="X242" s="46"/>
      <c r="Y242" s="46"/>
      <c r="Z242" s="46"/>
    </row>
    <row r="243" spans="1:26" ht="15.75" customHeight="1">
      <c r="A243" s="46"/>
      <c r="B243" s="46"/>
      <c r="C243" s="46"/>
      <c r="D243" s="46"/>
      <c r="E243" s="46"/>
      <c r="F243" s="46"/>
      <c r="G243" s="46"/>
      <c r="H243" s="46"/>
      <c r="I243" s="46"/>
      <c r="J243" s="46"/>
      <c r="K243" s="46"/>
      <c r="L243" s="46"/>
      <c r="M243" s="46"/>
      <c r="N243" s="46"/>
      <c r="O243" s="46"/>
      <c r="P243" s="46"/>
      <c r="Q243" s="46"/>
      <c r="R243" s="46"/>
      <c r="S243" s="46"/>
      <c r="T243" s="46"/>
      <c r="U243" s="46"/>
      <c r="V243" s="46"/>
      <c r="W243" s="46"/>
      <c r="X243" s="46"/>
      <c r="Y243" s="46"/>
      <c r="Z243" s="46"/>
    </row>
    <row r="244" spans="1:26" ht="15.75" customHeight="1">
      <c r="A244" s="46"/>
      <c r="B244" s="46"/>
      <c r="C244" s="46"/>
      <c r="D244" s="46"/>
      <c r="E244" s="46"/>
      <c r="F244" s="46"/>
      <c r="G244" s="46"/>
      <c r="H244" s="46"/>
      <c r="I244" s="46"/>
      <c r="J244" s="46"/>
      <c r="K244" s="46"/>
      <c r="L244" s="46"/>
      <c r="M244" s="46"/>
      <c r="N244" s="46"/>
      <c r="O244" s="46"/>
      <c r="P244" s="46"/>
      <c r="Q244" s="46"/>
      <c r="R244" s="46"/>
      <c r="S244" s="46"/>
      <c r="T244" s="46"/>
      <c r="U244" s="46"/>
      <c r="V244" s="46"/>
      <c r="W244" s="46"/>
      <c r="X244" s="46"/>
      <c r="Y244" s="46"/>
      <c r="Z244" s="46"/>
    </row>
    <row r="245" spans="1:26" ht="15.75" customHeight="1">
      <c r="A245" s="46"/>
      <c r="B245" s="46"/>
      <c r="C245" s="46"/>
      <c r="D245" s="46"/>
      <c r="E245" s="46"/>
      <c r="F245" s="46"/>
      <c r="G245" s="46"/>
      <c r="H245" s="46"/>
      <c r="I245" s="46"/>
      <c r="J245" s="46"/>
      <c r="K245" s="46"/>
      <c r="L245" s="46"/>
      <c r="M245" s="46"/>
      <c r="N245" s="46"/>
      <c r="O245" s="46"/>
      <c r="P245" s="46"/>
      <c r="Q245" s="46"/>
      <c r="R245" s="46"/>
      <c r="S245" s="46"/>
      <c r="T245" s="46"/>
      <c r="U245" s="46"/>
      <c r="V245" s="46"/>
      <c r="W245" s="46"/>
      <c r="X245" s="46"/>
      <c r="Y245" s="46"/>
      <c r="Z245" s="46"/>
    </row>
    <row r="246" spans="1:26" ht="15.75" customHeight="1">
      <c r="A246" s="46"/>
      <c r="B246" s="46"/>
      <c r="C246" s="46"/>
      <c r="D246" s="46"/>
      <c r="E246" s="46"/>
      <c r="F246" s="46"/>
      <c r="G246" s="46"/>
      <c r="H246" s="46"/>
      <c r="I246" s="46"/>
      <c r="J246" s="46"/>
      <c r="K246" s="46"/>
      <c r="L246" s="46"/>
      <c r="M246" s="46"/>
      <c r="N246" s="46"/>
      <c r="O246" s="46"/>
      <c r="P246" s="46"/>
      <c r="Q246" s="46"/>
      <c r="R246" s="46"/>
      <c r="S246" s="46"/>
      <c r="T246" s="46"/>
      <c r="U246" s="46"/>
      <c r="V246" s="46"/>
      <c r="W246" s="46"/>
      <c r="X246" s="46"/>
      <c r="Y246" s="46"/>
      <c r="Z246" s="46"/>
    </row>
    <row r="247" spans="1:26" ht="15.75" customHeight="1">
      <c r="A247" s="46"/>
      <c r="B247" s="46"/>
      <c r="C247" s="46"/>
      <c r="D247" s="46"/>
      <c r="E247" s="46"/>
      <c r="F247" s="46"/>
      <c r="G247" s="46"/>
      <c r="H247" s="46"/>
      <c r="I247" s="46"/>
      <c r="J247" s="46"/>
      <c r="K247" s="46"/>
      <c r="L247" s="46"/>
      <c r="M247" s="46"/>
      <c r="N247" s="46"/>
      <c r="O247" s="46"/>
      <c r="P247" s="46"/>
      <c r="Q247" s="46"/>
      <c r="R247" s="46"/>
      <c r="S247" s="46"/>
      <c r="T247" s="46"/>
      <c r="U247" s="46"/>
      <c r="V247" s="46"/>
      <c r="W247" s="46"/>
      <c r="X247" s="46"/>
      <c r="Y247" s="46"/>
      <c r="Z247" s="46"/>
    </row>
    <row r="248" spans="1:26" ht="15.75" customHeight="1">
      <c r="A248" s="46"/>
      <c r="B248" s="46"/>
      <c r="C248" s="46"/>
      <c r="D248" s="46"/>
      <c r="E248" s="46"/>
      <c r="F248" s="46"/>
      <c r="G248" s="46"/>
      <c r="H248" s="46"/>
      <c r="I248" s="46"/>
      <c r="J248" s="46"/>
      <c r="K248" s="46"/>
      <c r="L248" s="46"/>
      <c r="M248" s="46"/>
      <c r="N248" s="46"/>
      <c r="O248" s="46"/>
      <c r="P248" s="46"/>
      <c r="Q248" s="46"/>
      <c r="R248" s="46"/>
      <c r="S248" s="46"/>
      <c r="T248" s="46"/>
      <c r="U248" s="46"/>
      <c r="V248" s="46"/>
      <c r="W248" s="46"/>
      <c r="X248" s="46"/>
      <c r="Y248" s="46"/>
      <c r="Z248" s="46"/>
    </row>
    <row r="249" spans="1:26" ht="15.75" customHeight="1">
      <c r="A249" s="46"/>
      <c r="B249" s="46"/>
      <c r="C249" s="46"/>
      <c r="D249" s="46"/>
      <c r="E249" s="46"/>
      <c r="F249" s="46"/>
      <c r="G249" s="46"/>
      <c r="H249" s="46"/>
      <c r="I249" s="46"/>
      <c r="J249" s="46"/>
      <c r="K249" s="46"/>
      <c r="L249" s="46"/>
      <c r="M249" s="46"/>
      <c r="N249" s="46"/>
      <c r="O249" s="46"/>
      <c r="P249" s="46"/>
      <c r="Q249" s="46"/>
      <c r="R249" s="46"/>
      <c r="S249" s="46"/>
      <c r="T249" s="46"/>
      <c r="U249" s="46"/>
      <c r="V249" s="46"/>
      <c r="W249" s="46"/>
      <c r="X249" s="46"/>
      <c r="Y249" s="46"/>
      <c r="Z249" s="46"/>
    </row>
    <row r="250" spans="1:26" ht="15.75" customHeight="1">
      <c r="A250" s="46"/>
      <c r="B250" s="46"/>
      <c r="C250" s="46"/>
      <c r="D250" s="46"/>
      <c r="E250" s="46"/>
      <c r="F250" s="46"/>
      <c r="G250" s="46"/>
      <c r="H250" s="46"/>
      <c r="I250" s="46"/>
      <c r="J250" s="46"/>
      <c r="K250" s="46"/>
      <c r="L250" s="46"/>
      <c r="M250" s="46"/>
      <c r="N250" s="46"/>
      <c r="O250" s="46"/>
      <c r="P250" s="46"/>
      <c r="Q250" s="46"/>
      <c r="R250" s="46"/>
      <c r="S250" s="46"/>
      <c r="T250" s="46"/>
      <c r="U250" s="46"/>
      <c r="V250" s="46"/>
      <c r="W250" s="46"/>
      <c r="X250" s="46"/>
      <c r="Y250" s="46"/>
      <c r="Z250" s="46"/>
    </row>
    <row r="251" spans="1:26" ht="15.75" customHeight="1">
      <c r="A251" s="46"/>
      <c r="B251" s="46"/>
      <c r="C251" s="46"/>
      <c r="D251" s="46"/>
      <c r="E251" s="46"/>
      <c r="F251" s="46"/>
      <c r="G251" s="46"/>
      <c r="H251" s="46"/>
      <c r="I251" s="46"/>
      <c r="J251" s="46"/>
      <c r="K251" s="46"/>
      <c r="L251" s="46"/>
      <c r="M251" s="46"/>
      <c r="N251" s="46"/>
      <c r="O251" s="46"/>
      <c r="P251" s="46"/>
      <c r="Q251" s="46"/>
      <c r="R251" s="46"/>
      <c r="S251" s="46"/>
      <c r="T251" s="46"/>
      <c r="U251" s="46"/>
      <c r="V251" s="46"/>
      <c r="W251" s="46"/>
      <c r="X251" s="46"/>
      <c r="Y251" s="46"/>
      <c r="Z251" s="46"/>
    </row>
    <row r="252" spans="1:26" ht="15.75" customHeight="1">
      <c r="A252" s="46"/>
      <c r="B252" s="46"/>
      <c r="C252" s="46"/>
      <c r="D252" s="46"/>
      <c r="E252" s="46"/>
      <c r="F252" s="46"/>
      <c r="G252" s="46"/>
      <c r="H252" s="46"/>
      <c r="I252" s="46"/>
      <c r="J252" s="46"/>
      <c r="K252" s="46"/>
      <c r="L252" s="46"/>
      <c r="M252" s="46"/>
      <c r="N252" s="46"/>
      <c r="O252" s="46"/>
      <c r="P252" s="46"/>
      <c r="Q252" s="46"/>
      <c r="R252" s="46"/>
      <c r="S252" s="46"/>
      <c r="T252" s="46"/>
      <c r="U252" s="46"/>
      <c r="V252" s="46"/>
      <c r="W252" s="46"/>
      <c r="X252" s="46"/>
      <c r="Y252" s="46"/>
      <c r="Z252" s="46"/>
    </row>
    <row r="253" spans="1:26" ht="15.75" customHeight="1">
      <c r="A253" s="46"/>
      <c r="B253" s="46"/>
      <c r="C253" s="46"/>
      <c r="D253" s="46"/>
      <c r="E253" s="46"/>
      <c r="F253" s="46"/>
      <c r="G253" s="46"/>
      <c r="H253" s="46"/>
      <c r="I253" s="46"/>
      <c r="J253" s="46"/>
      <c r="K253" s="46"/>
      <c r="L253" s="46"/>
      <c r="M253" s="46"/>
      <c r="N253" s="46"/>
      <c r="O253" s="46"/>
      <c r="P253" s="46"/>
      <c r="Q253" s="46"/>
      <c r="R253" s="46"/>
      <c r="S253" s="46"/>
      <c r="T253" s="46"/>
      <c r="U253" s="46"/>
      <c r="V253" s="46"/>
      <c r="W253" s="46"/>
      <c r="X253" s="46"/>
      <c r="Y253" s="46"/>
      <c r="Z253" s="46"/>
    </row>
    <row r="254" spans="1:26" ht="15.75" customHeight="1">
      <c r="A254" s="46"/>
      <c r="B254" s="46"/>
      <c r="C254" s="46"/>
      <c r="D254" s="46"/>
      <c r="E254" s="46"/>
      <c r="F254" s="46"/>
      <c r="G254" s="46"/>
      <c r="H254" s="46"/>
      <c r="I254" s="46"/>
      <c r="J254" s="46"/>
      <c r="K254" s="46"/>
      <c r="L254" s="46"/>
      <c r="M254" s="46"/>
      <c r="N254" s="46"/>
      <c r="O254" s="46"/>
      <c r="P254" s="46"/>
      <c r="Q254" s="46"/>
      <c r="R254" s="46"/>
      <c r="S254" s="46"/>
      <c r="T254" s="46"/>
      <c r="U254" s="46"/>
      <c r="V254" s="46"/>
      <c r="W254" s="46"/>
      <c r="X254" s="46"/>
      <c r="Y254" s="46"/>
      <c r="Z254" s="46"/>
    </row>
    <row r="255" spans="1:26" ht="15.75" customHeight="1">
      <c r="A255" s="46"/>
      <c r="B255" s="46"/>
      <c r="C255" s="46"/>
      <c r="D255" s="46"/>
      <c r="E255" s="46"/>
      <c r="F255" s="46"/>
      <c r="G255" s="46"/>
      <c r="H255" s="46"/>
      <c r="I255" s="46"/>
      <c r="J255" s="46"/>
      <c r="K255" s="46"/>
      <c r="L255" s="46"/>
      <c r="M255" s="46"/>
      <c r="N255" s="46"/>
      <c r="O255" s="46"/>
      <c r="P255" s="46"/>
      <c r="Q255" s="46"/>
      <c r="R255" s="46"/>
      <c r="S255" s="46"/>
      <c r="T255" s="46"/>
      <c r="U255" s="46"/>
      <c r="V255" s="46"/>
      <c r="W255" s="46"/>
      <c r="X255" s="46"/>
      <c r="Y255" s="46"/>
      <c r="Z255" s="46"/>
    </row>
    <row r="256" spans="1:26" ht="15.75" customHeight="1">
      <c r="A256" s="46"/>
      <c r="B256" s="46"/>
      <c r="C256" s="46"/>
      <c r="D256" s="46"/>
      <c r="E256" s="46"/>
      <c r="F256" s="46"/>
      <c r="G256" s="46"/>
      <c r="H256" s="46"/>
      <c r="I256" s="46"/>
      <c r="J256" s="46"/>
      <c r="K256" s="46"/>
      <c r="L256" s="46"/>
      <c r="M256" s="46"/>
      <c r="N256" s="46"/>
      <c r="O256" s="46"/>
      <c r="P256" s="46"/>
      <c r="Q256" s="46"/>
      <c r="R256" s="46"/>
      <c r="S256" s="46"/>
      <c r="T256" s="46"/>
      <c r="U256" s="46"/>
      <c r="V256" s="46"/>
      <c r="W256" s="46"/>
      <c r="X256" s="46"/>
      <c r="Y256" s="46"/>
      <c r="Z256" s="46"/>
    </row>
    <row r="257" spans="1:26" ht="15.75" customHeight="1">
      <c r="A257" s="46"/>
      <c r="B257" s="46"/>
      <c r="C257" s="46"/>
      <c r="D257" s="46"/>
      <c r="E257" s="46"/>
      <c r="F257" s="46"/>
      <c r="G257" s="46"/>
      <c r="H257" s="46"/>
      <c r="I257" s="46"/>
      <c r="J257" s="46"/>
      <c r="K257" s="46"/>
      <c r="L257" s="46"/>
      <c r="M257" s="46"/>
      <c r="N257" s="46"/>
      <c r="O257" s="46"/>
      <c r="P257" s="46"/>
      <c r="Q257" s="46"/>
      <c r="R257" s="46"/>
      <c r="S257" s="46"/>
      <c r="T257" s="46"/>
      <c r="U257" s="46"/>
      <c r="V257" s="46"/>
      <c r="W257" s="46"/>
      <c r="X257" s="46"/>
      <c r="Y257" s="46"/>
      <c r="Z257" s="46"/>
    </row>
    <row r="258" spans="1:26" ht="15.75" customHeight="1">
      <c r="A258" s="46"/>
      <c r="B258" s="46"/>
      <c r="C258" s="46"/>
      <c r="D258" s="46"/>
      <c r="E258" s="46"/>
      <c r="F258" s="46"/>
      <c r="G258" s="46"/>
      <c r="H258" s="46"/>
      <c r="I258" s="46"/>
      <c r="J258" s="46"/>
      <c r="K258" s="46"/>
      <c r="L258" s="46"/>
      <c r="M258" s="46"/>
      <c r="N258" s="46"/>
      <c r="O258" s="46"/>
      <c r="P258" s="46"/>
      <c r="Q258" s="46"/>
      <c r="R258" s="46"/>
      <c r="S258" s="46"/>
      <c r="T258" s="46"/>
      <c r="U258" s="46"/>
      <c r="V258" s="46"/>
      <c r="W258" s="46"/>
      <c r="X258" s="46"/>
      <c r="Y258" s="46"/>
      <c r="Z258" s="46"/>
    </row>
    <row r="259" spans="1:26" ht="15.75" customHeight="1">
      <c r="A259" s="46"/>
      <c r="B259" s="46"/>
      <c r="C259" s="46"/>
      <c r="D259" s="46"/>
      <c r="E259" s="46"/>
      <c r="F259" s="46"/>
      <c r="G259" s="46"/>
      <c r="H259" s="46"/>
      <c r="I259" s="46"/>
      <c r="J259" s="46"/>
      <c r="K259" s="46"/>
      <c r="L259" s="46"/>
      <c r="M259" s="46"/>
      <c r="N259" s="46"/>
      <c r="O259" s="46"/>
      <c r="P259" s="46"/>
      <c r="Q259" s="46"/>
      <c r="R259" s="46"/>
      <c r="S259" s="46"/>
      <c r="T259" s="46"/>
      <c r="U259" s="46"/>
      <c r="V259" s="46"/>
      <c r="W259" s="46"/>
      <c r="X259" s="46"/>
      <c r="Y259" s="46"/>
      <c r="Z259" s="46"/>
    </row>
    <row r="260" spans="1:26" ht="15.75" customHeight="1">
      <c r="A260" s="46"/>
      <c r="B260" s="46"/>
      <c r="C260" s="46"/>
      <c r="D260" s="46"/>
      <c r="E260" s="46"/>
      <c r="F260" s="46"/>
      <c r="G260" s="46"/>
      <c r="H260" s="46"/>
      <c r="I260" s="46"/>
      <c r="J260" s="46"/>
      <c r="K260" s="46"/>
      <c r="L260" s="46"/>
      <c r="M260" s="46"/>
      <c r="N260" s="46"/>
      <c r="O260" s="46"/>
      <c r="P260" s="46"/>
      <c r="Q260" s="46"/>
      <c r="R260" s="46"/>
      <c r="S260" s="46"/>
      <c r="T260" s="46"/>
      <c r="U260" s="46"/>
      <c r="V260" s="46"/>
      <c r="W260" s="46"/>
      <c r="X260" s="46"/>
      <c r="Y260" s="46"/>
      <c r="Z260" s="46"/>
    </row>
    <row r="261" spans="1:26" ht="15.75" customHeight="1">
      <c r="A261" s="46"/>
      <c r="B261" s="46"/>
      <c r="C261" s="46"/>
      <c r="D261" s="46"/>
      <c r="E261" s="46"/>
      <c r="F261" s="46"/>
      <c r="G261" s="46"/>
      <c r="H261" s="46"/>
      <c r="I261" s="46"/>
      <c r="J261" s="46"/>
      <c r="K261" s="46"/>
      <c r="L261" s="46"/>
      <c r="M261" s="46"/>
      <c r="N261" s="46"/>
      <c r="O261" s="46"/>
      <c r="P261" s="46"/>
      <c r="Q261" s="46"/>
      <c r="R261" s="46"/>
      <c r="S261" s="46"/>
      <c r="T261" s="46"/>
      <c r="U261" s="46"/>
      <c r="V261" s="46"/>
      <c r="W261" s="46"/>
      <c r="X261" s="46"/>
      <c r="Y261" s="46"/>
      <c r="Z261" s="46"/>
    </row>
    <row r="262" spans="1:26" ht="15.75" customHeight="1">
      <c r="A262" s="46"/>
      <c r="B262" s="46"/>
      <c r="C262" s="46"/>
      <c r="D262" s="46"/>
      <c r="E262" s="46"/>
      <c r="F262" s="46"/>
      <c r="G262" s="46"/>
      <c r="H262" s="46"/>
      <c r="I262" s="46"/>
      <c r="J262" s="46"/>
      <c r="K262" s="46"/>
      <c r="L262" s="46"/>
      <c r="M262" s="46"/>
      <c r="N262" s="46"/>
      <c r="O262" s="46"/>
      <c r="P262" s="46"/>
      <c r="Q262" s="46"/>
      <c r="R262" s="46"/>
      <c r="S262" s="46"/>
      <c r="T262" s="46"/>
      <c r="U262" s="46"/>
      <c r="V262" s="46"/>
      <c r="W262" s="46"/>
      <c r="X262" s="46"/>
      <c r="Y262" s="46"/>
      <c r="Z262" s="46"/>
    </row>
    <row r="263" spans="1:26" ht="15.75" customHeight="1">
      <c r="A263" s="46"/>
      <c r="B263" s="46"/>
      <c r="C263" s="46"/>
      <c r="D263" s="46"/>
      <c r="E263" s="46"/>
      <c r="F263" s="46"/>
      <c r="G263" s="46"/>
      <c r="H263" s="46"/>
      <c r="I263" s="46"/>
      <c r="J263" s="46"/>
      <c r="K263" s="46"/>
      <c r="L263" s="46"/>
      <c r="M263" s="46"/>
      <c r="N263" s="46"/>
      <c r="O263" s="46"/>
      <c r="P263" s="46"/>
      <c r="Q263" s="46"/>
      <c r="R263" s="46"/>
      <c r="S263" s="46"/>
      <c r="T263" s="46"/>
      <c r="U263" s="46"/>
      <c r="V263" s="46"/>
      <c r="W263" s="46"/>
      <c r="X263" s="46"/>
      <c r="Y263" s="46"/>
      <c r="Z263" s="46"/>
    </row>
    <row r="264" spans="1:26" ht="15.75" customHeight="1">
      <c r="A264" s="46"/>
      <c r="B264" s="46"/>
      <c r="C264" s="46"/>
      <c r="D264" s="46"/>
      <c r="E264" s="46"/>
      <c r="F264" s="46"/>
      <c r="G264" s="46"/>
      <c r="H264" s="46"/>
      <c r="I264" s="46"/>
      <c r="J264" s="46"/>
      <c r="K264" s="46"/>
      <c r="L264" s="46"/>
      <c r="M264" s="46"/>
      <c r="N264" s="46"/>
      <c r="O264" s="46"/>
      <c r="P264" s="46"/>
      <c r="Q264" s="46"/>
      <c r="R264" s="46"/>
      <c r="S264" s="46"/>
      <c r="T264" s="46"/>
      <c r="U264" s="46"/>
      <c r="V264" s="46"/>
      <c r="W264" s="46"/>
      <c r="X264" s="46"/>
      <c r="Y264" s="46"/>
      <c r="Z264" s="46"/>
    </row>
    <row r="265" spans="1:26" ht="15.75" customHeight="1">
      <c r="A265" s="46"/>
      <c r="B265" s="46"/>
      <c r="C265" s="46"/>
      <c r="D265" s="46"/>
      <c r="E265" s="46"/>
      <c r="F265" s="46"/>
      <c r="G265" s="46"/>
      <c r="H265" s="46"/>
      <c r="I265" s="46"/>
      <c r="J265" s="46"/>
      <c r="K265" s="46"/>
      <c r="L265" s="46"/>
      <c r="M265" s="46"/>
      <c r="N265" s="46"/>
      <c r="O265" s="46"/>
      <c r="P265" s="46"/>
      <c r="Q265" s="46"/>
      <c r="R265" s="46"/>
      <c r="S265" s="46"/>
      <c r="T265" s="46"/>
      <c r="U265" s="46"/>
      <c r="V265" s="46"/>
      <c r="W265" s="46"/>
      <c r="X265" s="46"/>
      <c r="Y265" s="46"/>
      <c r="Z265" s="46"/>
    </row>
    <row r="266" spans="1:26" ht="15.75" customHeight="1">
      <c r="A266" s="46"/>
      <c r="B266" s="46"/>
      <c r="C266" s="46"/>
      <c r="D266" s="46"/>
      <c r="E266" s="46"/>
      <c r="F266" s="46"/>
      <c r="G266" s="46"/>
      <c r="H266" s="46"/>
      <c r="I266" s="46"/>
      <c r="J266" s="46"/>
      <c r="K266" s="46"/>
      <c r="L266" s="46"/>
      <c r="M266" s="46"/>
      <c r="N266" s="46"/>
      <c r="O266" s="46"/>
      <c r="P266" s="46"/>
      <c r="Q266" s="46"/>
      <c r="R266" s="46"/>
      <c r="S266" s="46"/>
      <c r="T266" s="46"/>
      <c r="U266" s="46"/>
      <c r="V266" s="46"/>
      <c r="W266" s="46"/>
      <c r="X266" s="46"/>
      <c r="Y266" s="46"/>
      <c r="Z266" s="46"/>
    </row>
    <row r="267" spans="1:26" ht="15.75" customHeight="1">
      <c r="A267" s="46"/>
      <c r="B267" s="46"/>
      <c r="C267" s="46"/>
      <c r="D267" s="46"/>
      <c r="E267" s="46"/>
      <c r="F267" s="46"/>
      <c r="G267" s="46"/>
      <c r="H267" s="46"/>
      <c r="I267" s="46"/>
      <c r="J267" s="46"/>
      <c r="K267" s="46"/>
      <c r="L267" s="46"/>
      <c r="M267" s="46"/>
      <c r="N267" s="46"/>
      <c r="O267" s="46"/>
      <c r="P267" s="46"/>
      <c r="Q267" s="46"/>
      <c r="R267" s="46"/>
      <c r="S267" s="46"/>
      <c r="T267" s="46"/>
      <c r="U267" s="46"/>
      <c r="V267" s="46"/>
      <c r="W267" s="46"/>
      <c r="X267" s="46"/>
      <c r="Y267" s="46"/>
      <c r="Z267" s="46"/>
    </row>
    <row r="268" spans="1:26" ht="15.75" customHeight="1">
      <c r="A268" s="46"/>
      <c r="B268" s="46"/>
      <c r="C268" s="46"/>
      <c r="D268" s="46"/>
      <c r="E268" s="46"/>
      <c r="F268" s="46"/>
      <c r="G268" s="46"/>
      <c r="H268" s="46"/>
      <c r="I268" s="46"/>
      <c r="J268" s="46"/>
      <c r="K268" s="46"/>
      <c r="L268" s="46"/>
      <c r="M268" s="46"/>
      <c r="N268" s="46"/>
      <c r="O268" s="46"/>
      <c r="P268" s="46"/>
      <c r="Q268" s="46"/>
      <c r="R268" s="46"/>
      <c r="S268" s="46"/>
      <c r="T268" s="46"/>
      <c r="U268" s="46"/>
      <c r="V268" s="46"/>
      <c r="W268" s="46"/>
      <c r="X268" s="46"/>
      <c r="Y268" s="46"/>
      <c r="Z268" s="46"/>
    </row>
    <row r="269" spans="1:26" ht="15.75" customHeight="1">
      <c r="A269" s="46"/>
      <c r="B269" s="46"/>
      <c r="C269" s="46"/>
      <c r="D269" s="46"/>
      <c r="E269" s="46"/>
      <c r="F269" s="46"/>
      <c r="G269" s="46"/>
      <c r="H269" s="46"/>
      <c r="I269" s="46"/>
      <c r="J269" s="46"/>
      <c r="K269" s="46"/>
      <c r="L269" s="46"/>
      <c r="M269" s="46"/>
      <c r="N269" s="46"/>
      <c r="O269" s="46"/>
      <c r="P269" s="46"/>
      <c r="Q269" s="46"/>
      <c r="R269" s="46"/>
      <c r="S269" s="46"/>
      <c r="T269" s="46"/>
      <c r="U269" s="46"/>
      <c r="V269" s="46"/>
      <c r="W269" s="46"/>
      <c r="X269" s="46"/>
      <c r="Y269" s="46"/>
      <c r="Z269" s="46"/>
    </row>
    <row r="270" spans="1:26" ht="15.75" customHeight="1">
      <c r="A270" s="46"/>
      <c r="B270" s="46"/>
      <c r="C270" s="46"/>
      <c r="D270" s="46"/>
      <c r="E270" s="46"/>
      <c r="F270" s="46"/>
      <c r="G270" s="46"/>
      <c r="H270" s="46"/>
      <c r="I270" s="46"/>
      <c r="J270" s="46"/>
      <c r="K270" s="46"/>
      <c r="L270" s="46"/>
      <c r="M270" s="46"/>
      <c r="N270" s="46"/>
      <c r="O270" s="46"/>
      <c r="P270" s="46"/>
      <c r="Q270" s="46"/>
      <c r="R270" s="46"/>
      <c r="S270" s="46"/>
      <c r="T270" s="46"/>
      <c r="U270" s="46"/>
      <c r="V270" s="46"/>
      <c r="W270" s="46"/>
      <c r="X270" s="46"/>
      <c r="Y270" s="46"/>
      <c r="Z270" s="46"/>
    </row>
    <row r="271" spans="1:26" ht="15.75" customHeight="1">
      <c r="A271" s="46"/>
      <c r="B271" s="46"/>
      <c r="C271" s="46"/>
      <c r="D271" s="46"/>
      <c r="E271" s="46"/>
      <c r="F271" s="46"/>
      <c r="G271" s="46"/>
      <c r="H271" s="46"/>
      <c r="I271" s="46"/>
      <c r="J271" s="46"/>
      <c r="K271" s="46"/>
      <c r="L271" s="46"/>
      <c r="M271" s="46"/>
      <c r="N271" s="46"/>
      <c r="O271" s="46"/>
      <c r="P271" s="46"/>
      <c r="Q271" s="46"/>
      <c r="R271" s="46"/>
      <c r="S271" s="46"/>
      <c r="T271" s="46"/>
      <c r="U271" s="46"/>
      <c r="V271" s="46"/>
      <c r="W271" s="46"/>
      <c r="X271" s="46"/>
      <c r="Y271" s="46"/>
      <c r="Z271" s="46"/>
    </row>
    <row r="272" spans="1:26" ht="15.75" customHeight="1">
      <c r="A272" s="46"/>
      <c r="B272" s="46"/>
      <c r="C272" s="46"/>
      <c r="D272" s="46"/>
      <c r="E272" s="46"/>
      <c r="F272" s="46"/>
      <c r="G272" s="46"/>
      <c r="H272" s="46"/>
      <c r="I272" s="46"/>
      <c r="J272" s="46"/>
      <c r="K272" s="46"/>
      <c r="L272" s="46"/>
      <c r="M272" s="46"/>
      <c r="N272" s="46"/>
      <c r="O272" s="46"/>
      <c r="P272" s="46"/>
      <c r="Q272" s="46"/>
      <c r="R272" s="46"/>
      <c r="S272" s="46"/>
      <c r="T272" s="46"/>
      <c r="U272" s="46"/>
      <c r="V272" s="46"/>
      <c r="W272" s="46"/>
      <c r="X272" s="46"/>
      <c r="Y272" s="46"/>
      <c r="Z272" s="46"/>
    </row>
    <row r="273" spans="1:26" ht="15.75" customHeight="1">
      <c r="A273" s="46"/>
      <c r="B273" s="46"/>
      <c r="C273" s="46"/>
      <c r="D273" s="46"/>
      <c r="E273" s="46"/>
      <c r="F273" s="46"/>
      <c r="G273" s="46"/>
      <c r="H273" s="46"/>
      <c r="I273" s="46"/>
      <c r="J273" s="46"/>
      <c r="K273" s="46"/>
      <c r="L273" s="46"/>
      <c r="M273" s="46"/>
      <c r="N273" s="46"/>
      <c r="O273" s="46"/>
      <c r="P273" s="46"/>
      <c r="Q273" s="46"/>
      <c r="R273" s="46"/>
      <c r="S273" s="46"/>
      <c r="T273" s="46"/>
      <c r="U273" s="46"/>
      <c r="V273" s="46"/>
      <c r="W273" s="46"/>
      <c r="X273" s="46"/>
      <c r="Y273" s="46"/>
      <c r="Z273" s="46"/>
    </row>
    <row r="274" spans="1:26" ht="15.75" customHeight="1">
      <c r="A274" s="46"/>
      <c r="B274" s="46"/>
      <c r="C274" s="46"/>
      <c r="D274" s="46"/>
      <c r="E274" s="46"/>
      <c r="F274" s="46"/>
      <c r="G274" s="46"/>
      <c r="H274" s="46"/>
      <c r="I274" s="46"/>
      <c r="J274" s="46"/>
      <c r="K274" s="46"/>
      <c r="L274" s="46"/>
      <c r="M274" s="46"/>
      <c r="N274" s="46"/>
      <c r="O274" s="46"/>
      <c r="P274" s="46"/>
      <c r="Q274" s="46"/>
      <c r="R274" s="46"/>
      <c r="S274" s="46"/>
      <c r="T274" s="46"/>
      <c r="U274" s="46"/>
      <c r="V274" s="46"/>
      <c r="W274" s="46"/>
      <c r="X274" s="46"/>
      <c r="Y274" s="46"/>
      <c r="Z274" s="46"/>
    </row>
    <row r="275" spans="1:26" ht="15.75" customHeight="1">
      <c r="A275" s="46"/>
      <c r="B275" s="46"/>
      <c r="C275" s="46"/>
      <c r="D275" s="46"/>
      <c r="E275" s="46"/>
      <c r="F275" s="46"/>
      <c r="G275" s="46"/>
      <c r="H275" s="46"/>
      <c r="I275" s="46"/>
      <c r="J275" s="46"/>
      <c r="K275" s="46"/>
      <c r="L275" s="46"/>
      <c r="M275" s="46"/>
      <c r="N275" s="46"/>
      <c r="O275" s="46"/>
      <c r="P275" s="46"/>
      <c r="Q275" s="46"/>
      <c r="R275" s="46"/>
      <c r="S275" s="46"/>
      <c r="T275" s="46"/>
      <c r="U275" s="46"/>
      <c r="V275" s="46"/>
      <c r="W275" s="46"/>
      <c r="X275" s="46"/>
      <c r="Y275" s="46"/>
      <c r="Z275" s="46"/>
    </row>
    <row r="276" spans="1:26" ht="15.75" customHeight="1">
      <c r="A276" s="46"/>
      <c r="B276" s="46"/>
      <c r="C276" s="46"/>
      <c r="D276" s="46"/>
      <c r="E276" s="46"/>
      <c r="F276" s="46"/>
      <c r="G276" s="46"/>
      <c r="H276" s="46"/>
      <c r="I276" s="46"/>
      <c r="J276" s="46"/>
      <c r="K276" s="46"/>
      <c r="L276" s="46"/>
      <c r="M276" s="46"/>
      <c r="N276" s="46"/>
      <c r="O276" s="46"/>
      <c r="P276" s="46"/>
      <c r="Q276" s="46"/>
      <c r="R276" s="46"/>
      <c r="S276" s="46"/>
      <c r="T276" s="46"/>
      <c r="U276" s="46"/>
      <c r="V276" s="46"/>
      <c r="W276" s="46"/>
      <c r="X276" s="46"/>
      <c r="Y276" s="46"/>
      <c r="Z276" s="46"/>
    </row>
    <row r="277" spans="1:26" ht="15.75" customHeight="1">
      <c r="A277" s="46"/>
      <c r="B277" s="46"/>
      <c r="C277" s="46"/>
      <c r="D277" s="46"/>
      <c r="E277" s="46"/>
      <c r="F277" s="46"/>
      <c r="G277" s="46"/>
      <c r="H277" s="46"/>
      <c r="I277" s="46"/>
      <c r="J277" s="46"/>
      <c r="K277" s="46"/>
      <c r="L277" s="46"/>
      <c r="M277" s="46"/>
      <c r="N277" s="46"/>
      <c r="O277" s="46"/>
      <c r="P277" s="46"/>
      <c r="Q277" s="46"/>
      <c r="R277" s="46"/>
      <c r="S277" s="46"/>
      <c r="T277" s="46"/>
      <c r="U277" s="46"/>
      <c r="V277" s="46"/>
      <c r="W277" s="46"/>
      <c r="X277" s="46"/>
      <c r="Y277" s="46"/>
      <c r="Z277" s="46"/>
    </row>
    <row r="278" spans="1:26" ht="15.75" customHeight="1">
      <c r="A278" s="46"/>
      <c r="B278" s="46"/>
      <c r="C278" s="46"/>
      <c r="D278" s="46"/>
      <c r="E278" s="46"/>
      <c r="F278" s="46"/>
      <c r="G278" s="46"/>
      <c r="H278" s="46"/>
      <c r="I278" s="46"/>
      <c r="J278" s="46"/>
      <c r="K278" s="46"/>
      <c r="L278" s="46"/>
      <c r="M278" s="46"/>
      <c r="N278" s="46"/>
      <c r="O278" s="46"/>
      <c r="P278" s="46"/>
      <c r="Q278" s="46"/>
      <c r="R278" s="46"/>
      <c r="S278" s="46"/>
      <c r="T278" s="46"/>
      <c r="U278" s="46"/>
      <c r="V278" s="46"/>
      <c r="W278" s="46"/>
      <c r="X278" s="46"/>
      <c r="Y278" s="46"/>
      <c r="Z278" s="46"/>
    </row>
    <row r="279" spans="1:26" ht="15.75" customHeight="1">
      <c r="A279" s="46"/>
      <c r="B279" s="46"/>
      <c r="C279" s="46"/>
      <c r="D279" s="46"/>
      <c r="E279" s="46"/>
      <c r="F279" s="46"/>
      <c r="G279" s="46"/>
      <c r="H279" s="46"/>
      <c r="I279" s="46"/>
      <c r="J279" s="46"/>
      <c r="K279" s="46"/>
      <c r="L279" s="46"/>
      <c r="M279" s="46"/>
      <c r="N279" s="46"/>
      <c r="O279" s="46"/>
      <c r="P279" s="46"/>
      <c r="Q279" s="46"/>
      <c r="R279" s="46"/>
      <c r="S279" s="46"/>
      <c r="T279" s="46"/>
      <c r="U279" s="46"/>
      <c r="V279" s="46"/>
      <c r="W279" s="46"/>
      <c r="X279" s="46"/>
      <c r="Y279" s="46"/>
      <c r="Z279" s="46"/>
    </row>
    <row r="280" spans="1:26" ht="15.75" customHeight="1">
      <c r="A280" s="46"/>
      <c r="B280" s="46"/>
      <c r="C280" s="46"/>
      <c r="D280" s="46"/>
      <c r="E280" s="46"/>
      <c r="F280" s="46"/>
      <c r="G280" s="46"/>
      <c r="H280" s="46"/>
      <c r="I280" s="46"/>
      <c r="J280" s="46"/>
      <c r="K280" s="46"/>
      <c r="L280" s="46"/>
      <c r="M280" s="46"/>
      <c r="N280" s="46"/>
      <c r="O280" s="46"/>
      <c r="P280" s="46"/>
      <c r="Q280" s="46"/>
      <c r="R280" s="46"/>
      <c r="S280" s="46"/>
      <c r="T280" s="46"/>
      <c r="U280" s="46"/>
      <c r="V280" s="46"/>
      <c r="W280" s="46"/>
      <c r="X280" s="46"/>
      <c r="Y280" s="46"/>
      <c r="Z280" s="46"/>
    </row>
    <row r="281" spans="1:26" ht="15.75" customHeight="1">
      <c r="A281" s="46"/>
      <c r="B281" s="46"/>
      <c r="C281" s="46"/>
      <c r="D281" s="46"/>
      <c r="E281" s="46"/>
      <c r="F281" s="46"/>
      <c r="G281" s="46"/>
      <c r="H281" s="46"/>
      <c r="I281" s="46"/>
      <c r="J281" s="46"/>
      <c r="K281" s="46"/>
      <c r="L281" s="46"/>
      <c r="M281" s="46"/>
      <c r="N281" s="46"/>
      <c r="O281" s="46"/>
      <c r="P281" s="46"/>
      <c r="Q281" s="46"/>
      <c r="R281" s="46"/>
      <c r="S281" s="46"/>
      <c r="T281" s="46"/>
      <c r="U281" s="46"/>
      <c r="V281" s="46"/>
      <c r="W281" s="46"/>
      <c r="X281" s="46"/>
      <c r="Y281" s="46"/>
      <c r="Z281" s="46"/>
    </row>
    <row r="282" spans="1:26" ht="15.75" customHeight="1">
      <c r="A282" s="46"/>
      <c r="B282" s="46"/>
      <c r="C282" s="46"/>
      <c r="D282" s="46"/>
      <c r="E282" s="46"/>
      <c r="F282" s="46"/>
      <c r="G282" s="46"/>
      <c r="H282" s="46"/>
      <c r="I282" s="46"/>
      <c r="J282" s="46"/>
      <c r="K282" s="46"/>
      <c r="L282" s="46"/>
      <c r="M282" s="46"/>
      <c r="N282" s="46"/>
      <c r="O282" s="46"/>
      <c r="P282" s="46"/>
      <c r="Q282" s="46"/>
      <c r="R282" s="46"/>
      <c r="S282" s="46"/>
      <c r="T282" s="46"/>
      <c r="U282" s="46"/>
      <c r="V282" s="46"/>
      <c r="W282" s="46"/>
      <c r="X282" s="46"/>
      <c r="Y282" s="46"/>
      <c r="Z282" s="46"/>
    </row>
    <row r="283" spans="1:26" ht="15.75" customHeight="1">
      <c r="A283" s="46"/>
      <c r="B283" s="46"/>
      <c r="C283" s="46"/>
      <c r="D283" s="46"/>
      <c r="E283" s="46"/>
      <c r="F283" s="46"/>
      <c r="G283" s="46"/>
      <c r="H283" s="46"/>
      <c r="I283" s="46"/>
      <c r="J283" s="46"/>
      <c r="K283" s="46"/>
      <c r="L283" s="46"/>
      <c r="M283" s="46"/>
      <c r="N283" s="46"/>
      <c r="O283" s="46"/>
      <c r="P283" s="46"/>
      <c r="Q283" s="46"/>
      <c r="R283" s="46"/>
      <c r="S283" s="46"/>
      <c r="T283" s="46"/>
      <c r="U283" s="46"/>
      <c r="V283" s="46"/>
      <c r="W283" s="46"/>
      <c r="X283" s="46"/>
      <c r="Y283" s="46"/>
      <c r="Z283" s="46"/>
    </row>
    <row r="284" spans="1:26" ht="15.75" customHeight="1">
      <c r="A284" s="46"/>
      <c r="B284" s="46"/>
      <c r="C284" s="46"/>
      <c r="D284" s="46"/>
      <c r="E284" s="46"/>
      <c r="F284" s="46"/>
      <c r="G284" s="46"/>
      <c r="H284" s="46"/>
      <c r="I284" s="46"/>
      <c r="J284" s="46"/>
      <c r="K284" s="46"/>
      <c r="L284" s="46"/>
      <c r="M284" s="46"/>
      <c r="N284" s="46"/>
      <c r="O284" s="46"/>
      <c r="P284" s="46"/>
      <c r="Q284" s="46"/>
      <c r="R284" s="46"/>
      <c r="S284" s="46"/>
      <c r="T284" s="46"/>
      <c r="U284" s="46"/>
      <c r="V284" s="46"/>
      <c r="W284" s="46"/>
      <c r="X284" s="46"/>
      <c r="Y284" s="46"/>
      <c r="Z284" s="46"/>
    </row>
    <row r="285" spans="1:26" ht="15.75" customHeight="1">
      <c r="A285" s="46"/>
      <c r="B285" s="46"/>
      <c r="C285" s="46"/>
      <c r="D285" s="46"/>
      <c r="E285" s="46"/>
      <c r="F285" s="46"/>
      <c r="G285" s="46"/>
      <c r="H285" s="46"/>
      <c r="I285" s="46"/>
      <c r="J285" s="46"/>
      <c r="K285" s="46"/>
      <c r="L285" s="46"/>
      <c r="M285" s="46"/>
      <c r="N285" s="46"/>
      <c r="O285" s="46"/>
      <c r="P285" s="46"/>
      <c r="Q285" s="46"/>
      <c r="R285" s="46"/>
      <c r="S285" s="46"/>
      <c r="T285" s="46"/>
      <c r="U285" s="46"/>
      <c r="V285" s="46"/>
      <c r="W285" s="46"/>
      <c r="X285" s="46"/>
      <c r="Y285" s="46"/>
      <c r="Z285" s="46"/>
    </row>
    <row r="286" spans="1:26" ht="15.75" customHeight="1">
      <c r="A286" s="46"/>
      <c r="B286" s="46"/>
      <c r="C286" s="46"/>
      <c r="D286" s="46"/>
      <c r="E286" s="46"/>
      <c r="F286" s="46"/>
      <c r="G286" s="46"/>
      <c r="H286" s="46"/>
      <c r="I286" s="46"/>
      <c r="J286" s="46"/>
      <c r="K286" s="46"/>
      <c r="L286" s="46"/>
      <c r="M286" s="46"/>
      <c r="N286" s="46"/>
      <c r="O286" s="46"/>
      <c r="P286" s="46"/>
      <c r="Q286" s="46"/>
      <c r="R286" s="46"/>
      <c r="S286" s="46"/>
      <c r="T286" s="46"/>
      <c r="U286" s="46"/>
      <c r="V286" s="46"/>
      <c r="W286" s="46"/>
      <c r="X286" s="46"/>
      <c r="Y286" s="46"/>
      <c r="Z286" s="46"/>
    </row>
    <row r="287" spans="1:26" ht="15.75" customHeight="1">
      <c r="A287" s="46"/>
      <c r="B287" s="46"/>
      <c r="C287" s="46"/>
      <c r="D287" s="46"/>
      <c r="E287" s="46"/>
      <c r="F287" s="46"/>
      <c r="G287" s="46"/>
      <c r="H287" s="46"/>
      <c r="I287" s="46"/>
      <c r="J287" s="46"/>
      <c r="K287" s="46"/>
      <c r="L287" s="46"/>
      <c r="M287" s="46"/>
      <c r="N287" s="46"/>
      <c r="O287" s="46"/>
      <c r="P287" s="46"/>
      <c r="Q287" s="46"/>
      <c r="R287" s="46"/>
      <c r="S287" s="46"/>
      <c r="T287" s="46"/>
      <c r="U287" s="46"/>
      <c r="V287" s="46"/>
      <c r="W287" s="46"/>
      <c r="X287" s="46"/>
      <c r="Y287" s="46"/>
      <c r="Z287" s="46"/>
    </row>
    <row r="288" spans="1:26" ht="15.75" customHeight="1">
      <c r="A288" s="46"/>
      <c r="B288" s="46"/>
      <c r="C288" s="46"/>
      <c r="D288" s="46"/>
      <c r="E288" s="46"/>
      <c r="F288" s="46"/>
      <c r="G288" s="46"/>
      <c r="H288" s="46"/>
      <c r="I288" s="46"/>
      <c r="J288" s="46"/>
      <c r="K288" s="46"/>
      <c r="L288" s="46"/>
      <c r="M288" s="46"/>
      <c r="N288" s="46"/>
      <c r="O288" s="46"/>
      <c r="P288" s="46"/>
      <c r="Q288" s="46"/>
      <c r="R288" s="46"/>
      <c r="S288" s="46"/>
      <c r="T288" s="46"/>
      <c r="U288" s="46"/>
      <c r="V288" s="46"/>
      <c r="W288" s="46"/>
      <c r="X288" s="46"/>
      <c r="Y288" s="46"/>
      <c r="Z288" s="46"/>
    </row>
    <row r="289" spans="1:26" ht="15.75" customHeight="1">
      <c r="A289" s="46"/>
      <c r="B289" s="46"/>
      <c r="C289" s="46"/>
      <c r="D289" s="46"/>
      <c r="E289" s="46"/>
      <c r="F289" s="46"/>
      <c r="G289" s="46"/>
      <c r="H289" s="46"/>
      <c r="I289" s="46"/>
      <c r="J289" s="46"/>
      <c r="K289" s="46"/>
      <c r="L289" s="46"/>
      <c r="M289" s="46"/>
      <c r="N289" s="46"/>
      <c r="O289" s="46"/>
      <c r="P289" s="46"/>
      <c r="Q289" s="46"/>
      <c r="R289" s="46"/>
      <c r="S289" s="46"/>
      <c r="T289" s="46"/>
      <c r="U289" s="46"/>
      <c r="V289" s="46"/>
      <c r="W289" s="46"/>
      <c r="X289" s="46"/>
      <c r="Y289" s="46"/>
      <c r="Z289" s="46"/>
    </row>
    <row r="290" spans="1:26" ht="15.75" customHeight="1">
      <c r="A290" s="46"/>
      <c r="B290" s="46"/>
      <c r="C290" s="46"/>
      <c r="D290" s="46"/>
      <c r="E290" s="46"/>
      <c r="F290" s="46"/>
      <c r="G290" s="46"/>
      <c r="H290" s="46"/>
      <c r="I290" s="46"/>
      <c r="J290" s="46"/>
      <c r="K290" s="46"/>
      <c r="L290" s="46"/>
      <c r="M290" s="46"/>
      <c r="N290" s="46"/>
      <c r="O290" s="46"/>
      <c r="P290" s="46"/>
      <c r="Q290" s="46"/>
      <c r="R290" s="46"/>
      <c r="S290" s="46"/>
      <c r="T290" s="46"/>
      <c r="U290" s="46"/>
      <c r="V290" s="46"/>
      <c r="W290" s="46"/>
      <c r="X290" s="46"/>
      <c r="Y290" s="46"/>
      <c r="Z290" s="46"/>
    </row>
    <row r="291" spans="1:26" ht="15.75" customHeight="1">
      <c r="A291" s="46"/>
      <c r="B291" s="46"/>
      <c r="C291" s="46"/>
      <c r="D291" s="46"/>
      <c r="E291" s="46"/>
      <c r="F291" s="46"/>
      <c r="G291" s="46"/>
      <c r="H291" s="46"/>
      <c r="I291" s="46"/>
      <c r="J291" s="46"/>
      <c r="K291" s="46"/>
      <c r="L291" s="46"/>
      <c r="M291" s="46"/>
      <c r="N291" s="46"/>
      <c r="O291" s="46"/>
      <c r="P291" s="46"/>
      <c r="Q291" s="46"/>
      <c r="R291" s="46"/>
      <c r="S291" s="46"/>
      <c r="T291" s="46"/>
      <c r="U291" s="46"/>
      <c r="V291" s="46"/>
      <c r="W291" s="46"/>
      <c r="X291" s="46"/>
      <c r="Y291" s="46"/>
      <c r="Z291" s="46"/>
    </row>
    <row r="292" spans="1:26" ht="15.75" customHeight="1">
      <c r="A292" s="46"/>
      <c r="B292" s="46"/>
      <c r="C292" s="46"/>
      <c r="D292" s="46"/>
      <c r="E292" s="46"/>
      <c r="F292" s="46"/>
      <c r="G292" s="46"/>
      <c r="H292" s="46"/>
      <c r="I292" s="46"/>
      <c r="J292" s="46"/>
      <c r="K292" s="46"/>
      <c r="L292" s="46"/>
      <c r="M292" s="46"/>
      <c r="N292" s="46"/>
      <c r="O292" s="46"/>
      <c r="P292" s="46"/>
      <c r="Q292" s="46"/>
      <c r="R292" s="46"/>
      <c r="S292" s="46"/>
      <c r="T292" s="46"/>
      <c r="U292" s="46"/>
      <c r="V292" s="46"/>
      <c r="W292" s="46"/>
      <c r="X292" s="46"/>
      <c r="Y292" s="46"/>
      <c r="Z292" s="46"/>
    </row>
    <row r="293" spans="1:26" ht="15.75" customHeight="1">
      <c r="A293" s="46"/>
      <c r="B293" s="46"/>
      <c r="C293" s="46"/>
      <c r="D293" s="46"/>
      <c r="E293" s="46"/>
      <c r="F293" s="46"/>
      <c r="G293" s="46"/>
      <c r="H293" s="46"/>
      <c r="I293" s="46"/>
      <c r="J293" s="46"/>
      <c r="K293" s="46"/>
      <c r="L293" s="46"/>
      <c r="M293" s="46"/>
      <c r="N293" s="46"/>
      <c r="O293" s="46"/>
      <c r="P293" s="46"/>
      <c r="Q293" s="46"/>
      <c r="R293" s="46"/>
      <c r="S293" s="46"/>
      <c r="T293" s="46"/>
      <c r="U293" s="46"/>
      <c r="V293" s="46"/>
      <c r="W293" s="46"/>
      <c r="X293" s="46"/>
      <c r="Y293" s="46"/>
      <c r="Z293" s="46"/>
    </row>
    <row r="294" spans="1:26" ht="15.75" customHeight="1">
      <c r="A294" s="46"/>
      <c r="B294" s="46"/>
      <c r="C294" s="46"/>
      <c r="D294" s="46"/>
      <c r="E294" s="46"/>
      <c r="F294" s="46"/>
      <c r="G294" s="46"/>
      <c r="H294" s="46"/>
      <c r="I294" s="46"/>
      <c r="J294" s="46"/>
      <c r="K294" s="46"/>
      <c r="L294" s="46"/>
      <c r="M294" s="46"/>
      <c r="N294" s="46"/>
      <c r="O294" s="46"/>
      <c r="P294" s="46"/>
      <c r="Q294" s="46"/>
      <c r="R294" s="46"/>
      <c r="S294" s="46"/>
      <c r="T294" s="46"/>
      <c r="U294" s="46"/>
      <c r="V294" s="46"/>
      <c r="W294" s="46"/>
      <c r="X294" s="46"/>
      <c r="Y294" s="46"/>
      <c r="Z294" s="46"/>
    </row>
    <row r="295" spans="1:26" ht="15.75" customHeight="1">
      <c r="A295" s="46"/>
      <c r="B295" s="46"/>
      <c r="C295" s="46"/>
      <c r="D295" s="46"/>
      <c r="E295" s="46"/>
      <c r="F295" s="46"/>
      <c r="G295" s="46"/>
      <c r="H295" s="46"/>
      <c r="I295" s="46"/>
      <c r="J295" s="46"/>
      <c r="K295" s="46"/>
      <c r="L295" s="46"/>
      <c r="M295" s="46"/>
      <c r="N295" s="46"/>
      <c r="O295" s="46"/>
      <c r="P295" s="46"/>
      <c r="Q295" s="46"/>
      <c r="R295" s="46"/>
      <c r="S295" s="46"/>
      <c r="T295" s="46"/>
      <c r="U295" s="46"/>
      <c r="V295" s="46"/>
      <c r="W295" s="46"/>
      <c r="X295" s="46"/>
      <c r="Y295" s="46"/>
      <c r="Z295" s="46"/>
    </row>
    <row r="296" spans="1:26" ht="15.75" customHeight="1">
      <c r="A296" s="46"/>
      <c r="B296" s="46"/>
      <c r="C296" s="46"/>
      <c r="D296" s="46"/>
      <c r="E296" s="46"/>
      <c r="F296" s="46"/>
      <c r="G296" s="46"/>
      <c r="H296" s="46"/>
      <c r="I296" s="46"/>
      <c r="J296" s="46"/>
      <c r="K296" s="46"/>
      <c r="L296" s="46"/>
      <c r="M296" s="46"/>
      <c r="N296" s="46"/>
      <c r="O296" s="46"/>
      <c r="P296" s="46"/>
      <c r="Q296" s="46"/>
      <c r="R296" s="46"/>
      <c r="S296" s="46"/>
      <c r="T296" s="46"/>
      <c r="U296" s="46"/>
      <c r="V296" s="46"/>
      <c r="W296" s="46"/>
      <c r="X296" s="46"/>
      <c r="Y296" s="46"/>
      <c r="Z296" s="46"/>
    </row>
    <row r="297" spans="1:26" ht="15.75" customHeight="1">
      <c r="A297" s="46"/>
      <c r="B297" s="46"/>
      <c r="C297" s="46"/>
      <c r="D297" s="46"/>
      <c r="E297" s="46"/>
      <c r="F297" s="46"/>
      <c r="G297" s="46"/>
      <c r="H297" s="46"/>
      <c r="I297" s="46"/>
      <c r="J297" s="46"/>
      <c r="K297" s="46"/>
      <c r="L297" s="46"/>
      <c r="M297" s="46"/>
      <c r="N297" s="46"/>
      <c r="O297" s="46"/>
      <c r="P297" s="46"/>
      <c r="Q297" s="46"/>
      <c r="R297" s="46"/>
      <c r="S297" s="46"/>
      <c r="T297" s="46"/>
      <c r="U297" s="46"/>
      <c r="V297" s="46"/>
      <c r="W297" s="46"/>
      <c r="X297" s="46"/>
      <c r="Y297" s="46"/>
      <c r="Z297" s="46"/>
    </row>
    <row r="298" spans="1:26" ht="15.75" customHeight="1">
      <c r="A298" s="46"/>
      <c r="B298" s="46"/>
      <c r="C298" s="46"/>
      <c r="D298" s="46"/>
      <c r="E298" s="46"/>
      <c r="F298" s="46"/>
      <c r="G298" s="46"/>
      <c r="H298" s="46"/>
      <c r="I298" s="46"/>
      <c r="J298" s="46"/>
      <c r="K298" s="46"/>
      <c r="L298" s="46"/>
      <c r="M298" s="46"/>
      <c r="N298" s="46"/>
      <c r="O298" s="46"/>
      <c r="P298" s="46"/>
      <c r="Q298" s="46"/>
      <c r="R298" s="46"/>
      <c r="S298" s="46"/>
      <c r="T298" s="46"/>
      <c r="U298" s="46"/>
      <c r="V298" s="46"/>
      <c r="W298" s="46"/>
      <c r="X298" s="46"/>
      <c r="Y298" s="46"/>
      <c r="Z298" s="46"/>
    </row>
    <row r="299" spans="1:26" ht="15.75" customHeight="1">
      <c r="A299" s="46"/>
      <c r="B299" s="46"/>
      <c r="C299" s="46"/>
      <c r="D299" s="46"/>
      <c r="E299" s="46"/>
      <c r="F299" s="46"/>
      <c r="G299" s="46"/>
      <c r="H299" s="46"/>
      <c r="I299" s="46"/>
      <c r="J299" s="46"/>
      <c r="K299" s="46"/>
      <c r="L299" s="46"/>
      <c r="M299" s="46"/>
      <c r="N299" s="46"/>
      <c r="O299" s="46"/>
      <c r="P299" s="46"/>
      <c r="Q299" s="46"/>
      <c r="R299" s="46"/>
      <c r="S299" s="46"/>
      <c r="T299" s="46"/>
      <c r="U299" s="46"/>
      <c r="V299" s="46"/>
      <c r="W299" s="46"/>
      <c r="X299" s="46"/>
      <c r="Y299" s="46"/>
      <c r="Z299" s="46"/>
    </row>
    <row r="300" spans="1:26" ht="15.75" customHeight="1">
      <c r="A300" s="46"/>
      <c r="B300" s="46"/>
      <c r="C300" s="46"/>
      <c r="D300" s="46"/>
      <c r="E300" s="46"/>
      <c r="F300" s="46"/>
      <c r="G300" s="46"/>
      <c r="H300" s="46"/>
      <c r="I300" s="46"/>
      <c r="J300" s="46"/>
      <c r="K300" s="46"/>
      <c r="L300" s="46"/>
      <c r="M300" s="46"/>
      <c r="N300" s="46"/>
      <c r="O300" s="46"/>
      <c r="P300" s="46"/>
      <c r="Q300" s="46"/>
      <c r="R300" s="46"/>
      <c r="S300" s="46"/>
      <c r="T300" s="46"/>
      <c r="U300" s="46"/>
      <c r="V300" s="46"/>
      <c r="W300" s="46"/>
      <c r="X300" s="46"/>
      <c r="Y300" s="46"/>
      <c r="Z300" s="46"/>
    </row>
    <row r="301" spans="1:26" ht="15.75" customHeight="1">
      <c r="A301" s="46"/>
      <c r="B301" s="46"/>
      <c r="C301" s="46"/>
      <c r="D301" s="46"/>
      <c r="E301" s="46"/>
      <c r="F301" s="46"/>
      <c r="G301" s="46"/>
      <c r="H301" s="46"/>
      <c r="I301" s="46"/>
      <c r="J301" s="46"/>
      <c r="K301" s="46"/>
      <c r="L301" s="46"/>
      <c r="M301" s="46"/>
      <c r="N301" s="46"/>
      <c r="O301" s="46"/>
      <c r="P301" s="46"/>
      <c r="Q301" s="46"/>
      <c r="R301" s="46"/>
      <c r="S301" s="46"/>
      <c r="T301" s="46"/>
      <c r="U301" s="46"/>
      <c r="V301" s="46"/>
      <c r="W301" s="46"/>
      <c r="X301" s="46"/>
      <c r="Y301" s="46"/>
      <c r="Z301" s="46"/>
    </row>
    <row r="302" spans="1:26" ht="15.75" customHeight="1">
      <c r="A302" s="46"/>
      <c r="B302" s="46"/>
      <c r="C302" s="46"/>
      <c r="D302" s="46"/>
      <c r="E302" s="46"/>
      <c r="F302" s="46"/>
      <c r="G302" s="46"/>
      <c r="H302" s="46"/>
      <c r="I302" s="46"/>
      <c r="J302" s="46"/>
      <c r="K302" s="46"/>
      <c r="L302" s="46"/>
      <c r="M302" s="46"/>
      <c r="N302" s="46"/>
      <c r="O302" s="46"/>
      <c r="P302" s="46"/>
      <c r="Q302" s="46"/>
      <c r="R302" s="46"/>
      <c r="S302" s="46"/>
      <c r="T302" s="46"/>
      <c r="U302" s="46"/>
      <c r="V302" s="46"/>
      <c r="W302" s="46"/>
      <c r="X302" s="46"/>
      <c r="Y302" s="46"/>
      <c r="Z302" s="46"/>
    </row>
    <row r="303" spans="1:26" ht="15.75" customHeight="1">
      <c r="A303" s="46"/>
      <c r="B303" s="46"/>
      <c r="C303" s="46"/>
      <c r="D303" s="46"/>
      <c r="E303" s="46"/>
      <c r="F303" s="46"/>
      <c r="G303" s="46"/>
      <c r="H303" s="46"/>
      <c r="I303" s="46"/>
      <c r="J303" s="46"/>
      <c r="K303" s="46"/>
      <c r="L303" s="46"/>
      <c r="M303" s="46"/>
      <c r="N303" s="46"/>
      <c r="O303" s="46"/>
      <c r="P303" s="46"/>
      <c r="Q303" s="46"/>
      <c r="R303" s="46"/>
      <c r="S303" s="46"/>
      <c r="T303" s="46"/>
      <c r="U303" s="46"/>
      <c r="V303" s="46"/>
      <c r="W303" s="46"/>
      <c r="X303" s="46"/>
      <c r="Y303" s="46"/>
      <c r="Z303" s="46"/>
    </row>
    <row r="304" spans="1:26" ht="15.75" customHeight="1">
      <c r="A304" s="46"/>
      <c r="B304" s="46"/>
      <c r="C304" s="46"/>
      <c r="D304" s="46"/>
      <c r="E304" s="46"/>
      <c r="F304" s="46"/>
      <c r="G304" s="46"/>
      <c r="H304" s="46"/>
      <c r="I304" s="46"/>
      <c r="J304" s="46"/>
      <c r="K304" s="46"/>
      <c r="L304" s="46"/>
      <c r="M304" s="46"/>
      <c r="N304" s="46"/>
      <c r="O304" s="46"/>
      <c r="P304" s="46"/>
      <c r="Q304" s="46"/>
      <c r="R304" s="46"/>
      <c r="S304" s="46"/>
      <c r="T304" s="46"/>
      <c r="U304" s="46"/>
      <c r="V304" s="46"/>
      <c r="W304" s="46"/>
      <c r="X304" s="46"/>
      <c r="Y304" s="46"/>
      <c r="Z304" s="46"/>
    </row>
    <row r="305" spans="1:26" ht="15.75" customHeight="1">
      <c r="A305" s="46"/>
      <c r="B305" s="46"/>
      <c r="C305" s="46"/>
      <c r="D305" s="46"/>
      <c r="E305" s="46"/>
      <c r="F305" s="46"/>
      <c r="G305" s="46"/>
      <c r="H305" s="46"/>
      <c r="I305" s="46"/>
      <c r="J305" s="46"/>
      <c r="K305" s="46"/>
      <c r="L305" s="46"/>
      <c r="M305" s="46"/>
      <c r="N305" s="46"/>
      <c r="O305" s="46"/>
      <c r="P305" s="46"/>
      <c r="Q305" s="46"/>
      <c r="R305" s="46"/>
      <c r="S305" s="46"/>
      <c r="T305" s="46"/>
      <c r="U305" s="46"/>
      <c r="V305" s="46"/>
      <c r="W305" s="46"/>
      <c r="X305" s="46"/>
      <c r="Y305" s="46"/>
      <c r="Z305" s="46"/>
    </row>
    <row r="306" spans="1:26" ht="15.75" customHeight="1">
      <c r="A306" s="46"/>
      <c r="B306" s="46"/>
      <c r="C306" s="46"/>
      <c r="D306" s="46"/>
      <c r="E306" s="46"/>
      <c r="F306" s="46"/>
      <c r="G306" s="46"/>
      <c r="H306" s="46"/>
      <c r="I306" s="46"/>
      <c r="J306" s="46"/>
      <c r="K306" s="46"/>
      <c r="L306" s="46"/>
      <c r="M306" s="46"/>
      <c r="N306" s="46"/>
      <c r="O306" s="46"/>
      <c r="P306" s="46"/>
      <c r="Q306" s="46"/>
      <c r="R306" s="46"/>
      <c r="S306" s="46"/>
      <c r="T306" s="46"/>
      <c r="U306" s="46"/>
      <c r="V306" s="46"/>
      <c r="W306" s="46"/>
      <c r="X306" s="46"/>
      <c r="Y306" s="46"/>
      <c r="Z306" s="46"/>
    </row>
    <row r="307" spans="1:26" ht="15.75" customHeight="1">
      <c r="A307" s="46"/>
      <c r="B307" s="46"/>
      <c r="C307" s="46"/>
      <c r="D307" s="46"/>
      <c r="E307" s="46"/>
      <c r="F307" s="46"/>
      <c r="G307" s="46"/>
      <c r="H307" s="46"/>
      <c r="I307" s="46"/>
      <c r="J307" s="46"/>
      <c r="K307" s="46"/>
      <c r="L307" s="46"/>
      <c r="M307" s="46"/>
      <c r="N307" s="46"/>
      <c r="O307" s="46"/>
      <c r="P307" s="46"/>
      <c r="Q307" s="46"/>
      <c r="R307" s="46"/>
      <c r="S307" s="46"/>
      <c r="T307" s="46"/>
      <c r="U307" s="46"/>
      <c r="V307" s="46"/>
      <c r="W307" s="46"/>
      <c r="X307" s="46"/>
      <c r="Y307" s="46"/>
      <c r="Z307" s="46"/>
    </row>
    <row r="308" spans="1:26" ht="15.75" customHeight="1">
      <c r="A308" s="46"/>
      <c r="B308" s="46"/>
      <c r="C308" s="46"/>
      <c r="D308" s="46"/>
      <c r="E308" s="46"/>
      <c r="F308" s="46"/>
      <c r="G308" s="46"/>
      <c r="H308" s="46"/>
      <c r="I308" s="46"/>
      <c r="J308" s="46"/>
      <c r="K308" s="46"/>
      <c r="L308" s="46"/>
      <c r="M308" s="46"/>
      <c r="N308" s="46"/>
      <c r="O308" s="46"/>
      <c r="P308" s="46"/>
      <c r="Q308" s="46"/>
      <c r="R308" s="46"/>
      <c r="S308" s="46"/>
      <c r="T308" s="46"/>
      <c r="U308" s="46"/>
      <c r="V308" s="46"/>
      <c r="W308" s="46"/>
      <c r="X308" s="46"/>
      <c r="Y308" s="46"/>
      <c r="Z308" s="46"/>
    </row>
    <row r="309" spans="1:26" ht="15.75" customHeight="1">
      <c r="A309" s="46"/>
      <c r="B309" s="46"/>
      <c r="C309" s="46"/>
      <c r="D309" s="46"/>
      <c r="E309" s="46"/>
      <c r="F309" s="46"/>
      <c r="G309" s="46"/>
      <c r="H309" s="46"/>
      <c r="I309" s="46"/>
      <c r="J309" s="46"/>
      <c r="K309" s="46"/>
      <c r="L309" s="46"/>
      <c r="M309" s="46"/>
      <c r="N309" s="46"/>
      <c r="O309" s="46"/>
      <c r="P309" s="46"/>
      <c r="Q309" s="46"/>
      <c r="R309" s="46"/>
      <c r="S309" s="46"/>
      <c r="T309" s="46"/>
      <c r="U309" s="46"/>
      <c r="V309" s="46"/>
      <c r="W309" s="46"/>
      <c r="X309" s="46"/>
      <c r="Y309" s="46"/>
      <c r="Z309" s="46"/>
    </row>
    <row r="310" spans="1:26" ht="15.75" customHeight="1">
      <c r="A310" s="46"/>
      <c r="B310" s="46"/>
      <c r="C310" s="46"/>
      <c r="D310" s="46"/>
      <c r="E310" s="46"/>
      <c r="F310" s="46"/>
      <c r="G310" s="46"/>
      <c r="H310" s="46"/>
      <c r="I310" s="46"/>
      <c r="J310" s="46"/>
      <c r="K310" s="46"/>
      <c r="L310" s="46"/>
      <c r="M310" s="46"/>
      <c r="N310" s="46"/>
      <c r="O310" s="46"/>
      <c r="P310" s="46"/>
      <c r="Q310" s="46"/>
      <c r="R310" s="46"/>
      <c r="S310" s="46"/>
      <c r="T310" s="46"/>
      <c r="U310" s="46"/>
      <c r="V310" s="46"/>
      <c r="W310" s="46"/>
      <c r="X310" s="46"/>
      <c r="Y310" s="46"/>
      <c r="Z310" s="46"/>
    </row>
    <row r="311" spans="1:26" ht="15.75" customHeight="1">
      <c r="A311" s="46"/>
      <c r="B311" s="46"/>
      <c r="C311" s="46"/>
      <c r="D311" s="46"/>
      <c r="E311" s="46"/>
      <c r="F311" s="46"/>
      <c r="G311" s="46"/>
      <c r="H311" s="46"/>
      <c r="I311" s="46"/>
      <c r="J311" s="46"/>
      <c r="K311" s="46"/>
      <c r="L311" s="46"/>
      <c r="M311" s="46"/>
      <c r="N311" s="46"/>
      <c r="O311" s="46"/>
      <c r="P311" s="46"/>
      <c r="Q311" s="46"/>
      <c r="R311" s="46"/>
      <c r="S311" s="46"/>
      <c r="T311" s="46"/>
      <c r="U311" s="46"/>
      <c r="V311" s="46"/>
      <c r="W311" s="46"/>
      <c r="X311" s="46"/>
      <c r="Y311" s="46"/>
      <c r="Z311" s="46"/>
    </row>
    <row r="312" spans="1:26" ht="15.75" customHeight="1">
      <c r="A312" s="46"/>
      <c r="B312" s="46"/>
      <c r="C312" s="46"/>
      <c r="D312" s="46"/>
      <c r="E312" s="46"/>
      <c r="F312" s="46"/>
      <c r="G312" s="46"/>
      <c r="H312" s="46"/>
      <c r="I312" s="46"/>
      <c r="J312" s="46"/>
      <c r="K312" s="46"/>
      <c r="L312" s="46"/>
      <c r="M312" s="46"/>
      <c r="N312" s="46"/>
      <c r="O312" s="46"/>
      <c r="P312" s="46"/>
      <c r="Q312" s="46"/>
      <c r="R312" s="46"/>
      <c r="S312" s="46"/>
      <c r="T312" s="46"/>
      <c r="U312" s="46"/>
      <c r="V312" s="46"/>
      <c r="W312" s="46"/>
      <c r="X312" s="46"/>
      <c r="Y312" s="46"/>
      <c r="Z312" s="46"/>
    </row>
    <row r="313" spans="1:26" ht="15.75" customHeight="1">
      <c r="A313" s="46"/>
      <c r="B313" s="46"/>
      <c r="C313" s="46"/>
      <c r="D313" s="46"/>
      <c r="E313" s="46"/>
      <c r="F313" s="46"/>
      <c r="G313" s="46"/>
      <c r="H313" s="46"/>
      <c r="I313" s="46"/>
      <c r="J313" s="46"/>
      <c r="K313" s="46"/>
      <c r="L313" s="46"/>
      <c r="M313" s="46"/>
      <c r="N313" s="46"/>
      <c r="O313" s="46"/>
      <c r="P313" s="46"/>
      <c r="Q313" s="46"/>
      <c r="R313" s="46"/>
      <c r="S313" s="46"/>
      <c r="T313" s="46"/>
      <c r="U313" s="46"/>
      <c r="V313" s="46"/>
      <c r="W313" s="46"/>
      <c r="X313" s="46"/>
      <c r="Y313" s="46"/>
      <c r="Z313" s="46"/>
    </row>
    <row r="314" spans="1:26" ht="15.75" customHeight="1">
      <c r="A314" s="46"/>
      <c r="B314" s="46"/>
      <c r="C314" s="46"/>
      <c r="D314" s="46"/>
      <c r="E314" s="46"/>
      <c r="F314" s="46"/>
      <c r="G314" s="46"/>
      <c r="H314" s="46"/>
      <c r="I314" s="46"/>
      <c r="J314" s="46"/>
      <c r="K314" s="46"/>
      <c r="L314" s="46"/>
      <c r="M314" s="46"/>
      <c r="N314" s="46"/>
      <c r="O314" s="46"/>
      <c r="P314" s="46"/>
      <c r="Q314" s="46"/>
      <c r="R314" s="46"/>
      <c r="S314" s="46"/>
      <c r="T314" s="46"/>
      <c r="U314" s="46"/>
      <c r="V314" s="46"/>
      <c r="W314" s="46"/>
      <c r="X314" s="46"/>
      <c r="Y314" s="46"/>
      <c r="Z314" s="46"/>
    </row>
    <row r="315" spans="1:26" ht="15.75" customHeight="1">
      <c r="A315" s="46"/>
      <c r="B315" s="46"/>
      <c r="C315" s="46"/>
      <c r="D315" s="46"/>
      <c r="E315" s="46"/>
      <c r="F315" s="46"/>
      <c r="G315" s="46"/>
      <c r="H315" s="46"/>
      <c r="I315" s="46"/>
      <c r="J315" s="46"/>
      <c r="K315" s="46"/>
      <c r="L315" s="46"/>
      <c r="M315" s="46"/>
      <c r="N315" s="46"/>
      <c r="O315" s="46"/>
      <c r="P315" s="46"/>
      <c r="Q315" s="46"/>
      <c r="R315" s="46"/>
      <c r="S315" s="46"/>
      <c r="T315" s="46"/>
      <c r="U315" s="46"/>
      <c r="V315" s="46"/>
      <c r="W315" s="46"/>
      <c r="X315" s="46"/>
      <c r="Y315" s="46"/>
      <c r="Z315" s="46"/>
    </row>
    <row r="316" spans="1:26" ht="15.75" customHeight="1">
      <c r="A316" s="46"/>
      <c r="B316" s="46"/>
      <c r="C316" s="46"/>
      <c r="D316" s="46"/>
      <c r="E316" s="46"/>
      <c r="F316" s="46"/>
      <c r="G316" s="46"/>
      <c r="H316" s="46"/>
      <c r="I316" s="46"/>
      <c r="J316" s="46"/>
      <c r="K316" s="46"/>
      <c r="L316" s="46"/>
      <c r="M316" s="46"/>
      <c r="N316" s="46"/>
      <c r="O316" s="46"/>
      <c r="P316" s="46"/>
      <c r="Q316" s="46"/>
      <c r="R316" s="46"/>
      <c r="S316" s="46"/>
      <c r="T316" s="46"/>
      <c r="U316" s="46"/>
      <c r="V316" s="46"/>
      <c r="W316" s="46"/>
      <c r="X316" s="46"/>
      <c r="Y316" s="46"/>
      <c r="Z316" s="46"/>
    </row>
    <row r="317" spans="1:26" ht="15.75" customHeight="1">
      <c r="A317" s="46"/>
      <c r="B317" s="46"/>
      <c r="C317" s="46"/>
      <c r="D317" s="46"/>
      <c r="E317" s="46"/>
      <c r="F317" s="46"/>
      <c r="G317" s="46"/>
      <c r="H317" s="46"/>
      <c r="I317" s="46"/>
      <c r="J317" s="46"/>
      <c r="K317" s="46"/>
      <c r="L317" s="46"/>
      <c r="M317" s="46"/>
      <c r="N317" s="46"/>
      <c r="O317" s="46"/>
      <c r="P317" s="46"/>
      <c r="Q317" s="46"/>
      <c r="R317" s="46"/>
      <c r="S317" s="46"/>
      <c r="T317" s="46"/>
      <c r="U317" s="46"/>
      <c r="V317" s="46"/>
      <c r="W317" s="46"/>
      <c r="X317" s="46"/>
      <c r="Y317" s="46"/>
      <c r="Z317" s="46"/>
    </row>
    <row r="318" spans="1:26" ht="15.75" customHeight="1">
      <c r="A318" s="46"/>
      <c r="B318" s="46"/>
      <c r="C318" s="46"/>
      <c r="D318" s="46"/>
      <c r="E318" s="46"/>
      <c r="F318" s="46"/>
      <c r="G318" s="46"/>
      <c r="H318" s="46"/>
      <c r="I318" s="46"/>
      <c r="J318" s="46"/>
      <c r="K318" s="46"/>
      <c r="L318" s="46"/>
      <c r="M318" s="46"/>
      <c r="N318" s="46"/>
      <c r="O318" s="46"/>
      <c r="P318" s="46"/>
      <c r="Q318" s="46"/>
      <c r="R318" s="46"/>
      <c r="S318" s="46"/>
      <c r="T318" s="46"/>
      <c r="U318" s="46"/>
      <c r="V318" s="46"/>
      <c r="W318" s="46"/>
      <c r="X318" s="46"/>
      <c r="Y318" s="46"/>
      <c r="Z318" s="46"/>
    </row>
    <row r="319" spans="1:26" ht="15.75" customHeight="1">
      <c r="A319" s="46"/>
      <c r="B319" s="46"/>
      <c r="C319" s="46"/>
      <c r="D319" s="46"/>
      <c r="E319" s="46"/>
      <c r="F319" s="46"/>
      <c r="G319" s="46"/>
      <c r="H319" s="46"/>
      <c r="I319" s="46"/>
      <c r="J319" s="46"/>
      <c r="K319" s="46"/>
      <c r="L319" s="46"/>
      <c r="M319" s="46"/>
      <c r="N319" s="46"/>
      <c r="O319" s="46"/>
      <c r="P319" s="46"/>
      <c r="Q319" s="46"/>
      <c r="R319" s="46"/>
      <c r="S319" s="46"/>
      <c r="T319" s="46"/>
      <c r="U319" s="46"/>
      <c r="V319" s="46"/>
      <c r="W319" s="46"/>
      <c r="X319" s="46"/>
      <c r="Y319" s="46"/>
      <c r="Z319" s="46"/>
    </row>
    <row r="320" spans="1:26" ht="15.75" customHeight="1">
      <c r="A320" s="46"/>
      <c r="B320" s="46"/>
      <c r="C320" s="46"/>
      <c r="D320" s="46"/>
      <c r="E320" s="46"/>
      <c r="F320" s="46"/>
      <c r="G320" s="46"/>
      <c r="H320" s="46"/>
      <c r="I320" s="46"/>
      <c r="J320" s="46"/>
      <c r="K320" s="46"/>
      <c r="L320" s="46"/>
      <c r="M320" s="46"/>
      <c r="N320" s="46"/>
      <c r="O320" s="46"/>
      <c r="P320" s="46"/>
      <c r="Q320" s="46"/>
      <c r="R320" s="46"/>
      <c r="S320" s="46"/>
      <c r="T320" s="46"/>
      <c r="U320" s="46"/>
      <c r="V320" s="46"/>
      <c r="W320" s="46"/>
      <c r="X320" s="46"/>
      <c r="Y320" s="46"/>
      <c r="Z320" s="46"/>
    </row>
    <row r="321" spans="1:26" ht="15.75" customHeight="1">
      <c r="A321" s="46"/>
      <c r="B321" s="46"/>
      <c r="C321" s="46"/>
      <c r="D321" s="46"/>
      <c r="E321" s="46"/>
      <c r="F321" s="46"/>
      <c r="G321" s="46"/>
      <c r="H321" s="46"/>
      <c r="I321" s="46"/>
      <c r="J321" s="46"/>
      <c r="K321" s="46"/>
      <c r="L321" s="46"/>
      <c r="M321" s="46"/>
      <c r="N321" s="46"/>
      <c r="O321" s="46"/>
      <c r="P321" s="46"/>
      <c r="Q321" s="46"/>
      <c r="R321" s="46"/>
      <c r="S321" s="46"/>
      <c r="T321" s="46"/>
      <c r="U321" s="46"/>
      <c r="V321" s="46"/>
      <c r="W321" s="46"/>
      <c r="X321" s="46"/>
      <c r="Y321" s="46"/>
      <c r="Z321" s="46"/>
    </row>
    <row r="322" spans="1:26" ht="15.75" customHeight="1">
      <c r="A322" s="46"/>
      <c r="B322" s="46"/>
      <c r="C322" s="46"/>
      <c r="D322" s="46"/>
      <c r="E322" s="46"/>
      <c r="F322" s="46"/>
      <c r="G322" s="46"/>
      <c r="H322" s="46"/>
      <c r="I322" s="46"/>
      <c r="J322" s="46"/>
      <c r="K322" s="46"/>
      <c r="L322" s="46"/>
      <c r="M322" s="46"/>
      <c r="N322" s="46"/>
      <c r="O322" s="46"/>
      <c r="P322" s="46"/>
      <c r="Q322" s="46"/>
      <c r="R322" s="46"/>
      <c r="S322" s="46"/>
      <c r="T322" s="46"/>
      <c r="U322" s="46"/>
      <c r="V322" s="46"/>
      <c r="W322" s="46"/>
      <c r="X322" s="46"/>
      <c r="Y322" s="46"/>
      <c r="Z322" s="46"/>
    </row>
    <row r="323" spans="1:26" ht="15.75" customHeight="1">
      <c r="A323" s="46"/>
      <c r="B323" s="46"/>
      <c r="C323" s="46"/>
      <c r="D323" s="46"/>
      <c r="E323" s="46"/>
      <c r="F323" s="46"/>
      <c r="G323" s="46"/>
      <c r="H323" s="46"/>
      <c r="I323" s="46"/>
      <c r="J323" s="46"/>
      <c r="K323" s="46"/>
      <c r="L323" s="46"/>
      <c r="M323" s="46"/>
      <c r="N323" s="46"/>
      <c r="O323" s="46"/>
      <c r="P323" s="46"/>
      <c r="Q323" s="46"/>
      <c r="R323" s="46"/>
      <c r="S323" s="46"/>
      <c r="T323" s="46"/>
      <c r="U323" s="46"/>
      <c r="V323" s="46"/>
      <c r="W323" s="46"/>
      <c r="X323" s="46"/>
      <c r="Y323" s="46"/>
      <c r="Z323" s="46"/>
    </row>
    <row r="324" spans="1:26" ht="15.75" customHeight="1">
      <c r="A324" s="46"/>
      <c r="B324" s="46"/>
      <c r="C324" s="46"/>
      <c r="D324" s="46"/>
      <c r="E324" s="46"/>
      <c r="F324" s="46"/>
      <c r="G324" s="46"/>
      <c r="H324" s="46"/>
      <c r="I324" s="46"/>
      <c r="J324" s="46"/>
      <c r="K324" s="46"/>
      <c r="L324" s="46"/>
      <c r="M324" s="46"/>
      <c r="N324" s="46"/>
      <c r="O324" s="46"/>
      <c r="P324" s="46"/>
      <c r="Q324" s="46"/>
      <c r="R324" s="46"/>
      <c r="S324" s="46"/>
      <c r="T324" s="46"/>
      <c r="U324" s="46"/>
      <c r="V324" s="46"/>
      <c r="W324" s="46"/>
      <c r="X324" s="46"/>
      <c r="Y324" s="46"/>
      <c r="Z324" s="46"/>
    </row>
    <row r="325" spans="1:26" ht="15.75" customHeight="1">
      <c r="A325" s="46"/>
      <c r="B325" s="46"/>
      <c r="C325" s="46"/>
      <c r="D325" s="46"/>
      <c r="E325" s="46"/>
      <c r="F325" s="46"/>
      <c r="G325" s="46"/>
      <c r="H325" s="46"/>
      <c r="I325" s="46"/>
      <c r="J325" s="46"/>
      <c r="K325" s="46"/>
      <c r="L325" s="46"/>
      <c r="M325" s="46"/>
      <c r="N325" s="46"/>
      <c r="O325" s="46"/>
      <c r="P325" s="46"/>
      <c r="Q325" s="46"/>
      <c r="R325" s="46"/>
      <c r="S325" s="46"/>
      <c r="T325" s="46"/>
      <c r="U325" s="46"/>
      <c r="V325" s="46"/>
      <c r="W325" s="46"/>
      <c r="X325" s="46"/>
      <c r="Y325" s="46"/>
      <c r="Z325" s="46"/>
    </row>
    <row r="326" spans="1:26" ht="15.75" customHeight="1">
      <c r="A326" s="46"/>
      <c r="B326" s="46"/>
      <c r="C326" s="46"/>
      <c r="D326" s="46"/>
      <c r="E326" s="46"/>
      <c r="F326" s="46"/>
      <c r="G326" s="46"/>
      <c r="H326" s="46"/>
      <c r="I326" s="46"/>
      <c r="J326" s="46"/>
      <c r="K326" s="46"/>
      <c r="L326" s="46"/>
      <c r="M326" s="46"/>
      <c r="N326" s="46"/>
      <c r="O326" s="46"/>
      <c r="P326" s="46"/>
      <c r="Q326" s="46"/>
      <c r="R326" s="46"/>
      <c r="S326" s="46"/>
      <c r="T326" s="46"/>
      <c r="U326" s="46"/>
      <c r="V326" s="46"/>
      <c r="W326" s="46"/>
      <c r="X326" s="46"/>
      <c r="Y326" s="46"/>
      <c r="Z326" s="46"/>
    </row>
    <row r="327" spans="1:26" ht="15.75" customHeight="1">
      <c r="A327" s="46"/>
      <c r="B327" s="46"/>
      <c r="C327" s="46"/>
      <c r="D327" s="46"/>
      <c r="E327" s="46"/>
      <c r="F327" s="46"/>
      <c r="G327" s="46"/>
      <c r="H327" s="46"/>
      <c r="I327" s="46"/>
      <c r="J327" s="46"/>
      <c r="K327" s="46"/>
      <c r="L327" s="46"/>
      <c r="M327" s="46"/>
      <c r="N327" s="46"/>
      <c r="O327" s="46"/>
      <c r="P327" s="46"/>
      <c r="Q327" s="46"/>
      <c r="R327" s="46"/>
      <c r="S327" s="46"/>
      <c r="T327" s="46"/>
      <c r="U327" s="46"/>
      <c r="V327" s="46"/>
      <c r="W327" s="46"/>
      <c r="X327" s="46"/>
      <c r="Y327" s="46"/>
      <c r="Z327" s="46"/>
    </row>
    <row r="328" spans="1:26" ht="15.75" customHeight="1">
      <c r="A328" s="46"/>
      <c r="B328" s="46"/>
      <c r="C328" s="46"/>
      <c r="D328" s="46"/>
      <c r="E328" s="46"/>
      <c r="F328" s="46"/>
      <c r="G328" s="46"/>
      <c r="H328" s="46"/>
      <c r="I328" s="46"/>
      <c r="J328" s="46"/>
      <c r="K328" s="46"/>
      <c r="L328" s="46"/>
      <c r="M328" s="46"/>
      <c r="N328" s="46"/>
      <c r="O328" s="46"/>
      <c r="P328" s="46"/>
      <c r="Q328" s="46"/>
      <c r="R328" s="46"/>
      <c r="S328" s="46"/>
      <c r="T328" s="46"/>
      <c r="U328" s="46"/>
      <c r="V328" s="46"/>
      <c r="W328" s="46"/>
      <c r="X328" s="46"/>
      <c r="Y328" s="46"/>
      <c r="Z328" s="46"/>
    </row>
    <row r="329" spans="1:26" ht="15.75" customHeight="1">
      <c r="A329" s="46"/>
      <c r="B329" s="46"/>
      <c r="C329" s="46"/>
      <c r="D329" s="46"/>
      <c r="E329" s="46"/>
      <c r="F329" s="46"/>
      <c r="G329" s="46"/>
      <c r="H329" s="46"/>
      <c r="I329" s="46"/>
      <c r="J329" s="46"/>
      <c r="K329" s="46"/>
      <c r="L329" s="46"/>
      <c r="M329" s="46"/>
      <c r="N329" s="46"/>
      <c r="O329" s="46"/>
      <c r="P329" s="46"/>
      <c r="Q329" s="46"/>
      <c r="R329" s="46"/>
      <c r="S329" s="46"/>
      <c r="T329" s="46"/>
      <c r="U329" s="46"/>
      <c r="V329" s="46"/>
      <c r="W329" s="46"/>
      <c r="X329" s="46"/>
      <c r="Y329" s="46"/>
      <c r="Z329" s="46"/>
    </row>
    <row r="330" spans="1:26" ht="15.75" customHeight="1">
      <c r="A330" s="46"/>
      <c r="B330" s="46"/>
      <c r="C330" s="46"/>
      <c r="D330" s="46"/>
      <c r="E330" s="46"/>
      <c r="F330" s="46"/>
      <c r="G330" s="46"/>
      <c r="H330" s="46"/>
      <c r="I330" s="46"/>
      <c r="J330" s="46"/>
      <c r="K330" s="46"/>
      <c r="L330" s="46"/>
      <c r="M330" s="46"/>
      <c r="N330" s="46"/>
      <c r="O330" s="46"/>
      <c r="P330" s="46"/>
      <c r="Q330" s="46"/>
      <c r="R330" s="46"/>
      <c r="S330" s="46"/>
      <c r="T330" s="46"/>
      <c r="U330" s="46"/>
      <c r="V330" s="46"/>
      <c r="W330" s="46"/>
      <c r="X330" s="46"/>
      <c r="Y330" s="46"/>
      <c r="Z330" s="46"/>
    </row>
    <row r="331" spans="1:26" ht="15.75" customHeight="1">
      <c r="A331" s="46"/>
      <c r="B331" s="46"/>
      <c r="C331" s="46"/>
      <c r="D331" s="46"/>
      <c r="E331" s="46"/>
      <c r="F331" s="46"/>
      <c r="G331" s="46"/>
      <c r="H331" s="46"/>
      <c r="I331" s="46"/>
      <c r="J331" s="46"/>
      <c r="K331" s="46"/>
      <c r="L331" s="46"/>
      <c r="M331" s="46"/>
      <c r="N331" s="46"/>
      <c r="O331" s="46"/>
      <c r="P331" s="46"/>
      <c r="Q331" s="46"/>
      <c r="R331" s="46"/>
      <c r="S331" s="46"/>
      <c r="T331" s="46"/>
      <c r="U331" s="46"/>
      <c r="V331" s="46"/>
      <c r="W331" s="46"/>
      <c r="X331" s="46"/>
      <c r="Y331" s="46"/>
      <c r="Z331" s="46"/>
    </row>
    <row r="332" spans="1:26" ht="15.75" customHeight="1">
      <c r="A332" s="46"/>
      <c r="B332" s="46"/>
      <c r="C332" s="46"/>
      <c r="D332" s="46"/>
      <c r="E332" s="46"/>
      <c r="F332" s="46"/>
      <c r="G332" s="46"/>
      <c r="H332" s="46"/>
      <c r="I332" s="46"/>
      <c r="J332" s="46"/>
      <c r="K332" s="46"/>
      <c r="L332" s="46"/>
      <c r="M332" s="46"/>
      <c r="N332" s="46"/>
      <c r="O332" s="46"/>
      <c r="P332" s="46"/>
      <c r="Q332" s="46"/>
      <c r="R332" s="46"/>
      <c r="S332" s="46"/>
      <c r="T332" s="46"/>
      <c r="U332" s="46"/>
      <c r="V332" s="46"/>
      <c r="W332" s="46"/>
      <c r="X332" s="46"/>
      <c r="Y332" s="46"/>
      <c r="Z332" s="46"/>
    </row>
    <row r="333" spans="1:26" ht="15.75" customHeight="1">
      <c r="A333" s="46"/>
      <c r="B333" s="46"/>
      <c r="C333" s="46"/>
      <c r="D333" s="46"/>
      <c r="E333" s="46"/>
      <c r="F333" s="46"/>
      <c r="G333" s="46"/>
      <c r="H333" s="46"/>
      <c r="I333" s="46"/>
      <c r="J333" s="46"/>
      <c r="K333" s="46"/>
      <c r="L333" s="46"/>
      <c r="M333" s="46"/>
      <c r="N333" s="46"/>
      <c r="O333" s="46"/>
      <c r="P333" s="46"/>
      <c r="Q333" s="46"/>
      <c r="R333" s="46"/>
      <c r="S333" s="46"/>
      <c r="T333" s="46"/>
      <c r="U333" s="46"/>
      <c r="V333" s="46"/>
      <c r="W333" s="46"/>
      <c r="X333" s="46"/>
      <c r="Y333" s="46"/>
      <c r="Z333" s="46"/>
    </row>
    <row r="334" spans="1:26" ht="15.75" customHeight="1">
      <c r="A334" s="46"/>
      <c r="B334" s="46"/>
      <c r="C334" s="46"/>
      <c r="D334" s="46"/>
      <c r="E334" s="46"/>
      <c r="F334" s="46"/>
      <c r="G334" s="46"/>
      <c r="H334" s="46"/>
      <c r="I334" s="46"/>
      <c r="J334" s="46"/>
      <c r="K334" s="46"/>
      <c r="L334" s="46"/>
      <c r="M334" s="46"/>
      <c r="N334" s="46"/>
      <c r="O334" s="46"/>
      <c r="P334" s="46"/>
      <c r="Q334" s="46"/>
      <c r="R334" s="46"/>
      <c r="S334" s="46"/>
      <c r="T334" s="46"/>
      <c r="U334" s="46"/>
      <c r="V334" s="46"/>
      <c r="W334" s="46"/>
      <c r="X334" s="46"/>
      <c r="Y334" s="46"/>
      <c r="Z334" s="46"/>
    </row>
    <row r="335" spans="1:26" ht="15.75" customHeight="1">
      <c r="A335" s="46"/>
      <c r="B335" s="46"/>
      <c r="C335" s="46"/>
      <c r="D335" s="46"/>
      <c r="E335" s="46"/>
      <c r="F335" s="46"/>
      <c r="G335" s="46"/>
      <c r="H335" s="46"/>
      <c r="I335" s="46"/>
      <c r="J335" s="46"/>
      <c r="K335" s="46"/>
      <c r="L335" s="46"/>
      <c r="M335" s="46"/>
      <c r="N335" s="46"/>
      <c r="O335" s="46"/>
      <c r="P335" s="46"/>
      <c r="Q335" s="46"/>
      <c r="R335" s="46"/>
      <c r="S335" s="46"/>
      <c r="T335" s="46"/>
      <c r="U335" s="46"/>
      <c r="V335" s="46"/>
      <c r="W335" s="46"/>
      <c r="X335" s="46"/>
      <c r="Y335" s="46"/>
      <c r="Z335" s="46"/>
    </row>
    <row r="336" spans="1:26" ht="15.75" customHeight="1">
      <c r="A336" s="46"/>
      <c r="B336" s="46"/>
      <c r="C336" s="46"/>
      <c r="D336" s="46"/>
      <c r="E336" s="46"/>
      <c r="F336" s="46"/>
      <c r="G336" s="46"/>
      <c r="H336" s="46"/>
      <c r="I336" s="46"/>
      <c r="J336" s="46"/>
      <c r="K336" s="46"/>
      <c r="L336" s="46"/>
      <c r="M336" s="46"/>
      <c r="N336" s="46"/>
      <c r="O336" s="46"/>
      <c r="P336" s="46"/>
      <c r="Q336" s="46"/>
      <c r="R336" s="46"/>
      <c r="S336" s="46"/>
      <c r="T336" s="46"/>
      <c r="U336" s="46"/>
      <c r="V336" s="46"/>
      <c r="W336" s="46"/>
      <c r="X336" s="46"/>
      <c r="Y336" s="46"/>
      <c r="Z336" s="46"/>
    </row>
    <row r="337" spans="1:26" ht="15.75" customHeight="1">
      <c r="A337" s="46"/>
      <c r="B337" s="46"/>
      <c r="C337" s="46"/>
      <c r="D337" s="46"/>
      <c r="E337" s="46"/>
      <c r="F337" s="46"/>
      <c r="G337" s="46"/>
      <c r="H337" s="46"/>
      <c r="I337" s="46"/>
      <c r="J337" s="46"/>
      <c r="K337" s="46"/>
      <c r="L337" s="46"/>
      <c r="M337" s="46"/>
      <c r="N337" s="46"/>
      <c r="O337" s="46"/>
      <c r="P337" s="46"/>
      <c r="Q337" s="46"/>
      <c r="R337" s="46"/>
      <c r="S337" s="46"/>
      <c r="T337" s="46"/>
      <c r="U337" s="46"/>
      <c r="V337" s="46"/>
      <c r="W337" s="46"/>
      <c r="X337" s="46"/>
      <c r="Y337" s="46"/>
      <c r="Z337" s="46"/>
    </row>
    <row r="338" spans="1:26" ht="15.75" customHeight="1">
      <c r="A338" s="46"/>
      <c r="B338" s="46"/>
      <c r="C338" s="46"/>
      <c r="D338" s="46"/>
      <c r="E338" s="46"/>
      <c r="F338" s="46"/>
      <c r="G338" s="46"/>
      <c r="H338" s="46"/>
      <c r="I338" s="46"/>
      <c r="J338" s="46"/>
      <c r="K338" s="46"/>
      <c r="L338" s="46"/>
      <c r="M338" s="46"/>
      <c r="N338" s="46"/>
      <c r="O338" s="46"/>
      <c r="P338" s="46"/>
      <c r="Q338" s="46"/>
      <c r="R338" s="46"/>
      <c r="S338" s="46"/>
      <c r="T338" s="46"/>
      <c r="U338" s="46"/>
      <c r="V338" s="46"/>
      <c r="W338" s="46"/>
      <c r="X338" s="46"/>
      <c r="Y338" s="46"/>
      <c r="Z338" s="46"/>
    </row>
    <row r="339" spans="1:26" ht="15.75" customHeight="1">
      <c r="A339" s="46"/>
      <c r="B339" s="46"/>
      <c r="C339" s="46"/>
      <c r="D339" s="46"/>
      <c r="E339" s="46"/>
      <c r="F339" s="46"/>
      <c r="G339" s="46"/>
      <c r="H339" s="46"/>
      <c r="I339" s="46"/>
      <c r="J339" s="46"/>
      <c r="K339" s="46"/>
      <c r="L339" s="46"/>
      <c r="M339" s="46"/>
      <c r="N339" s="46"/>
      <c r="O339" s="46"/>
      <c r="P339" s="46"/>
      <c r="Q339" s="46"/>
      <c r="R339" s="46"/>
      <c r="S339" s="46"/>
      <c r="T339" s="46"/>
      <c r="U339" s="46"/>
      <c r="V339" s="46"/>
      <c r="W339" s="46"/>
      <c r="X339" s="46"/>
      <c r="Y339" s="46"/>
      <c r="Z339" s="46"/>
    </row>
    <row r="340" spans="1:26" ht="15.75" customHeight="1">
      <c r="A340" s="46"/>
      <c r="B340" s="46"/>
      <c r="C340" s="46"/>
      <c r="D340" s="46"/>
      <c r="E340" s="46"/>
      <c r="F340" s="46"/>
      <c r="G340" s="46"/>
      <c r="H340" s="46"/>
      <c r="I340" s="46"/>
      <c r="J340" s="46"/>
      <c r="K340" s="46"/>
      <c r="L340" s="46"/>
      <c r="M340" s="46"/>
      <c r="N340" s="46"/>
      <c r="O340" s="46"/>
      <c r="P340" s="46"/>
      <c r="Q340" s="46"/>
      <c r="R340" s="46"/>
      <c r="S340" s="46"/>
      <c r="T340" s="46"/>
      <c r="U340" s="46"/>
      <c r="V340" s="46"/>
      <c r="W340" s="46"/>
      <c r="X340" s="46"/>
      <c r="Y340" s="46"/>
      <c r="Z340" s="46"/>
    </row>
    <row r="341" spans="1:26" ht="15.75" customHeight="1">
      <c r="A341" s="46"/>
      <c r="B341" s="46"/>
      <c r="C341" s="46"/>
      <c r="D341" s="46"/>
      <c r="E341" s="46"/>
      <c r="F341" s="46"/>
      <c r="G341" s="46"/>
      <c r="H341" s="46"/>
      <c r="I341" s="46"/>
      <c r="J341" s="46"/>
      <c r="K341" s="46"/>
      <c r="L341" s="46"/>
      <c r="M341" s="46"/>
      <c r="N341" s="46"/>
      <c r="O341" s="46"/>
      <c r="P341" s="46"/>
      <c r="Q341" s="46"/>
      <c r="R341" s="46"/>
      <c r="S341" s="46"/>
      <c r="T341" s="46"/>
      <c r="U341" s="46"/>
      <c r="V341" s="46"/>
      <c r="W341" s="46"/>
      <c r="X341" s="46"/>
      <c r="Y341" s="46"/>
      <c r="Z341" s="46"/>
    </row>
    <row r="342" spans="1:26" ht="15.75" customHeight="1">
      <c r="A342" s="46"/>
      <c r="B342" s="46"/>
      <c r="C342" s="46"/>
      <c r="D342" s="46"/>
      <c r="E342" s="46"/>
      <c r="F342" s="46"/>
      <c r="G342" s="46"/>
      <c r="H342" s="46"/>
      <c r="I342" s="46"/>
      <c r="J342" s="46"/>
      <c r="K342" s="46"/>
      <c r="L342" s="46"/>
      <c r="M342" s="46"/>
      <c r="N342" s="46"/>
      <c r="O342" s="46"/>
      <c r="P342" s="46"/>
      <c r="Q342" s="46"/>
      <c r="R342" s="46"/>
      <c r="S342" s="46"/>
      <c r="T342" s="46"/>
      <c r="U342" s="46"/>
      <c r="V342" s="46"/>
      <c r="W342" s="46"/>
      <c r="X342" s="46"/>
      <c r="Y342" s="46"/>
      <c r="Z342" s="46"/>
    </row>
    <row r="343" spans="1:26" ht="15.75" customHeight="1">
      <c r="A343" s="46"/>
      <c r="B343" s="46"/>
      <c r="C343" s="46"/>
      <c r="D343" s="46"/>
      <c r="E343" s="46"/>
      <c r="F343" s="46"/>
      <c r="G343" s="46"/>
      <c r="H343" s="46"/>
      <c r="I343" s="46"/>
      <c r="J343" s="46"/>
      <c r="K343" s="46"/>
      <c r="L343" s="46"/>
      <c r="M343" s="46"/>
      <c r="N343" s="46"/>
      <c r="O343" s="46"/>
      <c r="P343" s="46"/>
      <c r="Q343" s="46"/>
      <c r="R343" s="46"/>
      <c r="S343" s="46"/>
      <c r="T343" s="46"/>
      <c r="U343" s="46"/>
      <c r="V343" s="46"/>
      <c r="W343" s="46"/>
      <c r="X343" s="46"/>
      <c r="Y343" s="46"/>
      <c r="Z343" s="46"/>
    </row>
    <row r="344" spans="1:26" ht="15.75" customHeight="1">
      <c r="A344" s="46"/>
      <c r="B344" s="46"/>
      <c r="C344" s="46"/>
      <c r="D344" s="46"/>
      <c r="E344" s="46"/>
      <c r="F344" s="46"/>
      <c r="G344" s="46"/>
      <c r="H344" s="46"/>
      <c r="I344" s="46"/>
      <c r="J344" s="46"/>
      <c r="K344" s="46"/>
      <c r="L344" s="46"/>
      <c r="M344" s="46"/>
      <c r="N344" s="46"/>
      <c r="O344" s="46"/>
      <c r="P344" s="46"/>
      <c r="Q344" s="46"/>
      <c r="R344" s="46"/>
      <c r="S344" s="46"/>
      <c r="T344" s="46"/>
      <c r="U344" s="46"/>
      <c r="V344" s="46"/>
      <c r="W344" s="46"/>
      <c r="X344" s="46"/>
      <c r="Y344" s="46"/>
      <c r="Z344" s="46"/>
    </row>
    <row r="345" spans="1:26" ht="15.75" customHeight="1">
      <c r="A345" s="46"/>
      <c r="B345" s="46"/>
      <c r="C345" s="46"/>
      <c r="D345" s="46"/>
      <c r="E345" s="46"/>
      <c r="F345" s="46"/>
      <c r="G345" s="46"/>
      <c r="H345" s="46"/>
      <c r="I345" s="46"/>
      <c r="J345" s="46"/>
      <c r="K345" s="46"/>
      <c r="L345" s="46"/>
      <c r="M345" s="46"/>
      <c r="N345" s="46"/>
      <c r="O345" s="46"/>
      <c r="P345" s="46"/>
      <c r="Q345" s="46"/>
      <c r="R345" s="46"/>
      <c r="S345" s="46"/>
      <c r="T345" s="46"/>
      <c r="U345" s="46"/>
      <c r="V345" s="46"/>
      <c r="W345" s="46"/>
      <c r="X345" s="46"/>
      <c r="Y345" s="46"/>
      <c r="Z345" s="46"/>
    </row>
    <row r="346" spans="1:26" ht="15.75" customHeight="1">
      <c r="A346" s="46"/>
      <c r="B346" s="46"/>
      <c r="C346" s="46"/>
      <c r="D346" s="46"/>
      <c r="E346" s="46"/>
      <c r="F346" s="46"/>
      <c r="G346" s="46"/>
      <c r="H346" s="46"/>
      <c r="I346" s="46"/>
      <c r="J346" s="46"/>
      <c r="K346" s="46"/>
      <c r="L346" s="46"/>
      <c r="M346" s="46"/>
      <c r="N346" s="46"/>
      <c r="O346" s="46"/>
      <c r="P346" s="46"/>
      <c r="Q346" s="46"/>
      <c r="R346" s="46"/>
      <c r="S346" s="46"/>
      <c r="T346" s="46"/>
      <c r="U346" s="46"/>
      <c r="V346" s="46"/>
      <c r="W346" s="46"/>
      <c r="X346" s="46"/>
      <c r="Y346" s="46"/>
      <c r="Z346" s="46"/>
    </row>
    <row r="347" spans="1:26" ht="15.75" customHeight="1">
      <c r="A347" s="46"/>
      <c r="B347" s="46"/>
      <c r="C347" s="46"/>
      <c r="D347" s="46"/>
      <c r="E347" s="46"/>
      <c r="F347" s="46"/>
      <c r="G347" s="46"/>
      <c r="H347" s="46"/>
      <c r="I347" s="46"/>
      <c r="J347" s="46"/>
      <c r="K347" s="46"/>
      <c r="L347" s="46"/>
      <c r="M347" s="46"/>
      <c r="N347" s="46"/>
      <c r="O347" s="46"/>
      <c r="P347" s="46"/>
      <c r="Q347" s="46"/>
      <c r="R347" s="46"/>
      <c r="S347" s="46"/>
      <c r="T347" s="46"/>
      <c r="U347" s="46"/>
      <c r="V347" s="46"/>
      <c r="W347" s="46"/>
      <c r="X347" s="46"/>
      <c r="Y347" s="46"/>
      <c r="Z347" s="46"/>
    </row>
    <row r="348" spans="1:26" ht="15.75" customHeight="1">
      <c r="A348" s="46"/>
      <c r="B348" s="46"/>
      <c r="C348" s="46"/>
      <c r="D348" s="46"/>
      <c r="E348" s="46"/>
      <c r="F348" s="46"/>
      <c r="G348" s="46"/>
      <c r="H348" s="46"/>
      <c r="I348" s="46"/>
      <c r="J348" s="46"/>
      <c r="K348" s="46"/>
      <c r="L348" s="46"/>
      <c r="M348" s="46"/>
      <c r="N348" s="46"/>
      <c r="O348" s="46"/>
      <c r="P348" s="46"/>
      <c r="Q348" s="46"/>
      <c r="R348" s="46"/>
      <c r="S348" s="46"/>
      <c r="T348" s="46"/>
      <c r="U348" s="46"/>
      <c r="V348" s="46"/>
      <c r="W348" s="46"/>
      <c r="X348" s="46"/>
      <c r="Y348" s="46"/>
      <c r="Z348" s="46"/>
    </row>
    <row r="349" spans="1:26" ht="15.75" customHeight="1">
      <c r="A349" s="46"/>
      <c r="B349" s="46"/>
      <c r="C349" s="46"/>
      <c r="D349" s="46"/>
      <c r="E349" s="46"/>
      <c r="F349" s="46"/>
      <c r="G349" s="46"/>
      <c r="H349" s="46"/>
      <c r="I349" s="46"/>
      <c r="J349" s="46"/>
      <c r="K349" s="46"/>
      <c r="L349" s="46"/>
      <c r="M349" s="46"/>
      <c r="N349" s="46"/>
      <c r="O349" s="46"/>
      <c r="P349" s="46"/>
      <c r="Q349" s="46"/>
      <c r="R349" s="46"/>
      <c r="S349" s="46"/>
      <c r="T349" s="46"/>
      <c r="U349" s="46"/>
      <c r="V349" s="46"/>
      <c r="W349" s="46"/>
      <c r="X349" s="46"/>
      <c r="Y349" s="46"/>
      <c r="Z349" s="46"/>
    </row>
    <row r="350" spans="1:26" ht="15.75" customHeight="1">
      <c r="A350" s="46"/>
      <c r="B350" s="46"/>
      <c r="C350" s="46"/>
      <c r="D350" s="46"/>
      <c r="E350" s="46"/>
      <c r="F350" s="46"/>
      <c r="G350" s="46"/>
      <c r="H350" s="46"/>
      <c r="I350" s="46"/>
      <c r="J350" s="46"/>
      <c r="K350" s="46"/>
      <c r="L350" s="46"/>
      <c r="M350" s="46"/>
      <c r="N350" s="46"/>
      <c r="O350" s="46"/>
      <c r="P350" s="46"/>
      <c r="Q350" s="46"/>
      <c r="R350" s="46"/>
      <c r="S350" s="46"/>
      <c r="T350" s="46"/>
      <c r="U350" s="46"/>
      <c r="V350" s="46"/>
      <c r="W350" s="46"/>
      <c r="X350" s="46"/>
      <c r="Y350" s="46"/>
      <c r="Z350" s="46"/>
    </row>
    <row r="351" spans="1:26" ht="15.75" customHeight="1">
      <c r="A351" s="46"/>
      <c r="B351" s="46"/>
      <c r="C351" s="46"/>
      <c r="D351" s="46"/>
      <c r="E351" s="46"/>
      <c r="F351" s="46"/>
      <c r="G351" s="46"/>
      <c r="H351" s="46"/>
      <c r="I351" s="46"/>
      <c r="J351" s="46"/>
      <c r="K351" s="46"/>
      <c r="L351" s="46"/>
      <c r="M351" s="46"/>
      <c r="N351" s="46"/>
      <c r="O351" s="46"/>
      <c r="P351" s="46"/>
      <c r="Q351" s="46"/>
      <c r="R351" s="46"/>
      <c r="S351" s="46"/>
      <c r="T351" s="46"/>
      <c r="U351" s="46"/>
      <c r="V351" s="46"/>
      <c r="W351" s="46"/>
      <c r="X351" s="46"/>
      <c r="Y351" s="46"/>
      <c r="Z351" s="46"/>
    </row>
    <row r="352" spans="1:26" ht="15.75" customHeight="1">
      <c r="A352" s="46"/>
      <c r="B352" s="46"/>
      <c r="C352" s="46"/>
      <c r="D352" s="46"/>
      <c r="E352" s="46"/>
      <c r="F352" s="46"/>
      <c r="G352" s="46"/>
      <c r="H352" s="46"/>
      <c r="I352" s="46"/>
      <c r="J352" s="46"/>
      <c r="K352" s="46"/>
      <c r="L352" s="46"/>
      <c r="M352" s="46"/>
      <c r="N352" s="46"/>
      <c r="O352" s="46"/>
      <c r="P352" s="46"/>
      <c r="Q352" s="46"/>
      <c r="R352" s="46"/>
      <c r="S352" s="46"/>
      <c r="T352" s="46"/>
      <c r="U352" s="46"/>
      <c r="V352" s="46"/>
      <c r="W352" s="46"/>
      <c r="X352" s="46"/>
      <c r="Y352" s="46"/>
      <c r="Z352" s="46"/>
    </row>
    <row r="353" spans="1:26" ht="15.75" customHeight="1">
      <c r="A353" s="46"/>
      <c r="B353" s="46"/>
      <c r="C353" s="46"/>
      <c r="D353" s="46"/>
      <c r="E353" s="46"/>
      <c r="F353" s="46"/>
      <c r="G353" s="46"/>
      <c r="H353" s="46"/>
      <c r="I353" s="46"/>
      <c r="J353" s="46"/>
      <c r="K353" s="46"/>
      <c r="L353" s="46"/>
      <c r="M353" s="46"/>
      <c r="N353" s="46"/>
      <c r="O353" s="46"/>
      <c r="P353" s="46"/>
      <c r="Q353" s="46"/>
      <c r="R353" s="46"/>
      <c r="S353" s="46"/>
      <c r="T353" s="46"/>
      <c r="U353" s="46"/>
      <c r="V353" s="46"/>
      <c r="W353" s="46"/>
      <c r="X353" s="46"/>
      <c r="Y353" s="46"/>
      <c r="Z353" s="46"/>
    </row>
    <row r="354" spans="1:26" ht="15.75" customHeight="1">
      <c r="A354" s="46"/>
      <c r="B354" s="46"/>
      <c r="C354" s="46"/>
      <c r="D354" s="46"/>
      <c r="E354" s="46"/>
      <c r="F354" s="46"/>
      <c r="G354" s="46"/>
      <c r="H354" s="46"/>
      <c r="I354" s="46"/>
      <c r="J354" s="46"/>
      <c r="K354" s="46"/>
      <c r="L354" s="46"/>
      <c r="M354" s="46"/>
      <c r="N354" s="46"/>
      <c r="O354" s="46"/>
      <c r="P354" s="46"/>
      <c r="Q354" s="46"/>
      <c r="R354" s="46"/>
      <c r="S354" s="46"/>
      <c r="T354" s="46"/>
      <c r="U354" s="46"/>
      <c r="V354" s="46"/>
      <c r="W354" s="46"/>
      <c r="X354" s="46"/>
      <c r="Y354" s="46"/>
      <c r="Z354" s="46"/>
    </row>
    <row r="355" spans="1:26" ht="15.75" customHeight="1">
      <c r="A355" s="46"/>
      <c r="B355" s="46"/>
      <c r="C355" s="46"/>
      <c r="D355" s="46"/>
      <c r="E355" s="46"/>
      <c r="F355" s="46"/>
      <c r="G355" s="46"/>
      <c r="H355" s="46"/>
      <c r="I355" s="46"/>
      <c r="J355" s="46"/>
      <c r="K355" s="46"/>
      <c r="L355" s="46"/>
      <c r="M355" s="46"/>
      <c r="N355" s="46"/>
      <c r="O355" s="46"/>
      <c r="P355" s="46"/>
      <c r="Q355" s="46"/>
      <c r="R355" s="46"/>
      <c r="S355" s="46"/>
      <c r="T355" s="46"/>
      <c r="U355" s="46"/>
      <c r="V355" s="46"/>
      <c r="W355" s="46"/>
      <c r="X355" s="46"/>
      <c r="Y355" s="46"/>
      <c r="Z355" s="46"/>
    </row>
    <row r="356" spans="1:26" ht="15.75" customHeight="1">
      <c r="A356" s="46"/>
      <c r="B356" s="46"/>
      <c r="C356" s="46"/>
      <c r="D356" s="46"/>
      <c r="E356" s="46"/>
      <c r="F356" s="46"/>
      <c r="G356" s="46"/>
      <c r="H356" s="46"/>
      <c r="I356" s="46"/>
      <c r="J356" s="46"/>
      <c r="K356" s="46"/>
      <c r="L356" s="46"/>
      <c r="M356" s="46"/>
      <c r="N356" s="46"/>
      <c r="O356" s="46"/>
      <c r="P356" s="46"/>
      <c r="Q356" s="46"/>
      <c r="R356" s="46"/>
      <c r="S356" s="46"/>
      <c r="T356" s="46"/>
      <c r="U356" s="46"/>
      <c r="V356" s="46"/>
      <c r="W356" s="46"/>
      <c r="X356" s="46"/>
      <c r="Y356" s="46"/>
      <c r="Z356" s="46"/>
    </row>
    <row r="357" spans="1:26" ht="15.75" customHeight="1">
      <c r="A357" s="46"/>
      <c r="B357" s="46"/>
      <c r="C357" s="46"/>
      <c r="D357" s="46"/>
      <c r="E357" s="46"/>
      <c r="F357" s="46"/>
      <c r="G357" s="46"/>
      <c r="H357" s="46"/>
      <c r="I357" s="46"/>
      <c r="J357" s="46"/>
      <c r="K357" s="46"/>
      <c r="L357" s="46"/>
      <c r="M357" s="46"/>
      <c r="N357" s="46"/>
      <c r="O357" s="46"/>
      <c r="P357" s="46"/>
      <c r="Q357" s="46"/>
      <c r="R357" s="46"/>
      <c r="S357" s="46"/>
      <c r="T357" s="46"/>
      <c r="U357" s="46"/>
      <c r="V357" s="46"/>
      <c r="W357" s="46"/>
      <c r="X357" s="46"/>
      <c r="Y357" s="46"/>
      <c r="Z357" s="46"/>
    </row>
    <row r="358" spans="1:26" ht="15.75" customHeight="1">
      <c r="A358" s="46"/>
      <c r="B358" s="46"/>
      <c r="C358" s="46"/>
      <c r="D358" s="46"/>
      <c r="E358" s="46"/>
      <c r="F358" s="46"/>
      <c r="G358" s="46"/>
      <c r="H358" s="46"/>
      <c r="I358" s="46"/>
      <c r="J358" s="46"/>
      <c r="K358" s="46"/>
      <c r="L358" s="46"/>
      <c r="M358" s="46"/>
      <c r="N358" s="46"/>
      <c r="O358" s="46"/>
      <c r="P358" s="46"/>
      <c r="Q358" s="46"/>
      <c r="R358" s="46"/>
      <c r="S358" s="46"/>
      <c r="T358" s="46"/>
      <c r="U358" s="46"/>
      <c r="V358" s="46"/>
      <c r="W358" s="46"/>
      <c r="X358" s="46"/>
      <c r="Y358" s="46"/>
      <c r="Z358" s="46"/>
    </row>
    <row r="359" spans="1:26" ht="15.75" customHeight="1">
      <c r="A359" s="46"/>
      <c r="B359" s="46"/>
      <c r="C359" s="46"/>
      <c r="D359" s="46"/>
      <c r="E359" s="46"/>
      <c r="F359" s="46"/>
      <c r="G359" s="46"/>
      <c r="H359" s="46"/>
      <c r="I359" s="46"/>
      <c r="J359" s="46"/>
      <c r="K359" s="46"/>
      <c r="L359" s="46"/>
      <c r="M359" s="46"/>
      <c r="N359" s="46"/>
      <c r="O359" s="46"/>
      <c r="P359" s="46"/>
      <c r="Q359" s="46"/>
      <c r="R359" s="46"/>
      <c r="S359" s="46"/>
      <c r="T359" s="46"/>
      <c r="U359" s="46"/>
      <c r="V359" s="46"/>
      <c r="W359" s="46"/>
      <c r="X359" s="46"/>
      <c r="Y359" s="46"/>
      <c r="Z359" s="46"/>
    </row>
    <row r="360" spans="1:26" ht="15.75" customHeight="1">
      <c r="A360" s="46"/>
      <c r="B360" s="46"/>
      <c r="C360" s="46"/>
      <c r="D360" s="46"/>
      <c r="E360" s="46"/>
      <c r="F360" s="46"/>
      <c r="G360" s="46"/>
      <c r="H360" s="46"/>
      <c r="I360" s="46"/>
      <c r="J360" s="46"/>
      <c r="K360" s="46"/>
      <c r="L360" s="46"/>
      <c r="M360" s="46"/>
      <c r="N360" s="46"/>
      <c r="O360" s="46"/>
      <c r="P360" s="46"/>
      <c r="Q360" s="46"/>
      <c r="R360" s="46"/>
      <c r="S360" s="46"/>
      <c r="T360" s="46"/>
      <c r="U360" s="46"/>
      <c r="V360" s="46"/>
      <c r="W360" s="46"/>
      <c r="X360" s="46"/>
      <c r="Y360" s="46"/>
      <c r="Z360" s="46"/>
    </row>
    <row r="361" spans="1:26" ht="15.75" customHeight="1">
      <c r="A361" s="46"/>
      <c r="B361" s="46"/>
      <c r="C361" s="46"/>
      <c r="D361" s="46"/>
      <c r="E361" s="46"/>
      <c r="F361" s="46"/>
      <c r="G361" s="46"/>
      <c r="H361" s="46"/>
      <c r="I361" s="46"/>
      <c r="J361" s="46"/>
      <c r="K361" s="46"/>
      <c r="L361" s="46"/>
      <c r="M361" s="46"/>
      <c r="N361" s="46"/>
      <c r="O361" s="46"/>
      <c r="P361" s="46"/>
      <c r="Q361" s="46"/>
      <c r="R361" s="46"/>
      <c r="S361" s="46"/>
      <c r="T361" s="46"/>
      <c r="U361" s="46"/>
      <c r="V361" s="46"/>
      <c r="W361" s="46"/>
      <c r="X361" s="46"/>
      <c r="Y361" s="46"/>
      <c r="Z361" s="46"/>
    </row>
    <row r="362" spans="1:26" ht="15.75" customHeight="1">
      <c r="A362" s="46"/>
      <c r="B362" s="46"/>
      <c r="C362" s="46"/>
      <c r="D362" s="46"/>
      <c r="E362" s="46"/>
      <c r="F362" s="46"/>
      <c r="G362" s="46"/>
      <c r="H362" s="46"/>
      <c r="I362" s="46"/>
      <c r="J362" s="46"/>
      <c r="K362" s="46"/>
      <c r="L362" s="46"/>
      <c r="M362" s="46"/>
      <c r="N362" s="46"/>
      <c r="O362" s="46"/>
      <c r="P362" s="46"/>
      <c r="Q362" s="46"/>
      <c r="R362" s="46"/>
      <c r="S362" s="46"/>
      <c r="T362" s="46"/>
      <c r="U362" s="46"/>
      <c r="V362" s="46"/>
      <c r="W362" s="46"/>
      <c r="X362" s="46"/>
      <c r="Y362" s="46"/>
      <c r="Z362" s="46"/>
    </row>
    <row r="363" spans="1:26" ht="15.75" customHeight="1">
      <c r="A363" s="46"/>
      <c r="B363" s="46"/>
      <c r="C363" s="46"/>
      <c r="D363" s="46"/>
      <c r="E363" s="46"/>
      <c r="F363" s="46"/>
      <c r="G363" s="46"/>
      <c r="H363" s="46"/>
      <c r="I363" s="46"/>
      <c r="J363" s="46"/>
      <c r="K363" s="46"/>
      <c r="L363" s="46"/>
      <c r="M363" s="46"/>
      <c r="N363" s="46"/>
      <c r="O363" s="46"/>
      <c r="P363" s="46"/>
      <c r="Q363" s="46"/>
      <c r="R363" s="46"/>
      <c r="S363" s="46"/>
      <c r="T363" s="46"/>
      <c r="U363" s="46"/>
      <c r="V363" s="46"/>
      <c r="W363" s="46"/>
      <c r="X363" s="46"/>
      <c r="Y363" s="46"/>
      <c r="Z363" s="46"/>
    </row>
    <row r="364" spans="1:26" ht="15.75" customHeight="1">
      <c r="A364" s="46"/>
      <c r="B364" s="46"/>
      <c r="C364" s="46"/>
      <c r="D364" s="46"/>
      <c r="E364" s="46"/>
      <c r="F364" s="46"/>
      <c r="G364" s="46"/>
      <c r="H364" s="46"/>
      <c r="I364" s="46"/>
      <c r="J364" s="46"/>
      <c r="K364" s="46"/>
      <c r="L364" s="46"/>
      <c r="M364" s="46"/>
      <c r="N364" s="46"/>
      <c r="O364" s="46"/>
      <c r="P364" s="46"/>
      <c r="Q364" s="46"/>
      <c r="R364" s="46"/>
      <c r="S364" s="46"/>
      <c r="T364" s="46"/>
      <c r="U364" s="46"/>
      <c r="V364" s="46"/>
      <c r="W364" s="46"/>
      <c r="X364" s="46"/>
      <c r="Y364" s="46"/>
      <c r="Z364" s="46"/>
    </row>
    <row r="365" spans="1:26" ht="15.75" customHeight="1">
      <c r="A365" s="46"/>
      <c r="B365" s="46"/>
      <c r="C365" s="46"/>
      <c r="D365" s="46"/>
      <c r="E365" s="46"/>
      <c r="F365" s="46"/>
      <c r="G365" s="46"/>
      <c r="H365" s="46"/>
      <c r="I365" s="46"/>
      <c r="J365" s="46"/>
      <c r="K365" s="46"/>
      <c r="L365" s="46"/>
      <c r="M365" s="46"/>
      <c r="N365" s="46"/>
      <c r="O365" s="46"/>
      <c r="P365" s="46"/>
      <c r="Q365" s="46"/>
      <c r="R365" s="46"/>
      <c r="S365" s="46"/>
      <c r="T365" s="46"/>
      <c r="U365" s="46"/>
      <c r="V365" s="46"/>
      <c r="W365" s="46"/>
      <c r="X365" s="46"/>
      <c r="Y365" s="46"/>
      <c r="Z365" s="46"/>
    </row>
    <row r="366" spans="1:26" ht="15.75" customHeight="1">
      <c r="A366" s="46"/>
      <c r="B366" s="46"/>
      <c r="C366" s="46"/>
      <c r="D366" s="46"/>
      <c r="E366" s="46"/>
      <c r="F366" s="46"/>
      <c r="G366" s="46"/>
      <c r="H366" s="46"/>
      <c r="I366" s="46"/>
      <c r="J366" s="46"/>
      <c r="K366" s="46"/>
      <c r="L366" s="46"/>
      <c r="M366" s="46"/>
      <c r="N366" s="46"/>
      <c r="O366" s="46"/>
      <c r="P366" s="46"/>
      <c r="Q366" s="46"/>
      <c r="R366" s="46"/>
      <c r="S366" s="46"/>
      <c r="T366" s="46"/>
      <c r="U366" s="46"/>
      <c r="V366" s="46"/>
      <c r="W366" s="46"/>
      <c r="X366" s="46"/>
      <c r="Y366" s="46"/>
      <c r="Z366" s="46"/>
    </row>
    <row r="367" spans="1:26" ht="15.75" customHeight="1">
      <c r="A367" s="46"/>
      <c r="B367" s="46"/>
      <c r="C367" s="46"/>
      <c r="D367" s="46"/>
      <c r="E367" s="46"/>
      <c r="F367" s="46"/>
      <c r="G367" s="46"/>
      <c r="H367" s="46"/>
      <c r="I367" s="46"/>
      <c r="J367" s="46"/>
      <c r="K367" s="46"/>
      <c r="L367" s="46"/>
      <c r="M367" s="46"/>
      <c r="N367" s="46"/>
      <c r="O367" s="46"/>
      <c r="P367" s="46"/>
      <c r="Q367" s="46"/>
      <c r="R367" s="46"/>
      <c r="S367" s="46"/>
      <c r="T367" s="46"/>
      <c r="U367" s="46"/>
      <c r="V367" s="46"/>
      <c r="W367" s="46"/>
      <c r="X367" s="46"/>
      <c r="Y367" s="46"/>
      <c r="Z367" s="46"/>
    </row>
    <row r="368" spans="1:26" ht="15.75" customHeight="1">
      <c r="A368" s="46"/>
      <c r="B368" s="46"/>
      <c r="C368" s="46"/>
      <c r="D368" s="46"/>
      <c r="E368" s="46"/>
      <c r="F368" s="46"/>
      <c r="G368" s="46"/>
      <c r="H368" s="46"/>
      <c r="I368" s="46"/>
      <c r="J368" s="46"/>
      <c r="K368" s="46"/>
      <c r="L368" s="46"/>
      <c r="M368" s="46"/>
      <c r="N368" s="46"/>
      <c r="O368" s="46"/>
      <c r="P368" s="46"/>
      <c r="Q368" s="46"/>
      <c r="R368" s="46"/>
      <c r="S368" s="46"/>
      <c r="T368" s="46"/>
      <c r="U368" s="46"/>
      <c r="V368" s="46"/>
      <c r="W368" s="46"/>
      <c r="X368" s="46"/>
      <c r="Y368" s="46"/>
      <c r="Z368" s="46"/>
    </row>
    <row r="369" spans="1:26" ht="15.75" customHeight="1">
      <c r="A369" s="46"/>
      <c r="B369" s="46"/>
      <c r="C369" s="46"/>
      <c r="D369" s="46"/>
      <c r="E369" s="46"/>
      <c r="F369" s="46"/>
      <c r="G369" s="46"/>
      <c r="H369" s="46"/>
      <c r="I369" s="46"/>
      <c r="J369" s="46"/>
      <c r="K369" s="46"/>
      <c r="L369" s="46"/>
      <c r="M369" s="46"/>
      <c r="N369" s="46"/>
      <c r="O369" s="46"/>
      <c r="P369" s="46"/>
      <c r="Q369" s="46"/>
      <c r="R369" s="46"/>
      <c r="S369" s="46"/>
      <c r="T369" s="46"/>
      <c r="U369" s="46"/>
      <c r="V369" s="46"/>
      <c r="W369" s="46"/>
      <c r="X369" s="46"/>
      <c r="Y369" s="46"/>
      <c r="Z369" s="46"/>
    </row>
    <row r="370" spans="1:26" ht="15.75" customHeight="1">
      <c r="A370" s="46"/>
      <c r="B370" s="46"/>
      <c r="C370" s="46"/>
      <c r="D370" s="46"/>
      <c r="E370" s="46"/>
      <c r="F370" s="46"/>
      <c r="G370" s="46"/>
      <c r="H370" s="46"/>
      <c r="I370" s="46"/>
      <c r="J370" s="46"/>
      <c r="K370" s="46"/>
      <c r="L370" s="46"/>
      <c r="M370" s="46"/>
      <c r="N370" s="46"/>
      <c r="O370" s="46"/>
      <c r="P370" s="46"/>
      <c r="Q370" s="46"/>
      <c r="R370" s="46"/>
      <c r="S370" s="46"/>
      <c r="T370" s="46"/>
      <c r="U370" s="46"/>
      <c r="V370" s="46"/>
      <c r="W370" s="46"/>
      <c r="X370" s="46"/>
      <c r="Y370" s="46"/>
      <c r="Z370" s="46"/>
    </row>
    <row r="371" spans="1:26" ht="15.75" customHeight="1">
      <c r="A371" s="46"/>
      <c r="B371" s="46"/>
      <c r="C371" s="46"/>
      <c r="D371" s="46"/>
      <c r="E371" s="46"/>
      <c r="F371" s="46"/>
      <c r="G371" s="46"/>
      <c r="H371" s="46"/>
      <c r="I371" s="46"/>
      <c r="J371" s="46"/>
      <c r="K371" s="46"/>
      <c r="L371" s="46"/>
      <c r="M371" s="46"/>
      <c r="N371" s="46"/>
      <c r="O371" s="46"/>
      <c r="P371" s="46"/>
      <c r="Q371" s="46"/>
      <c r="R371" s="46"/>
      <c r="S371" s="46"/>
      <c r="T371" s="46"/>
      <c r="U371" s="46"/>
      <c r="V371" s="46"/>
      <c r="W371" s="46"/>
      <c r="X371" s="46"/>
      <c r="Y371" s="46"/>
      <c r="Z371" s="46"/>
    </row>
    <row r="372" spans="1:26" ht="15.75" customHeight="1">
      <c r="A372" s="46"/>
      <c r="B372" s="46"/>
      <c r="C372" s="46"/>
      <c r="D372" s="46"/>
      <c r="E372" s="46"/>
      <c r="F372" s="46"/>
      <c r="G372" s="46"/>
      <c r="H372" s="46"/>
      <c r="I372" s="46"/>
      <c r="J372" s="46"/>
      <c r="K372" s="46"/>
      <c r="L372" s="46"/>
      <c r="M372" s="46"/>
      <c r="N372" s="46"/>
      <c r="O372" s="46"/>
      <c r="P372" s="46"/>
      <c r="Q372" s="46"/>
      <c r="R372" s="46"/>
      <c r="S372" s="46"/>
      <c r="T372" s="46"/>
      <c r="U372" s="46"/>
      <c r="V372" s="46"/>
      <c r="W372" s="46"/>
      <c r="X372" s="46"/>
      <c r="Y372" s="46"/>
      <c r="Z372" s="46"/>
    </row>
    <row r="373" spans="1:26" ht="15.75" customHeight="1">
      <c r="A373" s="46"/>
      <c r="B373" s="46"/>
      <c r="C373" s="46"/>
      <c r="D373" s="46"/>
      <c r="E373" s="46"/>
      <c r="F373" s="46"/>
      <c r="G373" s="46"/>
      <c r="H373" s="46"/>
      <c r="I373" s="46"/>
      <c r="J373" s="46"/>
      <c r="K373" s="46"/>
      <c r="L373" s="46"/>
      <c r="M373" s="46"/>
      <c r="N373" s="46"/>
      <c r="O373" s="46"/>
      <c r="P373" s="46"/>
      <c r="Q373" s="46"/>
      <c r="R373" s="46"/>
      <c r="S373" s="46"/>
      <c r="T373" s="46"/>
      <c r="U373" s="46"/>
      <c r="V373" s="46"/>
      <c r="W373" s="46"/>
      <c r="X373" s="46"/>
      <c r="Y373" s="46"/>
      <c r="Z373" s="46"/>
    </row>
    <row r="374" spans="1:26" ht="15.75" customHeight="1">
      <c r="A374" s="46"/>
      <c r="B374" s="46"/>
      <c r="C374" s="46"/>
      <c r="D374" s="46"/>
      <c r="E374" s="46"/>
      <c r="F374" s="46"/>
      <c r="G374" s="46"/>
      <c r="H374" s="46"/>
      <c r="I374" s="46"/>
      <c r="J374" s="46"/>
      <c r="K374" s="46"/>
      <c r="L374" s="46"/>
      <c r="M374" s="46"/>
      <c r="N374" s="46"/>
      <c r="O374" s="46"/>
      <c r="P374" s="46"/>
      <c r="Q374" s="46"/>
      <c r="R374" s="46"/>
      <c r="S374" s="46"/>
      <c r="T374" s="46"/>
      <c r="U374" s="46"/>
      <c r="V374" s="46"/>
      <c r="W374" s="46"/>
      <c r="X374" s="46"/>
      <c r="Y374" s="46"/>
      <c r="Z374" s="46"/>
    </row>
    <row r="375" spans="1:26" ht="15.75" customHeight="1">
      <c r="A375" s="46"/>
      <c r="B375" s="46"/>
      <c r="C375" s="46"/>
      <c r="D375" s="46"/>
      <c r="E375" s="46"/>
      <c r="F375" s="46"/>
      <c r="G375" s="46"/>
      <c r="H375" s="46"/>
      <c r="I375" s="46"/>
      <c r="J375" s="46"/>
      <c r="K375" s="46"/>
      <c r="L375" s="46"/>
      <c r="M375" s="46"/>
      <c r="N375" s="46"/>
      <c r="O375" s="46"/>
      <c r="P375" s="46"/>
      <c r="Q375" s="46"/>
      <c r="R375" s="46"/>
      <c r="S375" s="46"/>
      <c r="T375" s="46"/>
      <c r="U375" s="46"/>
      <c r="V375" s="46"/>
      <c r="W375" s="46"/>
      <c r="X375" s="46"/>
      <c r="Y375" s="46"/>
      <c r="Z375" s="46"/>
    </row>
    <row r="376" spans="1:26" ht="15.75" customHeight="1">
      <c r="A376" s="46"/>
      <c r="B376" s="46"/>
      <c r="C376" s="46"/>
      <c r="D376" s="46"/>
      <c r="E376" s="46"/>
      <c r="F376" s="46"/>
      <c r="G376" s="46"/>
      <c r="H376" s="46"/>
      <c r="I376" s="46"/>
      <c r="J376" s="46"/>
      <c r="K376" s="46"/>
      <c r="L376" s="46"/>
      <c r="M376" s="46"/>
      <c r="N376" s="46"/>
      <c r="O376" s="46"/>
      <c r="P376" s="46"/>
      <c r="Q376" s="46"/>
      <c r="R376" s="46"/>
      <c r="S376" s="46"/>
      <c r="T376" s="46"/>
      <c r="U376" s="46"/>
      <c r="V376" s="46"/>
      <c r="W376" s="46"/>
      <c r="X376" s="46"/>
      <c r="Y376" s="46"/>
      <c r="Z376" s="46"/>
    </row>
    <row r="377" spans="1:26" ht="15.75" customHeight="1">
      <c r="A377" s="46"/>
      <c r="B377" s="46"/>
      <c r="C377" s="46"/>
      <c r="D377" s="46"/>
      <c r="E377" s="46"/>
      <c r="F377" s="46"/>
      <c r="G377" s="46"/>
      <c r="H377" s="46"/>
      <c r="I377" s="46"/>
      <c r="J377" s="46"/>
      <c r="K377" s="46"/>
      <c r="L377" s="46"/>
      <c r="M377" s="46"/>
      <c r="N377" s="46"/>
      <c r="O377" s="46"/>
      <c r="P377" s="46"/>
      <c r="Q377" s="46"/>
      <c r="R377" s="46"/>
      <c r="S377" s="46"/>
      <c r="T377" s="46"/>
      <c r="U377" s="46"/>
      <c r="V377" s="46"/>
      <c r="W377" s="46"/>
      <c r="X377" s="46"/>
      <c r="Y377" s="46"/>
      <c r="Z377" s="46"/>
    </row>
    <row r="378" spans="1:26" ht="15.75" customHeight="1">
      <c r="A378" s="46"/>
      <c r="B378" s="46"/>
      <c r="C378" s="46"/>
      <c r="D378" s="46"/>
      <c r="E378" s="46"/>
      <c r="F378" s="46"/>
      <c r="G378" s="46"/>
      <c r="H378" s="46"/>
      <c r="I378" s="46"/>
      <c r="J378" s="46"/>
      <c r="K378" s="46"/>
      <c r="L378" s="46"/>
      <c r="M378" s="46"/>
      <c r="N378" s="46"/>
      <c r="O378" s="46"/>
      <c r="P378" s="46"/>
      <c r="Q378" s="46"/>
      <c r="R378" s="46"/>
      <c r="S378" s="46"/>
      <c r="T378" s="46"/>
      <c r="U378" s="46"/>
      <c r="V378" s="46"/>
      <c r="W378" s="46"/>
      <c r="X378" s="46"/>
      <c r="Y378" s="46"/>
      <c r="Z378" s="46"/>
    </row>
    <row r="379" spans="1:26" ht="15.75" customHeight="1">
      <c r="A379" s="46"/>
      <c r="B379" s="46"/>
      <c r="C379" s="46"/>
      <c r="D379" s="46"/>
      <c r="E379" s="46"/>
      <c r="F379" s="46"/>
      <c r="G379" s="46"/>
      <c r="H379" s="46"/>
      <c r="I379" s="46"/>
      <c r="J379" s="46"/>
      <c r="K379" s="46"/>
      <c r="L379" s="46"/>
      <c r="M379" s="46"/>
      <c r="N379" s="46"/>
      <c r="O379" s="46"/>
      <c r="P379" s="46"/>
      <c r="Q379" s="46"/>
      <c r="R379" s="46"/>
      <c r="S379" s="46"/>
      <c r="T379" s="46"/>
      <c r="U379" s="46"/>
      <c r="V379" s="46"/>
      <c r="W379" s="46"/>
      <c r="X379" s="46"/>
      <c r="Y379" s="46"/>
      <c r="Z379" s="46"/>
    </row>
    <row r="380" spans="1:26" ht="15.75" customHeight="1">
      <c r="A380" s="46"/>
      <c r="B380" s="46"/>
      <c r="C380" s="46"/>
      <c r="D380" s="46"/>
      <c r="E380" s="46"/>
      <c r="F380" s="46"/>
      <c r="G380" s="46"/>
      <c r="H380" s="46"/>
      <c r="I380" s="46"/>
      <c r="J380" s="46"/>
      <c r="K380" s="46"/>
      <c r="L380" s="46"/>
      <c r="M380" s="46"/>
      <c r="N380" s="46"/>
      <c r="O380" s="46"/>
      <c r="P380" s="46"/>
      <c r="Q380" s="46"/>
      <c r="R380" s="46"/>
      <c r="S380" s="46"/>
      <c r="T380" s="46"/>
      <c r="U380" s="46"/>
      <c r="V380" s="46"/>
      <c r="W380" s="46"/>
      <c r="X380" s="46"/>
      <c r="Y380" s="46"/>
      <c r="Z380" s="46"/>
    </row>
    <row r="381" spans="1:26" ht="15.75" customHeight="1">
      <c r="A381" s="46"/>
      <c r="B381" s="46"/>
      <c r="C381" s="46"/>
      <c r="D381" s="46"/>
      <c r="E381" s="46"/>
      <c r="F381" s="46"/>
      <c r="G381" s="46"/>
      <c r="H381" s="46"/>
      <c r="I381" s="46"/>
      <c r="J381" s="46"/>
      <c r="K381" s="46"/>
      <c r="L381" s="46"/>
      <c r="M381" s="46"/>
      <c r="N381" s="46"/>
      <c r="O381" s="46"/>
      <c r="P381" s="46"/>
      <c r="Q381" s="46"/>
      <c r="R381" s="46"/>
      <c r="S381" s="46"/>
      <c r="T381" s="46"/>
      <c r="U381" s="46"/>
      <c r="V381" s="46"/>
      <c r="W381" s="46"/>
      <c r="X381" s="46"/>
      <c r="Y381" s="46"/>
      <c r="Z381" s="46"/>
    </row>
    <row r="382" spans="1:26" ht="15.75" customHeight="1">
      <c r="A382" s="46"/>
      <c r="B382" s="46"/>
      <c r="C382" s="46"/>
      <c r="D382" s="46"/>
      <c r="E382" s="46"/>
      <c r="F382" s="46"/>
      <c r="G382" s="46"/>
      <c r="H382" s="46"/>
      <c r="I382" s="46"/>
      <c r="J382" s="46"/>
      <c r="K382" s="46"/>
      <c r="L382" s="46"/>
      <c r="M382" s="46"/>
      <c r="N382" s="46"/>
      <c r="O382" s="46"/>
      <c r="P382" s="46"/>
      <c r="Q382" s="46"/>
      <c r="R382" s="46"/>
      <c r="S382" s="46"/>
      <c r="T382" s="46"/>
      <c r="U382" s="46"/>
      <c r="V382" s="46"/>
      <c r="W382" s="46"/>
      <c r="X382" s="46"/>
      <c r="Y382" s="46"/>
      <c r="Z382" s="46"/>
    </row>
    <row r="383" spans="1:26" ht="15.75" customHeight="1">
      <c r="A383" s="46"/>
      <c r="B383" s="46"/>
      <c r="C383" s="46"/>
      <c r="D383" s="46"/>
      <c r="E383" s="46"/>
      <c r="F383" s="46"/>
      <c r="G383" s="46"/>
      <c r="H383" s="46"/>
      <c r="I383" s="46"/>
      <c r="J383" s="46"/>
      <c r="K383" s="46"/>
      <c r="L383" s="46"/>
      <c r="M383" s="46"/>
      <c r="N383" s="46"/>
      <c r="O383" s="46"/>
      <c r="P383" s="46"/>
      <c r="Q383" s="46"/>
      <c r="R383" s="46"/>
      <c r="S383" s="46"/>
      <c r="T383" s="46"/>
      <c r="U383" s="46"/>
      <c r="V383" s="46"/>
      <c r="W383" s="46"/>
      <c r="X383" s="46"/>
      <c r="Y383" s="46"/>
      <c r="Z383" s="46"/>
    </row>
    <row r="384" spans="1:26" ht="15.75" customHeight="1">
      <c r="A384" s="46"/>
      <c r="B384" s="46"/>
      <c r="C384" s="46"/>
      <c r="D384" s="46"/>
      <c r="E384" s="46"/>
      <c r="F384" s="46"/>
      <c r="G384" s="46"/>
      <c r="H384" s="46"/>
      <c r="I384" s="46"/>
      <c r="J384" s="46"/>
      <c r="K384" s="46"/>
      <c r="L384" s="46"/>
      <c r="M384" s="46"/>
      <c r="N384" s="46"/>
      <c r="O384" s="46"/>
      <c r="P384" s="46"/>
      <c r="Q384" s="46"/>
      <c r="R384" s="46"/>
      <c r="S384" s="46"/>
      <c r="T384" s="46"/>
      <c r="U384" s="46"/>
      <c r="V384" s="46"/>
      <c r="W384" s="46"/>
      <c r="X384" s="46"/>
      <c r="Y384" s="46"/>
      <c r="Z384" s="46"/>
    </row>
    <row r="385" spans="1:26" ht="15.75" customHeight="1">
      <c r="A385" s="46"/>
      <c r="B385" s="46"/>
      <c r="C385" s="46"/>
      <c r="D385" s="46"/>
      <c r="E385" s="46"/>
      <c r="F385" s="46"/>
      <c r="G385" s="46"/>
      <c r="H385" s="46"/>
      <c r="I385" s="46"/>
      <c r="J385" s="46"/>
      <c r="K385" s="46"/>
      <c r="L385" s="46"/>
      <c r="M385" s="46"/>
      <c r="N385" s="46"/>
      <c r="O385" s="46"/>
      <c r="P385" s="46"/>
      <c r="Q385" s="46"/>
      <c r="R385" s="46"/>
      <c r="S385" s="46"/>
      <c r="T385" s="46"/>
      <c r="U385" s="46"/>
      <c r="V385" s="46"/>
      <c r="W385" s="46"/>
      <c r="X385" s="46"/>
      <c r="Y385" s="46"/>
      <c r="Z385" s="46"/>
    </row>
    <row r="386" spans="1:26" ht="15.75" customHeight="1">
      <c r="A386" s="46"/>
      <c r="B386" s="46"/>
      <c r="C386" s="46"/>
      <c r="D386" s="46"/>
      <c r="E386" s="46"/>
      <c r="F386" s="46"/>
      <c r="G386" s="46"/>
      <c r="H386" s="46"/>
      <c r="I386" s="46"/>
      <c r="J386" s="46"/>
      <c r="K386" s="46"/>
      <c r="L386" s="46"/>
      <c r="M386" s="46"/>
      <c r="N386" s="46"/>
      <c r="O386" s="46"/>
      <c r="P386" s="46"/>
      <c r="Q386" s="46"/>
      <c r="R386" s="46"/>
      <c r="S386" s="46"/>
      <c r="T386" s="46"/>
      <c r="U386" s="46"/>
      <c r="V386" s="46"/>
      <c r="W386" s="46"/>
      <c r="X386" s="46"/>
      <c r="Y386" s="46"/>
      <c r="Z386" s="46"/>
    </row>
    <row r="387" spans="1:26" ht="15.75" customHeight="1">
      <c r="A387" s="46"/>
      <c r="B387" s="46"/>
      <c r="C387" s="46"/>
      <c r="D387" s="46"/>
      <c r="E387" s="46"/>
      <c r="F387" s="46"/>
      <c r="G387" s="46"/>
      <c r="H387" s="46"/>
      <c r="I387" s="46"/>
      <c r="J387" s="46"/>
      <c r="K387" s="46"/>
      <c r="L387" s="46"/>
      <c r="M387" s="46"/>
      <c r="N387" s="46"/>
      <c r="O387" s="46"/>
      <c r="P387" s="46"/>
      <c r="Q387" s="46"/>
      <c r="R387" s="46"/>
      <c r="S387" s="46"/>
      <c r="T387" s="46"/>
      <c r="U387" s="46"/>
      <c r="V387" s="46"/>
      <c r="W387" s="46"/>
      <c r="X387" s="46"/>
      <c r="Y387" s="46"/>
      <c r="Z387" s="46"/>
    </row>
    <row r="388" spans="1:26" ht="15.75" customHeight="1">
      <c r="A388" s="46"/>
      <c r="B388" s="46"/>
      <c r="C388" s="46"/>
      <c r="D388" s="46"/>
      <c r="E388" s="46"/>
      <c r="F388" s="46"/>
      <c r="G388" s="46"/>
      <c r="H388" s="46"/>
      <c r="I388" s="46"/>
      <c r="J388" s="46"/>
      <c r="K388" s="46"/>
      <c r="L388" s="46"/>
      <c r="M388" s="46"/>
      <c r="N388" s="46"/>
      <c r="O388" s="46"/>
      <c r="P388" s="46"/>
      <c r="Q388" s="46"/>
      <c r="R388" s="46"/>
      <c r="S388" s="46"/>
      <c r="T388" s="46"/>
      <c r="U388" s="46"/>
      <c r="V388" s="46"/>
      <c r="W388" s="46"/>
      <c r="X388" s="46"/>
      <c r="Y388" s="46"/>
      <c r="Z388" s="46"/>
    </row>
    <row r="389" spans="1:26" ht="15.75" customHeight="1">
      <c r="A389" s="46"/>
      <c r="B389" s="46"/>
      <c r="C389" s="46"/>
      <c r="D389" s="46"/>
      <c r="E389" s="46"/>
      <c r="F389" s="46"/>
      <c r="G389" s="46"/>
      <c r="H389" s="46"/>
      <c r="I389" s="46"/>
      <c r="J389" s="46"/>
      <c r="K389" s="46"/>
      <c r="L389" s="46"/>
      <c r="M389" s="46"/>
      <c r="N389" s="46"/>
      <c r="O389" s="46"/>
      <c r="P389" s="46"/>
      <c r="Q389" s="46"/>
      <c r="R389" s="46"/>
      <c r="S389" s="46"/>
      <c r="T389" s="46"/>
      <c r="U389" s="46"/>
      <c r="V389" s="46"/>
      <c r="W389" s="46"/>
      <c r="X389" s="46"/>
      <c r="Y389" s="46"/>
      <c r="Z389" s="46"/>
    </row>
    <row r="390" spans="1:26" ht="15.75" customHeight="1">
      <c r="A390" s="46"/>
      <c r="B390" s="46"/>
      <c r="C390" s="46"/>
      <c r="D390" s="46"/>
      <c r="E390" s="46"/>
      <c r="F390" s="46"/>
      <c r="G390" s="46"/>
      <c r="H390" s="46"/>
      <c r="I390" s="46"/>
      <c r="J390" s="46"/>
      <c r="K390" s="46"/>
      <c r="L390" s="46"/>
      <c r="M390" s="46"/>
      <c r="N390" s="46"/>
      <c r="O390" s="46"/>
      <c r="P390" s="46"/>
      <c r="Q390" s="46"/>
      <c r="R390" s="46"/>
      <c r="S390" s="46"/>
      <c r="T390" s="46"/>
      <c r="U390" s="46"/>
      <c r="V390" s="46"/>
      <c r="W390" s="46"/>
      <c r="X390" s="46"/>
      <c r="Y390" s="46"/>
      <c r="Z390" s="46"/>
    </row>
    <row r="391" spans="1:26" ht="15.75" customHeight="1">
      <c r="A391" s="46"/>
      <c r="B391" s="46"/>
      <c r="C391" s="46"/>
      <c r="D391" s="46"/>
      <c r="E391" s="46"/>
      <c r="F391" s="46"/>
      <c r="G391" s="46"/>
      <c r="H391" s="46"/>
      <c r="I391" s="46"/>
      <c r="J391" s="46"/>
      <c r="K391" s="46"/>
      <c r="L391" s="46"/>
      <c r="M391" s="46"/>
      <c r="N391" s="46"/>
      <c r="O391" s="46"/>
      <c r="P391" s="46"/>
      <c r="Q391" s="46"/>
      <c r="R391" s="46"/>
      <c r="S391" s="46"/>
      <c r="T391" s="46"/>
      <c r="U391" s="46"/>
      <c r="V391" s="46"/>
      <c r="W391" s="46"/>
      <c r="X391" s="46"/>
      <c r="Y391" s="46"/>
      <c r="Z391" s="46"/>
    </row>
    <row r="392" spans="1:26" ht="15.75" customHeight="1">
      <c r="A392" s="46"/>
      <c r="B392" s="46"/>
      <c r="C392" s="46"/>
      <c r="D392" s="46"/>
      <c r="E392" s="46"/>
      <c r="F392" s="46"/>
      <c r="G392" s="46"/>
      <c r="H392" s="46"/>
      <c r="I392" s="46"/>
      <c r="J392" s="46"/>
      <c r="K392" s="46"/>
      <c r="L392" s="46"/>
      <c r="M392" s="46"/>
      <c r="N392" s="46"/>
      <c r="O392" s="46"/>
      <c r="P392" s="46"/>
      <c r="Q392" s="46"/>
      <c r="R392" s="46"/>
      <c r="S392" s="46"/>
      <c r="T392" s="46"/>
      <c r="U392" s="46"/>
      <c r="V392" s="46"/>
      <c r="W392" s="46"/>
      <c r="X392" s="46"/>
      <c r="Y392" s="46"/>
      <c r="Z392" s="46"/>
    </row>
    <row r="393" spans="1:26" ht="15.75" customHeight="1">
      <c r="A393" s="46"/>
      <c r="B393" s="46"/>
      <c r="C393" s="46"/>
      <c r="D393" s="46"/>
      <c r="E393" s="46"/>
      <c r="F393" s="46"/>
      <c r="G393" s="46"/>
      <c r="H393" s="46"/>
      <c r="I393" s="46"/>
      <c r="J393" s="46"/>
      <c r="K393" s="46"/>
      <c r="L393" s="46"/>
      <c r="M393" s="46"/>
      <c r="N393" s="46"/>
      <c r="O393" s="46"/>
      <c r="P393" s="46"/>
      <c r="Q393" s="46"/>
      <c r="R393" s="46"/>
      <c r="S393" s="46"/>
      <c r="T393" s="46"/>
      <c r="U393" s="46"/>
      <c r="V393" s="46"/>
      <c r="W393" s="46"/>
      <c r="X393" s="46"/>
      <c r="Y393" s="46"/>
      <c r="Z393" s="46"/>
    </row>
    <row r="394" spans="1:26" ht="15.75" customHeight="1">
      <c r="A394" s="46"/>
      <c r="B394" s="46"/>
      <c r="C394" s="46"/>
      <c r="D394" s="46"/>
      <c r="E394" s="46"/>
      <c r="F394" s="46"/>
      <c r="G394" s="46"/>
      <c r="H394" s="46"/>
      <c r="I394" s="46"/>
      <c r="J394" s="46"/>
      <c r="K394" s="46"/>
      <c r="L394" s="46"/>
      <c r="M394" s="46"/>
      <c r="N394" s="46"/>
      <c r="O394" s="46"/>
      <c r="P394" s="46"/>
      <c r="Q394" s="46"/>
      <c r="R394" s="46"/>
      <c r="S394" s="46"/>
      <c r="T394" s="46"/>
      <c r="U394" s="46"/>
      <c r="V394" s="46"/>
      <c r="W394" s="46"/>
      <c r="X394" s="46"/>
      <c r="Y394" s="46"/>
      <c r="Z394" s="46"/>
    </row>
    <row r="395" spans="1:26" ht="15.75" customHeight="1">
      <c r="A395" s="46"/>
      <c r="B395" s="46"/>
      <c r="C395" s="46"/>
      <c r="D395" s="46"/>
      <c r="E395" s="46"/>
      <c r="F395" s="46"/>
      <c r="G395" s="46"/>
      <c r="H395" s="46"/>
      <c r="I395" s="46"/>
      <c r="J395" s="46"/>
      <c r="K395" s="46"/>
      <c r="L395" s="46"/>
      <c r="M395" s="46"/>
      <c r="N395" s="46"/>
      <c r="O395" s="46"/>
      <c r="P395" s="46"/>
      <c r="Q395" s="46"/>
      <c r="R395" s="46"/>
      <c r="S395" s="46"/>
      <c r="T395" s="46"/>
      <c r="U395" s="46"/>
      <c r="V395" s="46"/>
      <c r="W395" s="46"/>
      <c r="X395" s="46"/>
      <c r="Y395" s="46"/>
      <c r="Z395" s="46"/>
    </row>
    <row r="396" spans="1:26" ht="15.75" customHeight="1">
      <c r="A396" s="46"/>
      <c r="B396" s="46"/>
      <c r="C396" s="46"/>
      <c r="D396" s="46"/>
      <c r="E396" s="46"/>
      <c r="F396" s="46"/>
      <c r="G396" s="46"/>
      <c r="H396" s="46"/>
      <c r="I396" s="46"/>
      <c r="J396" s="46"/>
      <c r="K396" s="46"/>
      <c r="L396" s="46"/>
      <c r="M396" s="46"/>
      <c r="N396" s="46"/>
      <c r="O396" s="46"/>
      <c r="P396" s="46"/>
      <c r="Q396" s="46"/>
      <c r="R396" s="46"/>
      <c r="S396" s="46"/>
      <c r="T396" s="46"/>
      <c r="U396" s="46"/>
      <c r="V396" s="46"/>
      <c r="W396" s="46"/>
      <c r="X396" s="46"/>
      <c r="Y396" s="46"/>
      <c r="Z396" s="46"/>
    </row>
    <row r="397" spans="1:26" ht="15.75" customHeight="1">
      <c r="A397" s="46"/>
      <c r="B397" s="46"/>
      <c r="C397" s="46"/>
      <c r="D397" s="46"/>
      <c r="E397" s="46"/>
      <c r="F397" s="46"/>
      <c r="G397" s="46"/>
      <c r="H397" s="46"/>
      <c r="I397" s="46"/>
      <c r="J397" s="46"/>
      <c r="K397" s="46"/>
      <c r="L397" s="46"/>
      <c r="M397" s="46"/>
      <c r="N397" s="46"/>
      <c r="O397" s="46"/>
      <c r="P397" s="46"/>
      <c r="Q397" s="46"/>
      <c r="R397" s="46"/>
      <c r="S397" s="46"/>
      <c r="T397" s="46"/>
      <c r="U397" s="46"/>
      <c r="V397" s="46"/>
      <c r="W397" s="46"/>
      <c r="X397" s="46"/>
      <c r="Y397" s="46"/>
      <c r="Z397" s="46"/>
    </row>
    <row r="398" spans="1:26" ht="15.75" customHeight="1">
      <c r="A398" s="46"/>
      <c r="B398" s="46"/>
      <c r="C398" s="46"/>
      <c r="D398" s="46"/>
      <c r="E398" s="46"/>
      <c r="F398" s="46"/>
      <c r="G398" s="46"/>
      <c r="H398" s="46"/>
      <c r="I398" s="46"/>
      <c r="J398" s="46"/>
      <c r="K398" s="46"/>
      <c r="L398" s="46"/>
      <c r="M398" s="46"/>
      <c r="N398" s="46"/>
      <c r="O398" s="46"/>
      <c r="P398" s="46"/>
      <c r="Q398" s="46"/>
      <c r="R398" s="46"/>
      <c r="S398" s="46"/>
      <c r="T398" s="46"/>
      <c r="U398" s="46"/>
      <c r="V398" s="46"/>
      <c r="W398" s="46"/>
      <c r="X398" s="46"/>
      <c r="Y398" s="46"/>
      <c r="Z398" s="46"/>
    </row>
    <row r="399" spans="1:26" ht="15.75" customHeight="1">
      <c r="A399" s="46"/>
      <c r="B399" s="46"/>
      <c r="C399" s="46"/>
      <c r="D399" s="46"/>
      <c r="E399" s="46"/>
      <c r="F399" s="46"/>
      <c r="G399" s="46"/>
      <c r="H399" s="46"/>
      <c r="I399" s="46"/>
      <c r="J399" s="46"/>
      <c r="K399" s="46"/>
      <c r="L399" s="46"/>
      <c r="M399" s="46"/>
      <c r="N399" s="46"/>
      <c r="O399" s="46"/>
      <c r="P399" s="46"/>
      <c r="Q399" s="46"/>
      <c r="R399" s="46"/>
      <c r="S399" s="46"/>
      <c r="T399" s="46"/>
      <c r="U399" s="46"/>
      <c r="V399" s="46"/>
      <c r="W399" s="46"/>
      <c r="X399" s="46"/>
      <c r="Y399" s="46"/>
      <c r="Z399" s="46"/>
    </row>
    <row r="400" spans="1:26" ht="15.75" customHeight="1">
      <c r="A400" s="46"/>
      <c r="B400" s="46"/>
      <c r="C400" s="46"/>
      <c r="D400" s="46"/>
      <c r="E400" s="46"/>
      <c r="F400" s="46"/>
      <c r="G400" s="46"/>
      <c r="H400" s="46"/>
      <c r="I400" s="46"/>
      <c r="J400" s="46"/>
      <c r="K400" s="46"/>
      <c r="L400" s="46"/>
      <c r="M400" s="46"/>
      <c r="N400" s="46"/>
      <c r="O400" s="46"/>
      <c r="P400" s="46"/>
      <c r="Q400" s="46"/>
      <c r="R400" s="46"/>
      <c r="S400" s="46"/>
      <c r="T400" s="46"/>
      <c r="U400" s="46"/>
      <c r="V400" s="46"/>
      <c r="W400" s="46"/>
      <c r="X400" s="46"/>
      <c r="Y400" s="46"/>
      <c r="Z400" s="46"/>
    </row>
    <row r="401" spans="1:26" ht="15.75" customHeight="1">
      <c r="A401" s="46"/>
      <c r="B401" s="46"/>
      <c r="C401" s="46"/>
      <c r="D401" s="46"/>
      <c r="E401" s="46"/>
      <c r="F401" s="46"/>
      <c r="G401" s="46"/>
      <c r="H401" s="46"/>
      <c r="I401" s="46"/>
      <c r="J401" s="46"/>
      <c r="K401" s="46"/>
      <c r="L401" s="46"/>
      <c r="M401" s="46"/>
      <c r="N401" s="46"/>
      <c r="O401" s="46"/>
      <c r="P401" s="46"/>
      <c r="Q401" s="46"/>
      <c r="R401" s="46"/>
      <c r="S401" s="46"/>
      <c r="T401" s="46"/>
      <c r="U401" s="46"/>
      <c r="V401" s="46"/>
      <c r="W401" s="46"/>
      <c r="X401" s="46"/>
      <c r="Y401" s="46"/>
      <c r="Z401" s="46"/>
    </row>
    <row r="402" spans="1:26" ht="15.75" customHeight="1">
      <c r="A402" s="46"/>
      <c r="B402" s="46"/>
      <c r="C402" s="46"/>
      <c r="D402" s="46"/>
      <c r="E402" s="46"/>
      <c r="F402" s="46"/>
      <c r="G402" s="46"/>
      <c r="H402" s="46"/>
      <c r="I402" s="46"/>
      <c r="J402" s="46"/>
      <c r="K402" s="46"/>
      <c r="L402" s="46"/>
      <c r="M402" s="46"/>
      <c r="N402" s="46"/>
      <c r="O402" s="46"/>
      <c r="P402" s="46"/>
      <c r="Q402" s="46"/>
      <c r="R402" s="46"/>
      <c r="S402" s="46"/>
      <c r="T402" s="46"/>
      <c r="U402" s="46"/>
      <c r="V402" s="46"/>
      <c r="W402" s="46"/>
      <c r="X402" s="46"/>
      <c r="Y402" s="46"/>
      <c r="Z402" s="46"/>
    </row>
    <row r="403" spans="1:26" ht="15.75" customHeight="1">
      <c r="A403" s="46"/>
      <c r="B403" s="46"/>
      <c r="C403" s="46"/>
      <c r="D403" s="46"/>
      <c r="E403" s="46"/>
      <c r="F403" s="46"/>
      <c r="G403" s="46"/>
      <c r="H403" s="46"/>
      <c r="I403" s="46"/>
      <c r="J403" s="46"/>
      <c r="K403" s="46"/>
      <c r="L403" s="46"/>
      <c r="M403" s="46"/>
      <c r="N403" s="46"/>
      <c r="O403" s="46"/>
      <c r="P403" s="46"/>
      <c r="Q403" s="46"/>
      <c r="R403" s="46"/>
      <c r="S403" s="46"/>
      <c r="T403" s="46"/>
      <c r="U403" s="46"/>
      <c r="V403" s="46"/>
      <c r="W403" s="46"/>
      <c r="X403" s="46"/>
      <c r="Y403" s="46"/>
      <c r="Z403" s="46"/>
    </row>
    <row r="404" spans="1:26" ht="15.75" customHeight="1">
      <c r="A404" s="46"/>
      <c r="B404" s="46"/>
      <c r="C404" s="46"/>
      <c r="D404" s="46"/>
      <c r="E404" s="46"/>
      <c r="F404" s="46"/>
      <c r="G404" s="46"/>
      <c r="H404" s="46"/>
      <c r="I404" s="46"/>
      <c r="J404" s="46"/>
      <c r="K404" s="46"/>
      <c r="L404" s="46"/>
      <c r="M404" s="46"/>
      <c r="N404" s="46"/>
      <c r="O404" s="46"/>
      <c r="P404" s="46"/>
      <c r="Q404" s="46"/>
      <c r="R404" s="46"/>
      <c r="S404" s="46"/>
      <c r="T404" s="46"/>
      <c r="U404" s="46"/>
      <c r="V404" s="46"/>
      <c r="W404" s="46"/>
      <c r="X404" s="46"/>
      <c r="Y404" s="46"/>
      <c r="Z404" s="46"/>
    </row>
    <row r="405" spans="1:26" ht="15.75" customHeight="1">
      <c r="A405" s="46"/>
      <c r="B405" s="46"/>
      <c r="C405" s="46"/>
      <c r="D405" s="46"/>
      <c r="E405" s="46"/>
      <c r="F405" s="46"/>
      <c r="G405" s="46"/>
      <c r="H405" s="46"/>
      <c r="I405" s="46"/>
      <c r="J405" s="46"/>
      <c r="K405" s="46"/>
      <c r="L405" s="46"/>
      <c r="M405" s="46"/>
      <c r="N405" s="46"/>
      <c r="O405" s="46"/>
      <c r="P405" s="46"/>
      <c r="Q405" s="46"/>
      <c r="R405" s="46"/>
      <c r="S405" s="46"/>
      <c r="T405" s="46"/>
      <c r="U405" s="46"/>
      <c r="V405" s="46"/>
      <c r="W405" s="46"/>
      <c r="X405" s="46"/>
      <c r="Y405" s="46"/>
      <c r="Z405" s="46"/>
    </row>
    <row r="406" spans="1:26" ht="15.75" customHeight="1">
      <c r="A406" s="46"/>
      <c r="B406" s="46"/>
      <c r="C406" s="46"/>
      <c r="D406" s="46"/>
      <c r="E406" s="46"/>
      <c r="F406" s="46"/>
      <c r="G406" s="46"/>
      <c r="H406" s="46"/>
      <c r="I406" s="46"/>
      <c r="J406" s="46"/>
      <c r="K406" s="46"/>
      <c r="L406" s="46"/>
      <c r="M406" s="46"/>
      <c r="N406" s="46"/>
      <c r="O406" s="46"/>
      <c r="P406" s="46"/>
      <c r="Q406" s="46"/>
      <c r="R406" s="46"/>
      <c r="S406" s="46"/>
      <c r="T406" s="46"/>
      <c r="U406" s="46"/>
      <c r="V406" s="46"/>
      <c r="W406" s="46"/>
      <c r="X406" s="46"/>
      <c r="Y406" s="46"/>
      <c r="Z406" s="46"/>
    </row>
    <row r="407" spans="1:26" ht="15.75" customHeight="1">
      <c r="A407" s="46"/>
      <c r="B407" s="46"/>
      <c r="C407" s="46"/>
      <c r="D407" s="46"/>
      <c r="E407" s="46"/>
      <c r="F407" s="46"/>
      <c r="G407" s="46"/>
      <c r="H407" s="46"/>
      <c r="I407" s="46"/>
      <c r="J407" s="46"/>
      <c r="K407" s="46"/>
      <c r="L407" s="46"/>
      <c r="M407" s="46"/>
      <c r="N407" s="46"/>
      <c r="O407" s="46"/>
      <c r="P407" s="46"/>
      <c r="Q407" s="46"/>
      <c r="R407" s="46"/>
      <c r="S407" s="46"/>
      <c r="T407" s="46"/>
      <c r="U407" s="46"/>
      <c r="V407" s="46"/>
      <c r="W407" s="46"/>
      <c r="X407" s="46"/>
      <c r="Y407" s="46"/>
      <c r="Z407" s="46"/>
    </row>
    <row r="408" spans="1:26" ht="15.75" customHeight="1">
      <c r="A408" s="46"/>
      <c r="B408" s="46"/>
      <c r="C408" s="46"/>
      <c r="D408" s="46"/>
      <c r="E408" s="46"/>
      <c r="F408" s="46"/>
      <c r="G408" s="46"/>
      <c r="H408" s="46"/>
      <c r="I408" s="46"/>
      <c r="J408" s="46"/>
      <c r="K408" s="46"/>
      <c r="L408" s="46"/>
      <c r="M408" s="46"/>
      <c r="N408" s="46"/>
      <c r="O408" s="46"/>
      <c r="P408" s="46"/>
      <c r="Q408" s="46"/>
      <c r="R408" s="46"/>
      <c r="S408" s="46"/>
      <c r="T408" s="46"/>
      <c r="U408" s="46"/>
      <c r="V408" s="46"/>
      <c r="W408" s="46"/>
      <c r="X408" s="46"/>
      <c r="Y408" s="46"/>
      <c r="Z408" s="46"/>
    </row>
    <row r="409" spans="1:26" ht="15.75" customHeight="1">
      <c r="A409" s="46"/>
      <c r="B409" s="46"/>
      <c r="C409" s="46"/>
      <c r="D409" s="46"/>
      <c r="E409" s="46"/>
      <c r="F409" s="46"/>
      <c r="G409" s="46"/>
      <c r="H409" s="46"/>
      <c r="I409" s="46"/>
      <c r="J409" s="46"/>
      <c r="K409" s="46"/>
      <c r="L409" s="46"/>
      <c r="M409" s="46"/>
      <c r="N409" s="46"/>
      <c r="O409" s="46"/>
      <c r="P409" s="46"/>
      <c r="Q409" s="46"/>
      <c r="R409" s="46"/>
      <c r="S409" s="46"/>
      <c r="T409" s="46"/>
      <c r="U409" s="46"/>
      <c r="V409" s="46"/>
      <c r="W409" s="46"/>
      <c r="X409" s="46"/>
      <c r="Y409" s="46"/>
      <c r="Z409" s="46"/>
    </row>
    <row r="410" spans="1:26" ht="15.75" customHeight="1">
      <c r="A410" s="46"/>
      <c r="B410" s="46"/>
      <c r="C410" s="46"/>
      <c r="D410" s="46"/>
      <c r="E410" s="46"/>
      <c r="F410" s="46"/>
      <c r="G410" s="46"/>
      <c r="H410" s="46"/>
      <c r="I410" s="46"/>
      <c r="J410" s="46"/>
      <c r="K410" s="46"/>
      <c r="L410" s="46"/>
      <c r="M410" s="46"/>
      <c r="N410" s="46"/>
      <c r="O410" s="46"/>
      <c r="P410" s="46"/>
      <c r="Q410" s="46"/>
      <c r="R410" s="46"/>
      <c r="S410" s="46"/>
      <c r="T410" s="46"/>
      <c r="U410" s="46"/>
      <c r="V410" s="46"/>
      <c r="W410" s="46"/>
      <c r="X410" s="46"/>
      <c r="Y410" s="46"/>
      <c r="Z410" s="46"/>
    </row>
    <row r="411" spans="1:26" ht="15.75" customHeight="1">
      <c r="A411" s="46"/>
      <c r="B411" s="46"/>
      <c r="C411" s="46"/>
      <c r="D411" s="46"/>
      <c r="E411" s="46"/>
      <c r="F411" s="46"/>
      <c r="G411" s="46"/>
      <c r="H411" s="46"/>
      <c r="I411" s="46"/>
      <c r="J411" s="46"/>
      <c r="K411" s="46"/>
      <c r="L411" s="46"/>
      <c r="M411" s="46"/>
      <c r="N411" s="46"/>
      <c r="O411" s="46"/>
      <c r="P411" s="46"/>
      <c r="Q411" s="46"/>
      <c r="R411" s="46"/>
      <c r="S411" s="46"/>
      <c r="T411" s="46"/>
      <c r="U411" s="46"/>
      <c r="V411" s="46"/>
      <c r="W411" s="46"/>
      <c r="X411" s="46"/>
      <c r="Y411" s="46"/>
      <c r="Z411" s="46"/>
    </row>
    <row r="412" spans="1:26" ht="15.75" customHeight="1">
      <c r="A412" s="46"/>
      <c r="B412" s="46"/>
      <c r="C412" s="46"/>
      <c r="D412" s="46"/>
      <c r="E412" s="46"/>
      <c r="F412" s="46"/>
      <c r="G412" s="46"/>
      <c r="H412" s="46"/>
      <c r="I412" s="46"/>
      <c r="J412" s="46"/>
      <c r="K412" s="46"/>
      <c r="L412" s="46"/>
      <c r="M412" s="46"/>
      <c r="N412" s="46"/>
      <c r="O412" s="46"/>
      <c r="P412" s="46"/>
      <c r="Q412" s="46"/>
      <c r="R412" s="46"/>
      <c r="S412" s="46"/>
      <c r="T412" s="46"/>
      <c r="U412" s="46"/>
      <c r="V412" s="46"/>
      <c r="W412" s="46"/>
      <c r="X412" s="46"/>
      <c r="Y412" s="46"/>
      <c r="Z412" s="46"/>
    </row>
    <row r="413" spans="1:26" ht="15.75" customHeight="1">
      <c r="A413" s="46"/>
      <c r="B413" s="46"/>
      <c r="C413" s="46"/>
      <c r="D413" s="46"/>
      <c r="E413" s="46"/>
      <c r="F413" s="46"/>
      <c r="G413" s="46"/>
      <c r="H413" s="46"/>
      <c r="I413" s="46"/>
      <c r="J413" s="46"/>
      <c r="K413" s="46"/>
      <c r="L413" s="46"/>
      <c r="M413" s="46"/>
      <c r="N413" s="46"/>
      <c r="O413" s="46"/>
      <c r="P413" s="46"/>
      <c r="Q413" s="46"/>
      <c r="R413" s="46"/>
      <c r="S413" s="46"/>
      <c r="T413" s="46"/>
      <c r="U413" s="46"/>
      <c r="V413" s="46"/>
      <c r="W413" s="46"/>
      <c r="X413" s="46"/>
      <c r="Y413" s="46"/>
      <c r="Z413" s="46"/>
    </row>
    <row r="414" spans="1:26" ht="15.75" customHeight="1">
      <c r="A414" s="46"/>
      <c r="B414" s="46"/>
      <c r="C414" s="46"/>
      <c r="D414" s="46"/>
      <c r="E414" s="46"/>
      <c r="F414" s="46"/>
      <c r="G414" s="46"/>
      <c r="H414" s="46"/>
      <c r="I414" s="46"/>
      <c r="J414" s="46"/>
      <c r="K414" s="46"/>
      <c r="L414" s="46"/>
      <c r="M414" s="46"/>
      <c r="N414" s="46"/>
      <c r="O414" s="46"/>
      <c r="P414" s="46"/>
      <c r="Q414" s="46"/>
      <c r="R414" s="46"/>
      <c r="S414" s="46"/>
      <c r="T414" s="46"/>
      <c r="U414" s="46"/>
      <c r="V414" s="46"/>
      <c r="W414" s="46"/>
      <c r="X414" s="46"/>
      <c r="Y414" s="46"/>
      <c r="Z414" s="46"/>
    </row>
    <row r="415" spans="1:26" ht="15.75" customHeight="1">
      <c r="A415" s="46"/>
      <c r="B415" s="46"/>
      <c r="C415" s="46"/>
      <c r="D415" s="46"/>
      <c r="E415" s="46"/>
      <c r="F415" s="46"/>
      <c r="G415" s="46"/>
      <c r="H415" s="46"/>
      <c r="I415" s="46"/>
      <c r="J415" s="46"/>
      <c r="K415" s="46"/>
      <c r="L415" s="46"/>
      <c r="M415" s="46"/>
      <c r="N415" s="46"/>
      <c r="O415" s="46"/>
      <c r="P415" s="46"/>
      <c r="Q415" s="46"/>
      <c r="R415" s="46"/>
      <c r="S415" s="46"/>
      <c r="T415" s="46"/>
      <c r="U415" s="46"/>
      <c r="V415" s="46"/>
      <c r="W415" s="46"/>
      <c r="X415" s="46"/>
      <c r="Y415" s="46"/>
      <c r="Z415" s="46"/>
    </row>
    <row r="416" spans="1:26" ht="15.75" customHeight="1">
      <c r="A416" s="46"/>
      <c r="B416" s="46"/>
      <c r="C416" s="46"/>
      <c r="D416" s="46"/>
      <c r="E416" s="46"/>
      <c r="F416" s="46"/>
      <c r="G416" s="46"/>
      <c r="H416" s="46"/>
      <c r="I416" s="46"/>
      <c r="J416" s="46"/>
      <c r="K416" s="46"/>
      <c r="L416" s="46"/>
      <c r="M416" s="46"/>
      <c r="N416" s="46"/>
      <c r="O416" s="46"/>
      <c r="P416" s="46"/>
      <c r="Q416" s="46"/>
      <c r="R416" s="46"/>
      <c r="S416" s="46"/>
      <c r="T416" s="46"/>
      <c r="U416" s="46"/>
      <c r="V416" s="46"/>
      <c r="W416" s="46"/>
      <c r="X416" s="46"/>
      <c r="Y416" s="46"/>
      <c r="Z416" s="46"/>
    </row>
    <row r="417" spans="1:26" ht="15.75" customHeight="1">
      <c r="A417" s="46"/>
      <c r="B417" s="46"/>
      <c r="C417" s="46"/>
      <c r="D417" s="46"/>
      <c r="E417" s="46"/>
      <c r="F417" s="46"/>
      <c r="G417" s="46"/>
      <c r="H417" s="46"/>
      <c r="I417" s="46"/>
      <c r="J417" s="46"/>
      <c r="K417" s="46"/>
      <c r="L417" s="46"/>
      <c r="M417" s="46"/>
      <c r="N417" s="46"/>
      <c r="O417" s="46"/>
      <c r="P417" s="46"/>
      <c r="Q417" s="46"/>
      <c r="R417" s="46"/>
      <c r="S417" s="46"/>
      <c r="T417" s="46"/>
      <c r="U417" s="46"/>
      <c r="V417" s="46"/>
      <c r="W417" s="46"/>
      <c r="X417" s="46"/>
      <c r="Y417" s="46"/>
      <c r="Z417" s="46"/>
    </row>
    <row r="418" spans="1:26" ht="15.75" customHeight="1">
      <c r="A418" s="46"/>
      <c r="B418" s="46"/>
      <c r="C418" s="46"/>
      <c r="D418" s="46"/>
      <c r="E418" s="46"/>
      <c r="F418" s="46"/>
      <c r="G418" s="46"/>
      <c r="H418" s="46"/>
      <c r="I418" s="46"/>
      <c r="J418" s="46"/>
      <c r="K418" s="46"/>
      <c r="L418" s="46"/>
      <c r="M418" s="46"/>
      <c r="N418" s="46"/>
      <c r="O418" s="46"/>
      <c r="P418" s="46"/>
      <c r="Q418" s="46"/>
      <c r="R418" s="46"/>
      <c r="S418" s="46"/>
      <c r="T418" s="46"/>
      <c r="U418" s="46"/>
      <c r="V418" s="46"/>
      <c r="W418" s="46"/>
      <c r="X418" s="46"/>
      <c r="Y418" s="46"/>
      <c r="Z418" s="46"/>
    </row>
    <row r="419" spans="1:26" ht="15.75" customHeight="1">
      <c r="A419" s="46"/>
      <c r="B419" s="46"/>
      <c r="C419" s="46"/>
      <c r="D419" s="46"/>
      <c r="E419" s="46"/>
      <c r="F419" s="46"/>
      <c r="G419" s="46"/>
      <c r="H419" s="46"/>
      <c r="I419" s="46"/>
      <c r="J419" s="46"/>
      <c r="K419" s="46"/>
      <c r="L419" s="46"/>
      <c r="M419" s="46"/>
      <c r="N419" s="46"/>
      <c r="O419" s="46"/>
      <c r="P419" s="46"/>
      <c r="Q419" s="46"/>
      <c r="R419" s="46"/>
      <c r="S419" s="46"/>
      <c r="T419" s="46"/>
      <c r="U419" s="46"/>
      <c r="V419" s="46"/>
      <c r="W419" s="46"/>
      <c r="X419" s="46"/>
      <c r="Y419" s="46"/>
      <c r="Z419" s="46"/>
    </row>
    <row r="420" spans="1:26" ht="15.75" customHeight="1">
      <c r="A420" s="46"/>
      <c r="B420" s="46"/>
      <c r="C420" s="46"/>
      <c r="D420" s="46"/>
      <c r="E420" s="46"/>
      <c r="F420" s="46"/>
      <c r="G420" s="46"/>
      <c r="H420" s="46"/>
      <c r="I420" s="46"/>
      <c r="J420" s="46"/>
      <c r="K420" s="46"/>
      <c r="L420" s="46"/>
      <c r="M420" s="46"/>
      <c r="N420" s="46"/>
      <c r="O420" s="46"/>
      <c r="P420" s="46"/>
      <c r="Q420" s="46"/>
      <c r="R420" s="46"/>
      <c r="S420" s="46"/>
      <c r="T420" s="46"/>
      <c r="U420" s="46"/>
      <c r="V420" s="46"/>
      <c r="W420" s="46"/>
      <c r="X420" s="46"/>
      <c r="Y420" s="46"/>
      <c r="Z420" s="46"/>
    </row>
    <row r="421" spans="1:26" ht="15.75" customHeight="1">
      <c r="A421" s="46"/>
      <c r="B421" s="46"/>
      <c r="C421" s="46"/>
      <c r="D421" s="46"/>
      <c r="E421" s="46"/>
      <c r="F421" s="46"/>
      <c r="G421" s="46"/>
      <c r="H421" s="46"/>
      <c r="I421" s="46"/>
      <c r="J421" s="46"/>
      <c r="K421" s="46"/>
      <c r="L421" s="46"/>
      <c r="M421" s="46"/>
      <c r="N421" s="46"/>
      <c r="O421" s="46"/>
      <c r="P421" s="46"/>
      <c r="Q421" s="46"/>
      <c r="R421" s="46"/>
      <c r="S421" s="46"/>
      <c r="T421" s="46"/>
      <c r="U421" s="46"/>
      <c r="V421" s="46"/>
      <c r="W421" s="46"/>
      <c r="X421" s="46"/>
      <c r="Y421" s="46"/>
      <c r="Z421" s="46"/>
    </row>
    <row r="422" spans="1:26" ht="15.75" customHeight="1">
      <c r="A422" s="46"/>
      <c r="B422" s="46"/>
      <c r="C422" s="46"/>
      <c r="D422" s="46"/>
      <c r="E422" s="46"/>
      <c r="F422" s="46"/>
      <c r="G422" s="46"/>
      <c r="H422" s="46"/>
      <c r="I422" s="46"/>
      <c r="J422" s="46"/>
      <c r="K422" s="46"/>
      <c r="L422" s="46"/>
      <c r="M422" s="46"/>
      <c r="N422" s="46"/>
      <c r="O422" s="46"/>
      <c r="P422" s="46"/>
      <c r="Q422" s="46"/>
      <c r="R422" s="46"/>
      <c r="S422" s="46"/>
      <c r="T422" s="46"/>
      <c r="U422" s="46"/>
      <c r="V422" s="46"/>
      <c r="W422" s="46"/>
      <c r="X422" s="46"/>
      <c r="Y422" s="46"/>
      <c r="Z422" s="46"/>
    </row>
    <row r="423" spans="1:26" ht="15.75" customHeight="1">
      <c r="A423" s="46"/>
      <c r="B423" s="46"/>
      <c r="C423" s="46"/>
      <c r="D423" s="46"/>
      <c r="E423" s="46"/>
      <c r="F423" s="46"/>
      <c r="G423" s="46"/>
      <c r="H423" s="46"/>
      <c r="I423" s="46"/>
      <c r="J423" s="46"/>
      <c r="K423" s="46"/>
      <c r="L423" s="46"/>
      <c r="M423" s="46"/>
      <c r="N423" s="46"/>
      <c r="O423" s="46"/>
      <c r="P423" s="46"/>
      <c r="Q423" s="46"/>
      <c r="R423" s="46"/>
      <c r="S423" s="46"/>
      <c r="T423" s="46"/>
      <c r="U423" s="46"/>
      <c r="V423" s="46"/>
      <c r="W423" s="46"/>
      <c r="X423" s="46"/>
      <c r="Y423" s="46"/>
      <c r="Z423" s="46"/>
    </row>
    <row r="424" spans="1:26" ht="15.75" customHeight="1">
      <c r="A424" s="46"/>
      <c r="B424" s="46"/>
      <c r="C424" s="46"/>
      <c r="D424" s="46"/>
      <c r="E424" s="46"/>
      <c r="F424" s="46"/>
      <c r="G424" s="46"/>
      <c r="H424" s="46"/>
      <c r="I424" s="46"/>
      <c r="J424" s="46"/>
      <c r="K424" s="46"/>
      <c r="L424" s="46"/>
      <c r="M424" s="46"/>
      <c r="N424" s="46"/>
      <c r="O424" s="46"/>
      <c r="P424" s="46"/>
      <c r="Q424" s="46"/>
      <c r="R424" s="46"/>
      <c r="S424" s="46"/>
      <c r="T424" s="46"/>
      <c r="U424" s="46"/>
      <c r="V424" s="46"/>
      <c r="W424" s="46"/>
      <c r="X424" s="46"/>
      <c r="Y424" s="46"/>
      <c r="Z424" s="46"/>
    </row>
    <row r="425" spans="1:26" ht="15.75" customHeight="1">
      <c r="A425" s="46"/>
      <c r="B425" s="46"/>
      <c r="C425" s="46"/>
      <c r="D425" s="46"/>
      <c r="E425" s="46"/>
      <c r="F425" s="46"/>
      <c r="G425" s="46"/>
      <c r="H425" s="46"/>
      <c r="I425" s="46"/>
      <c r="J425" s="46"/>
      <c r="K425" s="46"/>
      <c r="L425" s="46"/>
      <c r="M425" s="46"/>
      <c r="N425" s="46"/>
      <c r="O425" s="46"/>
      <c r="P425" s="46"/>
      <c r="Q425" s="46"/>
      <c r="R425" s="46"/>
      <c r="S425" s="46"/>
      <c r="T425" s="46"/>
      <c r="U425" s="46"/>
      <c r="V425" s="46"/>
      <c r="W425" s="46"/>
      <c r="X425" s="46"/>
      <c r="Y425" s="46"/>
      <c r="Z425" s="46"/>
    </row>
    <row r="426" spans="1:26" ht="15.75" customHeight="1">
      <c r="A426" s="46"/>
      <c r="B426" s="46"/>
      <c r="C426" s="46"/>
      <c r="D426" s="46"/>
      <c r="E426" s="46"/>
      <c r="F426" s="46"/>
      <c r="G426" s="46"/>
      <c r="H426" s="46"/>
      <c r="I426" s="46"/>
      <c r="J426" s="46"/>
      <c r="K426" s="46"/>
      <c r="L426" s="46"/>
      <c r="M426" s="46"/>
      <c r="N426" s="46"/>
      <c r="O426" s="46"/>
      <c r="P426" s="46"/>
      <c r="Q426" s="46"/>
      <c r="R426" s="46"/>
      <c r="S426" s="46"/>
      <c r="T426" s="46"/>
      <c r="U426" s="46"/>
      <c r="V426" s="46"/>
      <c r="W426" s="46"/>
      <c r="X426" s="46"/>
      <c r="Y426" s="46"/>
      <c r="Z426" s="46"/>
    </row>
    <row r="427" spans="1:26" ht="15.75" customHeight="1">
      <c r="A427" s="46"/>
      <c r="B427" s="46"/>
      <c r="C427" s="46"/>
      <c r="D427" s="46"/>
      <c r="E427" s="46"/>
      <c r="F427" s="46"/>
      <c r="G427" s="46"/>
      <c r="H427" s="46"/>
      <c r="I427" s="46"/>
      <c r="J427" s="46"/>
      <c r="K427" s="46"/>
      <c r="L427" s="46"/>
      <c r="M427" s="46"/>
      <c r="N427" s="46"/>
      <c r="O427" s="46"/>
      <c r="P427" s="46"/>
      <c r="Q427" s="46"/>
      <c r="R427" s="46"/>
      <c r="S427" s="46"/>
      <c r="T427" s="46"/>
      <c r="U427" s="46"/>
      <c r="V427" s="46"/>
      <c r="W427" s="46"/>
      <c r="X427" s="46"/>
      <c r="Y427" s="46"/>
      <c r="Z427" s="46"/>
    </row>
    <row r="428" spans="1:26" ht="15.75" customHeight="1">
      <c r="A428" s="46"/>
      <c r="B428" s="46"/>
      <c r="C428" s="46"/>
      <c r="D428" s="46"/>
      <c r="E428" s="46"/>
      <c r="F428" s="46"/>
      <c r="G428" s="46"/>
      <c r="H428" s="46"/>
      <c r="I428" s="46"/>
      <c r="J428" s="46"/>
      <c r="K428" s="46"/>
      <c r="L428" s="46"/>
      <c r="M428" s="46"/>
      <c r="N428" s="46"/>
      <c r="O428" s="46"/>
      <c r="P428" s="46"/>
      <c r="Q428" s="46"/>
      <c r="R428" s="46"/>
      <c r="S428" s="46"/>
      <c r="T428" s="46"/>
      <c r="U428" s="46"/>
      <c r="V428" s="46"/>
      <c r="W428" s="46"/>
      <c r="X428" s="46"/>
      <c r="Y428" s="46"/>
      <c r="Z428" s="46"/>
    </row>
    <row r="429" spans="1:26" ht="15.75" customHeight="1">
      <c r="A429" s="46"/>
      <c r="B429" s="46"/>
      <c r="C429" s="46"/>
      <c r="D429" s="46"/>
      <c r="E429" s="46"/>
      <c r="F429" s="46"/>
      <c r="G429" s="46"/>
      <c r="H429" s="46"/>
      <c r="I429" s="46"/>
      <c r="J429" s="46"/>
      <c r="K429" s="46"/>
      <c r="L429" s="46"/>
      <c r="M429" s="46"/>
      <c r="N429" s="46"/>
      <c r="O429" s="46"/>
      <c r="P429" s="46"/>
      <c r="Q429" s="46"/>
      <c r="R429" s="46"/>
      <c r="S429" s="46"/>
      <c r="T429" s="46"/>
      <c r="U429" s="46"/>
      <c r="V429" s="46"/>
      <c r="W429" s="46"/>
      <c r="X429" s="46"/>
      <c r="Y429" s="46"/>
      <c r="Z429" s="46"/>
    </row>
    <row r="430" spans="1:26" ht="15.75" customHeight="1">
      <c r="A430" s="46"/>
      <c r="B430" s="46"/>
      <c r="C430" s="46"/>
      <c r="D430" s="46"/>
      <c r="E430" s="46"/>
      <c r="F430" s="46"/>
      <c r="G430" s="46"/>
      <c r="H430" s="46"/>
      <c r="I430" s="46"/>
      <c r="J430" s="46"/>
      <c r="K430" s="46"/>
      <c r="L430" s="46"/>
      <c r="M430" s="46"/>
      <c r="N430" s="46"/>
      <c r="O430" s="46"/>
      <c r="P430" s="46"/>
      <c r="Q430" s="46"/>
      <c r="R430" s="46"/>
      <c r="S430" s="46"/>
      <c r="T430" s="46"/>
      <c r="U430" s="46"/>
      <c r="V430" s="46"/>
      <c r="W430" s="46"/>
      <c r="X430" s="46"/>
      <c r="Y430" s="46"/>
      <c r="Z430" s="46"/>
    </row>
    <row r="431" spans="1:26" ht="15.75" customHeight="1">
      <c r="A431" s="46"/>
      <c r="B431" s="46"/>
      <c r="C431" s="46"/>
      <c r="D431" s="46"/>
      <c r="E431" s="46"/>
      <c r="F431" s="46"/>
      <c r="G431" s="46"/>
      <c r="H431" s="46"/>
      <c r="I431" s="46"/>
      <c r="J431" s="46"/>
      <c r="K431" s="46"/>
      <c r="L431" s="46"/>
      <c r="M431" s="46"/>
      <c r="N431" s="46"/>
      <c r="O431" s="46"/>
      <c r="P431" s="46"/>
      <c r="Q431" s="46"/>
      <c r="R431" s="46"/>
      <c r="S431" s="46"/>
      <c r="T431" s="46"/>
      <c r="U431" s="46"/>
      <c r="V431" s="46"/>
      <c r="W431" s="46"/>
      <c r="X431" s="46"/>
      <c r="Y431" s="46"/>
      <c r="Z431" s="46"/>
    </row>
    <row r="432" spans="1:26" ht="15.75" customHeight="1">
      <c r="A432" s="46"/>
      <c r="B432" s="46"/>
      <c r="C432" s="46"/>
      <c r="D432" s="46"/>
      <c r="E432" s="46"/>
      <c r="F432" s="46"/>
      <c r="G432" s="46"/>
      <c r="H432" s="46"/>
      <c r="I432" s="46"/>
      <c r="J432" s="46"/>
      <c r="K432" s="46"/>
      <c r="L432" s="46"/>
      <c r="M432" s="46"/>
      <c r="N432" s="46"/>
      <c r="O432" s="46"/>
      <c r="P432" s="46"/>
      <c r="Q432" s="46"/>
      <c r="R432" s="46"/>
      <c r="S432" s="46"/>
      <c r="T432" s="46"/>
      <c r="U432" s="46"/>
      <c r="V432" s="46"/>
      <c r="W432" s="46"/>
      <c r="X432" s="46"/>
      <c r="Y432" s="46"/>
      <c r="Z432" s="46"/>
    </row>
    <row r="433" spans="1:26" ht="15.75" customHeight="1">
      <c r="A433" s="46"/>
      <c r="B433" s="46"/>
      <c r="C433" s="46"/>
      <c r="D433" s="46"/>
      <c r="E433" s="46"/>
      <c r="F433" s="46"/>
      <c r="G433" s="46"/>
      <c r="H433" s="46"/>
      <c r="I433" s="46"/>
      <c r="J433" s="46"/>
      <c r="K433" s="46"/>
      <c r="L433" s="46"/>
      <c r="M433" s="46"/>
      <c r="N433" s="46"/>
      <c r="O433" s="46"/>
      <c r="P433" s="46"/>
      <c r="Q433" s="46"/>
      <c r="R433" s="46"/>
      <c r="S433" s="46"/>
      <c r="T433" s="46"/>
      <c r="U433" s="46"/>
      <c r="V433" s="46"/>
      <c r="W433" s="46"/>
      <c r="X433" s="46"/>
      <c r="Y433" s="46"/>
      <c r="Z433" s="46"/>
    </row>
    <row r="434" spans="1:26" ht="15.75" customHeight="1">
      <c r="A434" s="46"/>
      <c r="B434" s="46"/>
      <c r="C434" s="46"/>
      <c r="D434" s="46"/>
      <c r="E434" s="46"/>
      <c r="F434" s="46"/>
      <c r="G434" s="46"/>
      <c r="H434" s="46"/>
      <c r="I434" s="46"/>
      <c r="J434" s="46"/>
      <c r="K434" s="46"/>
      <c r="L434" s="46"/>
      <c r="M434" s="46"/>
      <c r="N434" s="46"/>
      <c r="O434" s="46"/>
      <c r="P434" s="46"/>
      <c r="Q434" s="46"/>
      <c r="R434" s="46"/>
      <c r="S434" s="46"/>
      <c r="T434" s="46"/>
      <c r="U434" s="46"/>
      <c r="V434" s="46"/>
      <c r="W434" s="46"/>
      <c r="X434" s="46"/>
      <c r="Y434" s="46"/>
      <c r="Z434" s="46"/>
    </row>
    <row r="435" spans="1:26" ht="15.75" customHeight="1">
      <c r="A435" s="46"/>
      <c r="B435" s="46"/>
      <c r="C435" s="46"/>
      <c r="D435" s="46"/>
      <c r="E435" s="46"/>
      <c r="F435" s="46"/>
      <c r="G435" s="46"/>
      <c r="H435" s="46"/>
      <c r="I435" s="46"/>
      <c r="J435" s="46"/>
      <c r="K435" s="46"/>
      <c r="L435" s="46"/>
      <c r="M435" s="46"/>
      <c r="N435" s="46"/>
      <c r="O435" s="46"/>
      <c r="P435" s="46"/>
      <c r="Q435" s="46"/>
      <c r="R435" s="46"/>
      <c r="S435" s="46"/>
      <c r="T435" s="46"/>
      <c r="U435" s="46"/>
      <c r="V435" s="46"/>
      <c r="W435" s="46"/>
      <c r="X435" s="46"/>
      <c r="Y435" s="46"/>
      <c r="Z435" s="46"/>
    </row>
    <row r="436" spans="1:26" ht="15.75" customHeight="1">
      <c r="A436" s="46"/>
      <c r="B436" s="46"/>
      <c r="C436" s="46"/>
      <c r="D436" s="46"/>
      <c r="E436" s="46"/>
      <c r="F436" s="46"/>
      <c r="G436" s="46"/>
      <c r="H436" s="46"/>
      <c r="I436" s="46"/>
      <c r="J436" s="46"/>
      <c r="K436" s="46"/>
      <c r="L436" s="46"/>
      <c r="M436" s="46"/>
      <c r="N436" s="46"/>
      <c r="O436" s="46"/>
      <c r="P436" s="46"/>
      <c r="Q436" s="46"/>
      <c r="R436" s="46"/>
      <c r="S436" s="46"/>
      <c r="T436" s="46"/>
      <c r="U436" s="46"/>
      <c r="V436" s="46"/>
      <c r="W436" s="46"/>
      <c r="X436" s="46"/>
      <c r="Y436" s="46"/>
      <c r="Z436" s="46"/>
    </row>
    <row r="437" spans="1:26" ht="15.75" customHeight="1">
      <c r="A437" s="46"/>
      <c r="B437" s="46"/>
      <c r="C437" s="46"/>
      <c r="D437" s="46"/>
      <c r="E437" s="46"/>
      <c r="F437" s="46"/>
      <c r="G437" s="46"/>
      <c r="H437" s="46"/>
      <c r="I437" s="46"/>
      <c r="J437" s="46"/>
      <c r="K437" s="46"/>
      <c r="L437" s="46"/>
      <c r="M437" s="46"/>
      <c r="N437" s="46"/>
      <c r="O437" s="46"/>
      <c r="P437" s="46"/>
      <c r="Q437" s="46"/>
      <c r="R437" s="46"/>
      <c r="S437" s="46"/>
      <c r="T437" s="46"/>
      <c r="U437" s="46"/>
      <c r="V437" s="46"/>
      <c r="W437" s="46"/>
      <c r="X437" s="46"/>
      <c r="Y437" s="46"/>
      <c r="Z437" s="46"/>
    </row>
    <row r="438" spans="1:26" ht="15.75" customHeight="1">
      <c r="A438" s="46"/>
      <c r="B438" s="46"/>
      <c r="C438" s="46"/>
      <c r="D438" s="46"/>
      <c r="E438" s="46"/>
      <c r="F438" s="46"/>
      <c r="G438" s="46"/>
      <c r="H438" s="46"/>
      <c r="I438" s="46"/>
      <c r="J438" s="46"/>
      <c r="K438" s="46"/>
      <c r="L438" s="46"/>
      <c r="M438" s="46"/>
      <c r="N438" s="46"/>
      <c r="O438" s="46"/>
      <c r="P438" s="46"/>
      <c r="Q438" s="46"/>
      <c r="R438" s="46"/>
      <c r="S438" s="46"/>
      <c r="T438" s="46"/>
      <c r="U438" s="46"/>
      <c r="V438" s="46"/>
      <c r="W438" s="46"/>
      <c r="X438" s="46"/>
      <c r="Y438" s="46"/>
      <c r="Z438" s="46"/>
    </row>
    <row r="439" spans="1:26" ht="15.75" customHeight="1">
      <c r="A439" s="46"/>
      <c r="B439" s="46"/>
      <c r="C439" s="46"/>
      <c r="D439" s="46"/>
      <c r="E439" s="46"/>
      <c r="F439" s="46"/>
      <c r="G439" s="46"/>
      <c r="H439" s="46"/>
      <c r="I439" s="46"/>
      <c r="J439" s="46"/>
      <c r="K439" s="46"/>
      <c r="L439" s="46"/>
      <c r="M439" s="46"/>
      <c r="N439" s="46"/>
      <c r="O439" s="46"/>
      <c r="P439" s="46"/>
      <c r="Q439" s="46"/>
      <c r="R439" s="46"/>
      <c r="S439" s="46"/>
      <c r="T439" s="46"/>
      <c r="U439" s="46"/>
      <c r="V439" s="46"/>
      <c r="W439" s="46"/>
      <c r="X439" s="46"/>
      <c r="Y439" s="46"/>
      <c r="Z439" s="46"/>
    </row>
    <row r="440" spans="1:26" ht="15.75" customHeight="1">
      <c r="A440" s="46"/>
      <c r="B440" s="46"/>
      <c r="C440" s="46"/>
      <c r="D440" s="46"/>
      <c r="E440" s="46"/>
      <c r="F440" s="46"/>
      <c r="G440" s="46"/>
      <c r="H440" s="46"/>
      <c r="I440" s="46"/>
      <c r="J440" s="46"/>
      <c r="K440" s="46"/>
      <c r="L440" s="46"/>
      <c r="M440" s="46"/>
      <c r="N440" s="46"/>
      <c r="O440" s="46"/>
      <c r="P440" s="46"/>
      <c r="Q440" s="46"/>
      <c r="R440" s="46"/>
      <c r="S440" s="46"/>
      <c r="T440" s="46"/>
      <c r="U440" s="46"/>
      <c r="V440" s="46"/>
      <c r="W440" s="46"/>
      <c r="X440" s="46"/>
      <c r="Y440" s="46"/>
      <c r="Z440" s="46"/>
    </row>
    <row r="441" spans="1:26" ht="15.75" customHeight="1">
      <c r="A441" s="46"/>
      <c r="B441" s="46"/>
      <c r="C441" s="46"/>
      <c r="D441" s="46"/>
      <c r="E441" s="46"/>
      <c r="F441" s="46"/>
      <c r="G441" s="46"/>
      <c r="H441" s="46"/>
      <c r="I441" s="46"/>
      <c r="J441" s="46"/>
      <c r="K441" s="46"/>
      <c r="L441" s="46"/>
      <c r="M441" s="46"/>
      <c r="N441" s="46"/>
      <c r="O441" s="46"/>
      <c r="P441" s="46"/>
      <c r="Q441" s="46"/>
      <c r="R441" s="46"/>
      <c r="S441" s="46"/>
      <c r="T441" s="46"/>
      <c r="U441" s="46"/>
      <c r="V441" s="46"/>
      <c r="W441" s="46"/>
      <c r="X441" s="46"/>
      <c r="Y441" s="46"/>
      <c r="Z441" s="46"/>
    </row>
    <row r="442" spans="1:26" ht="15.75" customHeight="1">
      <c r="A442" s="46"/>
      <c r="B442" s="46"/>
      <c r="C442" s="46"/>
      <c r="D442" s="46"/>
      <c r="E442" s="46"/>
      <c r="F442" s="46"/>
      <c r="G442" s="46"/>
      <c r="H442" s="46"/>
      <c r="I442" s="46"/>
      <c r="J442" s="46"/>
      <c r="K442" s="46"/>
      <c r="L442" s="46"/>
      <c r="M442" s="46"/>
      <c r="N442" s="46"/>
      <c r="O442" s="46"/>
      <c r="P442" s="46"/>
      <c r="Q442" s="46"/>
      <c r="R442" s="46"/>
      <c r="S442" s="46"/>
      <c r="T442" s="46"/>
      <c r="U442" s="46"/>
      <c r="V442" s="46"/>
      <c r="W442" s="46"/>
      <c r="X442" s="46"/>
      <c r="Y442" s="46"/>
      <c r="Z442" s="46"/>
    </row>
    <row r="443" spans="1:26" ht="15.75" customHeight="1">
      <c r="A443" s="46"/>
      <c r="B443" s="46"/>
      <c r="C443" s="46"/>
      <c r="D443" s="46"/>
      <c r="E443" s="46"/>
      <c r="F443" s="46"/>
      <c r="G443" s="46"/>
      <c r="H443" s="46"/>
      <c r="I443" s="46"/>
      <c r="J443" s="46"/>
      <c r="K443" s="46"/>
      <c r="L443" s="46"/>
      <c r="M443" s="46"/>
      <c r="N443" s="46"/>
      <c r="O443" s="46"/>
      <c r="P443" s="46"/>
      <c r="Q443" s="46"/>
      <c r="R443" s="46"/>
      <c r="S443" s="46"/>
      <c r="T443" s="46"/>
      <c r="U443" s="46"/>
      <c r="V443" s="46"/>
      <c r="W443" s="46"/>
      <c r="X443" s="46"/>
      <c r="Y443" s="46"/>
      <c r="Z443" s="46"/>
    </row>
    <row r="444" spans="1:26" ht="15.75" customHeight="1">
      <c r="A444" s="46"/>
      <c r="B444" s="46"/>
      <c r="C444" s="46"/>
      <c r="D444" s="46"/>
      <c r="E444" s="46"/>
      <c r="F444" s="46"/>
      <c r="G444" s="46"/>
      <c r="H444" s="46"/>
      <c r="I444" s="46"/>
      <c r="J444" s="46"/>
      <c r="K444" s="46"/>
      <c r="L444" s="46"/>
      <c r="M444" s="46"/>
      <c r="N444" s="46"/>
      <c r="O444" s="46"/>
      <c r="P444" s="46"/>
      <c r="Q444" s="46"/>
      <c r="R444" s="46"/>
      <c r="S444" s="46"/>
      <c r="T444" s="46"/>
      <c r="U444" s="46"/>
      <c r="V444" s="46"/>
      <c r="W444" s="46"/>
      <c r="X444" s="46"/>
      <c r="Y444" s="46"/>
      <c r="Z444" s="46"/>
    </row>
    <row r="445" spans="1:26" ht="15.75" customHeight="1">
      <c r="A445" s="46"/>
      <c r="B445" s="46"/>
      <c r="C445" s="46"/>
      <c r="D445" s="46"/>
      <c r="E445" s="46"/>
      <c r="F445" s="46"/>
      <c r="G445" s="46"/>
      <c r="H445" s="46"/>
      <c r="I445" s="46"/>
      <c r="J445" s="46"/>
      <c r="K445" s="46"/>
      <c r="L445" s="46"/>
      <c r="M445" s="46"/>
      <c r="N445" s="46"/>
      <c r="O445" s="46"/>
      <c r="P445" s="46"/>
      <c r="Q445" s="46"/>
      <c r="R445" s="46"/>
      <c r="S445" s="46"/>
      <c r="T445" s="46"/>
      <c r="U445" s="46"/>
      <c r="V445" s="46"/>
      <c r="W445" s="46"/>
      <c r="X445" s="46"/>
      <c r="Y445" s="46"/>
      <c r="Z445" s="46"/>
    </row>
    <row r="446" spans="1:26" ht="15.75" customHeight="1">
      <c r="A446" s="46"/>
      <c r="B446" s="46"/>
      <c r="C446" s="46"/>
      <c r="D446" s="46"/>
      <c r="E446" s="46"/>
      <c r="F446" s="46"/>
      <c r="G446" s="46"/>
      <c r="H446" s="46"/>
      <c r="I446" s="46"/>
      <c r="J446" s="46"/>
      <c r="K446" s="46"/>
      <c r="L446" s="46"/>
      <c r="M446" s="46"/>
      <c r="N446" s="46"/>
      <c r="O446" s="46"/>
      <c r="P446" s="46"/>
      <c r="Q446" s="46"/>
      <c r="R446" s="46"/>
      <c r="S446" s="46"/>
      <c r="T446" s="46"/>
      <c r="U446" s="46"/>
      <c r="V446" s="46"/>
      <c r="W446" s="46"/>
      <c r="X446" s="46"/>
      <c r="Y446" s="46"/>
      <c r="Z446" s="46"/>
    </row>
    <row r="447" spans="1:26" ht="15.75" customHeight="1">
      <c r="A447" s="46"/>
      <c r="B447" s="46"/>
      <c r="C447" s="46"/>
      <c r="D447" s="46"/>
      <c r="E447" s="46"/>
      <c r="F447" s="46"/>
      <c r="G447" s="46"/>
      <c r="H447" s="46"/>
      <c r="I447" s="46"/>
      <c r="J447" s="46"/>
      <c r="K447" s="46"/>
      <c r="L447" s="46"/>
      <c r="M447" s="46"/>
      <c r="N447" s="46"/>
      <c r="O447" s="46"/>
      <c r="P447" s="46"/>
      <c r="Q447" s="46"/>
      <c r="R447" s="46"/>
      <c r="S447" s="46"/>
      <c r="T447" s="46"/>
      <c r="U447" s="46"/>
      <c r="V447" s="46"/>
      <c r="W447" s="46"/>
      <c r="X447" s="46"/>
      <c r="Y447" s="46"/>
      <c r="Z447" s="46"/>
    </row>
    <row r="448" spans="1:26" ht="15.75" customHeight="1">
      <c r="A448" s="46"/>
      <c r="B448" s="46"/>
      <c r="C448" s="46"/>
      <c r="D448" s="46"/>
      <c r="E448" s="46"/>
      <c r="F448" s="46"/>
      <c r="G448" s="46"/>
      <c r="H448" s="46"/>
      <c r="I448" s="46"/>
      <c r="J448" s="46"/>
      <c r="K448" s="46"/>
      <c r="L448" s="46"/>
      <c r="M448" s="46"/>
      <c r="N448" s="46"/>
      <c r="O448" s="46"/>
      <c r="P448" s="46"/>
      <c r="Q448" s="46"/>
      <c r="R448" s="46"/>
      <c r="S448" s="46"/>
      <c r="T448" s="46"/>
      <c r="U448" s="46"/>
      <c r="V448" s="46"/>
      <c r="W448" s="46"/>
      <c r="X448" s="46"/>
      <c r="Y448" s="46"/>
      <c r="Z448" s="46"/>
    </row>
    <row r="449" spans="1:26" ht="15.75" customHeight="1">
      <c r="A449" s="46"/>
      <c r="B449" s="46"/>
      <c r="C449" s="46"/>
      <c r="D449" s="46"/>
      <c r="E449" s="46"/>
      <c r="F449" s="46"/>
      <c r="G449" s="46"/>
      <c r="H449" s="46"/>
      <c r="I449" s="46"/>
      <c r="J449" s="46"/>
      <c r="K449" s="46"/>
      <c r="L449" s="46"/>
      <c r="M449" s="46"/>
      <c r="N449" s="46"/>
      <c r="O449" s="46"/>
      <c r="P449" s="46"/>
      <c r="Q449" s="46"/>
      <c r="R449" s="46"/>
      <c r="S449" s="46"/>
      <c r="T449" s="46"/>
      <c r="U449" s="46"/>
      <c r="V449" s="46"/>
      <c r="W449" s="46"/>
      <c r="X449" s="46"/>
      <c r="Y449" s="46"/>
      <c r="Z449" s="46"/>
    </row>
    <row r="450" spans="1:26" ht="15.75" customHeight="1">
      <c r="A450" s="46"/>
      <c r="B450" s="46"/>
      <c r="C450" s="46"/>
      <c r="D450" s="46"/>
      <c r="E450" s="46"/>
      <c r="F450" s="46"/>
      <c r="G450" s="46"/>
      <c r="H450" s="46"/>
      <c r="I450" s="46"/>
      <c r="J450" s="46"/>
      <c r="K450" s="46"/>
      <c r="L450" s="46"/>
      <c r="M450" s="46"/>
      <c r="N450" s="46"/>
      <c r="O450" s="46"/>
      <c r="P450" s="46"/>
      <c r="Q450" s="46"/>
      <c r="R450" s="46"/>
      <c r="S450" s="46"/>
      <c r="T450" s="46"/>
      <c r="U450" s="46"/>
      <c r="V450" s="46"/>
      <c r="W450" s="46"/>
      <c r="X450" s="46"/>
      <c r="Y450" s="46"/>
      <c r="Z450" s="46"/>
    </row>
    <row r="451" spans="1:26" ht="15.75" customHeight="1">
      <c r="A451" s="46"/>
      <c r="B451" s="46"/>
      <c r="C451" s="46"/>
      <c r="D451" s="46"/>
      <c r="E451" s="46"/>
      <c r="F451" s="46"/>
      <c r="G451" s="46"/>
      <c r="H451" s="46"/>
      <c r="I451" s="46"/>
      <c r="J451" s="46"/>
      <c r="K451" s="46"/>
      <c r="L451" s="46"/>
      <c r="M451" s="46"/>
      <c r="N451" s="46"/>
      <c r="O451" s="46"/>
      <c r="P451" s="46"/>
      <c r="Q451" s="46"/>
      <c r="R451" s="46"/>
      <c r="S451" s="46"/>
      <c r="T451" s="46"/>
      <c r="U451" s="46"/>
      <c r="V451" s="46"/>
      <c r="W451" s="46"/>
      <c r="X451" s="46"/>
      <c r="Y451" s="46"/>
      <c r="Z451" s="46"/>
    </row>
    <row r="452" spans="1:26" ht="15.75" customHeight="1">
      <c r="A452" s="46"/>
      <c r="B452" s="46"/>
      <c r="C452" s="46"/>
      <c r="D452" s="46"/>
      <c r="E452" s="46"/>
      <c r="F452" s="46"/>
      <c r="G452" s="46"/>
      <c r="H452" s="46"/>
      <c r="I452" s="46"/>
      <c r="J452" s="46"/>
      <c r="K452" s="46"/>
      <c r="L452" s="46"/>
      <c r="M452" s="46"/>
      <c r="N452" s="46"/>
      <c r="O452" s="46"/>
      <c r="P452" s="46"/>
      <c r="Q452" s="46"/>
      <c r="R452" s="46"/>
      <c r="S452" s="46"/>
      <c r="T452" s="46"/>
      <c r="U452" s="46"/>
      <c r="V452" s="46"/>
      <c r="W452" s="46"/>
      <c r="X452" s="46"/>
      <c r="Y452" s="46"/>
      <c r="Z452" s="46"/>
    </row>
    <row r="453" spans="1:26" ht="15.75" customHeight="1">
      <c r="A453" s="46"/>
      <c r="B453" s="46"/>
      <c r="C453" s="46"/>
      <c r="D453" s="46"/>
      <c r="E453" s="46"/>
      <c r="F453" s="46"/>
      <c r="G453" s="46"/>
      <c r="H453" s="46"/>
      <c r="I453" s="46"/>
      <c r="J453" s="46"/>
      <c r="K453" s="46"/>
      <c r="L453" s="46"/>
      <c r="M453" s="46"/>
      <c r="N453" s="46"/>
      <c r="O453" s="46"/>
      <c r="P453" s="46"/>
      <c r="Q453" s="46"/>
      <c r="R453" s="46"/>
      <c r="S453" s="46"/>
      <c r="T453" s="46"/>
      <c r="U453" s="46"/>
      <c r="V453" s="46"/>
      <c r="W453" s="46"/>
      <c r="X453" s="46"/>
      <c r="Y453" s="46"/>
      <c r="Z453" s="46"/>
    </row>
    <row r="454" spans="1:26" ht="15.75" customHeight="1">
      <c r="A454" s="46"/>
      <c r="B454" s="46"/>
      <c r="C454" s="46"/>
      <c r="D454" s="46"/>
      <c r="E454" s="46"/>
      <c r="F454" s="46"/>
      <c r="G454" s="46"/>
      <c r="H454" s="46"/>
      <c r="I454" s="46"/>
      <c r="J454" s="46"/>
      <c r="K454" s="46"/>
      <c r="L454" s="46"/>
      <c r="M454" s="46"/>
      <c r="N454" s="46"/>
      <c r="O454" s="46"/>
      <c r="P454" s="46"/>
      <c r="Q454" s="46"/>
      <c r="R454" s="46"/>
      <c r="S454" s="46"/>
      <c r="T454" s="46"/>
      <c r="U454" s="46"/>
      <c r="V454" s="46"/>
      <c r="W454" s="46"/>
      <c r="X454" s="46"/>
      <c r="Y454" s="46"/>
      <c r="Z454" s="46"/>
    </row>
    <row r="455" spans="1:26" ht="15.75" customHeight="1">
      <c r="A455" s="46"/>
      <c r="B455" s="46"/>
      <c r="C455" s="46"/>
      <c r="D455" s="46"/>
      <c r="E455" s="46"/>
      <c r="F455" s="46"/>
      <c r="G455" s="46"/>
      <c r="H455" s="46"/>
      <c r="I455" s="46"/>
      <c r="J455" s="46"/>
      <c r="K455" s="46"/>
      <c r="L455" s="46"/>
      <c r="M455" s="46"/>
      <c r="N455" s="46"/>
      <c r="O455" s="46"/>
      <c r="P455" s="46"/>
      <c r="Q455" s="46"/>
      <c r="R455" s="46"/>
      <c r="S455" s="46"/>
      <c r="T455" s="46"/>
      <c r="U455" s="46"/>
      <c r="V455" s="46"/>
      <c r="W455" s="46"/>
      <c r="X455" s="46"/>
      <c r="Y455" s="46"/>
      <c r="Z455" s="46"/>
    </row>
    <row r="456" spans="1:26" ht="15.75" customHeight="1">
      <c r="A456" s="46"/>
      <c r="B456" s="46"/>
      <c r="C456" s="46"/>
      <c r="D456" s="46"/>
      <c r="E456" s="46"/>
      <c r="F456" s="46"/>
      <c r="G456" s="46"/>
      <c r="H456" s="46"/>
      <c r="I456" s="46"/>
      <c r="J456" s="46"/>
      <c r="K456" s="46"/>
      <c r="L456" s="46"/>
      <c r="M456" s="46"/>
      <c r="N456" s="46"/>
      <c r="O456" s="46"/>
      <c r="P456" s="46"/>
      <c r="Q456" s="46"/>
      <c r="R456" s="46"/>
      <c r="S456" s="46"/>
      <c r="T456" s="46"/>
      <c r="U456" s="46"/>
      <c r="V456" s="46"/>
      <c r="W456" s="46"/>
      <c r="X456" s="46"/>
      <c r="Y456" s="46"/>
      <c r="Z456" s="46"/>
    </row>
    <row r="457" spans="1:26" ht="15.75" customHeight="1">
      <c r="A457" s="46"/>
      <c r="B457" s="46"/>
      <c r="C457" s="46"/>
      <c r="D457" s="46"/>
      <c r="E457" s="46"/>
      <c r="F457" s="46"/>
      <c r="G457" s="46"/>
      <c r="H457" s="46"/>
      <c r="I457" s="46"/>
      <c r="J457" s="46"/>
      <c r="K457" s="46"/>
      <c r="L457" s="46"/>
      <c r="M457" s="46"/>
      <c r="N457" s="46"/>
      <c r="O457" s="46"/>
      <c r="P457" s="46"/>
      <c r="Q457" s="46"/>
      <c r="R457" s="46"/>
      <c r="S457" s="46"/>
      <c r="T457" s="46"/>
      <c r="U457" s="46"/>
      <c r="V457" s="46"/>
      <c r="W457" s="46"/>
      <c r="X457" s="46"/>
      <c r="Y457" s="46"/>
      <c r="Z457" s="46"/>
    </row>
    <row r="458" spans="1:26" ht="15.75" customHeight="1">
      <c r="A458" s="46"/>
      <c r="B458" s="46"/>
      <c r="C458" s="46"/>
      <c r="D458" s="46"/>
      <c r="E458" s="46"/>
      <c r="F458" s="46"/>
      <c r="G458" s="46"/>
      <c r="H458" s="46"/>
      <c r="I458" s="46"/>
      <c r="J458" s="46"/>
      <c r="K458" s="46"/>
      <c r="L458" s="46"/>
      <c r="M458" s="46"/>
      <c r="N458" s="46"/>
      <c r="O458" s="46"/>
      <c r="P458" s="46"/>
      <c r="Q458" s="46"/>
      <c r="R458" s="46"/>
      <c r="S458" s="46"/>
      <c r="T458" s="46"/>
      <c r="U458" s="46"/>
      <c r="V458" s="46"/>
      <c r="W458" s="46"/>
      <c r="X458" s="46"/>
      <c r="Y458" s="46"/>
      <c r="Z458" s="46"/>
    </row>
    <row r="459" spans="1:26" ht="15.75" customHeight="1">
      <c r="A459" s="46"/>
      <c r="B459" s="46"/>
      <c r="C459" s="46"/>
      <c r="D459" s="46"/>
      <c r="E459" s="46"/>
      <c r="F459" s="46"/>
      <c r="G459" s="46"/>
      <c r="H459" s="46"/>
      <c r="I459" s="46"/>
      <c r="J459" s="46"/>
      <c r="K459" s="46"/>
      <c r="L459" s="46"/>
      <c r="M459" s="46"/>
      <c r="N459" s="46"/>
      <c r="O459" s="46"/>
      <c r="P459" s="46"/>
      <c r="Q459" s="46"/>
      <c r="R459" s="46"/>
      <c r="S459" s="46"/>
      <c r="T459" s="46"/>
      <c r="U459" s="46"/>
      <c r="V459" s="46"/>
      <c r="W459" s="46"/>
      <c r="X459" s="46"/>
      <c r="Y459" s="46"/>
      <c r="Z459" s="46"/>
    </row>
    <row r="460" spans="1:26" ht="15.75" customHeight="1">
      <c r="A460" s="46"/>
      <c r="B460" s="46"/>
      <c r="C460" s="46"/>
      <c r="D460" s="46"/>
      <c r="E460" s="46"/>
      <c r="F460" s="46"/>
      <c r="G460" s="46"/>
      <c r="H460" s="46"/>
      <c r="I460" s="46"/>
      <c r="J460" s="46"/>
      <c r="K460" s="46"/>
      <c r="L460" s="46"/>
      <c r="M460" s="46"/>
      <c r="N460" s="46"/>
      <c r="O460" s="46"/>
      <c r="P460" s="46"/>
      <c r="Q460" s="46"/>
      <c r="R460" s="46"/>
      <c r="S460" s="46"/>
      <c r="T460" s="46"/>
      <c r="U460" s="46"/>
      <c r="V460" s="46"/>
      <c r="W460" s="46"/>
      <c r="X460" s="46"/>
      <c r="Y460" s="46"/>
      <c r="Z460" s="46"/>
    </row>
    <row r="461" spans="1:26" ht="15.75" customHeight="1">
      <c r="A461" s="46"/>
      <c r="B461" s="46"/>
      <c r="C461" s="46"/>
      <c r="D461" s="46"/>
      <c r="E461" s="46"/>
      <c r="F461" s="46"/>
      <c r="G461" s="46"/>
      <c r="H461" s="46"/>
      <c r="I461" s="46"/>
      <c r="J461" s="46"/>
      <c r="K461" s="46"/>
      <c r="L461" s="46"/>
      <c r="M461" s="46"/>
      <c r="N461" s="46"/>
      <c r="O461" s="46"/>
      <c r="P461" s="46"/>
      <c r="Q461" s="46"/>
      <c r="R461" s="46"/>
      <c r="S461" s="46"/>
      <c r="T461" s="46"/>
      <c r="U461" s="46"/>
      <c r="V461" s="46"/>
      <c r="W461" s="46"/>
      <c r="X461" s="46"/>
      <c r="Y461" s="46"/>
      <c r="Z461" s="46"/>
    </row>
    <row r="462" spans="1:26" ht="15.75" customHeight="1">
      <c r="A462" s="46"/>
      <c r="B462" s="46"/>
      <c r="C462" s="46"/>
      <c r="D462" s="46"/>
      <c r="E462" s="46"/>
      <c r="F462" s="46"/>
      <c r="G462" s="46"/>
      <c r="H462" s="46"/>
      <c r="I462" s="46"/>
      <c r="J462" s="46"/>
      <c r="K462" s="46"/>
      <c r="L462" s="46"/>
      <c r="M462" s="46"/>
      <c r="N462" s="46"/>
      <c r="O462" s="46"/>
      <c r="P462" s="46"/>
      <c r="Q462" s="46"/>
      <c r="R462" s="46"/>
      <c r="S462" s="46"/>
      <c r="T462" s="46"/>
      <c r="U462" s="46"/>
      <c r="V462" s="46"/>
      <c r="W462" s="46"/>
      <c r="X462" s="46"/>
      <c r="Y462" s="46"/>
      <c r="Z462" s="46"/>
    </row>
    <row r="463" spans="1:26" ht="15.75" customHeight="1">
      <c r="A463" s="46"/>
      <c r="B463" s="46"/>
      <c r="C463" s="46"/>
      <c r="D463" s="46"/>
      <c r="E463" s="46"/>
      <c r="F463" s="46"/>
      <c r="G463" s="46"/>
      <c r="H463" s="46"/>
      <c r="I463" s="46"/>
      <c r="J463" s="46"/>
      <c r="K463" s="46"/>
      <c r="L463" s="46"/>
      <c r="M463" s="46"/>
      <c r="N463" s="46"/>
      <c r="O463" s="46"/>
      <c r="P463" s="46"/>
      <c r="Q463" s="46"/>
      <c r="R463" s="46"/>
      <c r="S463" s="46"/>
      <c r="T463" s="46"/>
      <c r="U463" s="46"/>
      <c r="V463" s="46"/>
      <c r="W463" s="46"/>
      <c r="X463" s="46"/>
      <c r="Y463" s="46"/>
      <c r="Z463" s="46"/>
    </row>
    <row r="464" spans="1:26" ht="15.75" customHeight="1">
      <c r="A464" s="46"/>
      <c r="B464" s="46"/>
      <c r="C464" s="46"/>
      <c r="D464" s="46"/>
      <c r="E464" s="46"/>
      <c r="F464" s="46"/>
      <c r="G464" s="46"/>
      <c r="H464" s="46"/>
      <c r="I464" s="46"/>
      <c r="J464" s="46"/>
      <c r="K464" s="46"/>
      <c r="L464" s="46"/>
      <c r="M464" s="46"/>
      <c r="N464" s="46"/>
      <c r="O464" s="46"/>
      <c r="P464" s="46"/>
      <c r="Q464" s="46"/>
      <c r="R464" s="46"/>
      <c r="S464" s="46"/>
      <c r="T464" s="46"/>
      <c r="U464" s="46"/>
      <c r="V464" s="46"/>
      <c r="W464" s="46"/>
      <c r="X464" s="46"/>
      <c r="Y464" s="46"/>
      <c r="Z464" s="46"/>
    </row>
    <row r="465" spans="1:26" ht="15.75" customHeight="1">
      <c r="A465" s="46"/>
      <c r="B465" s="46"/>
      <c r="C465" s="46"/>
      <c r="D465" s="46"/>
      <c r="E465" s="46"/>
      <c r="F465" s="46"/>
      <c r="G465" s="46"/>
      <c r="H465" s="46"/>
      <c r="I465" s="46"/>
      <c r="J465" s="46"/>
      <c r="K465" s="46"/>
      <c r="L465" s="46"/>
      <c r="M465" s="46"/>
      <c r="N465" s="46"/>
      <c r="O465" s="46"/>
      <c r="P465" s="46"/>
      <c r="Q465" s="46"/>
      <c r="R465" s="46"/>
      <c r="S465" s="46"/>
      <c r="T465" s="46"/>
      <c r="U465" s="46"/>
      <c r="V465" s="46"/>
      <c r="W465" s="46"/>
      <c r="X465" s="46"/>
      <c r="Y465" s="46"/>
      <c r="Z465" s="46"/>
    </row>
    <row r="466" spans="1:26" ht="15.75" customHeight="1">
      <c r="A466" s="46"/>
      <c r="B466" s="46"/>
      <c r="C466" s="46"/>
      <c r="D466" s="46"/>
      <c r="E466" s="46"/>
      <c r="F466" s="46"/>
      <c r="G466" s="46"/>
      <c r="H466" s="46"/>
      <c r="I466" s="46"/>
      <c r="J466" s="46"/>
      <c r="K466" s="46"/>
      <c r="L466" s="46"/>
      <c r="M466" s="46"/>
      <c r="N466" s="46"/>
      <c r="O466" s="46"/>
      <c r="P466" s="46"/>
      <c r="Q466" s="46"/>
      <c r="R466" s="46"/>
      <c r="S466" s="46"/>
      <c r="T466" s="46"/>
      <c r="U466" s="46"/>
      <c r="V466" s="46"/>
      <c r="W466" s="46"/>
      <c r="X466" s="46"/>
      <c r="Y466" s="46"/>
      <c r="Z466" s="46"/>
    </row>
    <row r="467" spans="1:26" ht="15.75" customHeight="1">
      <c r="A467" s="46"/>
      <c r="B467" s="46"/>
      <c r="C467" s="46"/>
      <c r="D467" s="46"/>
      <c r="E467" s="46"/>
      <c r="F467" s="46"/>
      <c r="G467" s="46"/>
      <c r="H467" s="46"/>
      <c r="I467" s="46"/>
      <c r="J467" s="46"/>
      <c r="K467" s="46"/>
      <c r="L467" s="46"/>
      <c r="M467" s="46"/>
      <c r="N467" s="46"/>
      <c r="O467" s="46"/>
      <c r="P467" s="46"/>
      <c r="Q467" s="46"/>
      <c r="R467" s="46"/>
      <c r="S467" s="46"/>
      <c r="T467" s="46"/>
      <c r="U467" s="46"/>
      <c r="V467" s="46"/>
      <c r="W467" s="46"/>
      <c r="X467" s="46"/>
      <c r="Y467" s="46"/>
      <c r="Z467" s="46"/>
    </row>
    <row r="468" spans="1:26" ht="15.75" customHeight="1">
      <c r="A468" s="46"/>
      <c r="B468" s="46"/>
      <c r="C468" s="46"/>
      <c r="D468" s="46"/>
      <c r="E468" s="46"/>
      <c r="F468" s="46"/>
      <c r="G468" s="46"/>
      <c r="H468" s="46"/>
      <c r="I468" s="46"/>
      <c r="J468" s="46"/>
      <c r="K468" s="46"/>
      <c r="L468" s="46"/>
      <c r="M468" s="46"/>
      <c r="N468" s="46"/>
      <c r="O468" s="46"/>
      <c r="P468" s="46"/>
      <c r="Q468" s="46"/>
      <c r="R468" s="46"/>
      <c r="S468" s="46"/>
      <c r="T468" s="46"/>
      <c r="U468" s="46"/>
      <c r="V468" s="46"/>
      <c r="W468" s="46"/>
      <c r="X468" s="46"/>
      <c r="Y468" s="46"/>
      <c r="Z468" s="46"/>
    </row>
    <row r="469" spans="1:26" ht="15.75" customHeight="1">
      <c r="A469" s="46"/>
      <c r="B469" s="46"/>
      <c r="C469" s="46"/>
      <c r="D469" s="46"/>
      <c r="E469" s="46"/>
      <c r="F469" s="46"/>
      <c r="G469" s="46"/>
      <c r="H469" s="46"/>
      <c r="I469" s="46"/>
      <c r="J469" s="46"/>
      <c r="K469" s="46"/>
      <c r="L469" s="46"/>
      <c r="M469" s="46"/>
      <c r="N469" s="46"/>
      <c r="O469" s="46"/>
      <c r="P469" s="46"/>
      <c r="Q469" s="46"/>
      <c r="R469" s="46"/>
      <c r="S469" s="46"/>
      <c r="T469" s="46"/>
      <c r="U469" s="46"/>
      <c r="V469" s="46"/>
      <c r="W469" s="46"/>
      <c r="X469" s="46"/>
      <c r="Y469" s="46"/>
      <c r="Z469" s="46"/>
    </row>
    <row r="470" spans="1:26" ht="15.75" customHeight="1">
      <c r="A470" s="46"/>
      <c r="B470" s="46"/>
      <c r="C470" s="46"/>
      <c r="D470" s="46"/>
      <c r="E470" s="46"/>
      <c r="F470" s="46"/>
      <c r="G470" s="46"/>
      <c r="H470" s="46"/>
      <c r="I470" s="46"/>
      <c r="J470" s="46"/>
      <c r="K470" s="46"/>
      <c r="L470" s="46"/>
      <c r="M470" s="46"/>
      <c r="N470" s="46"/>
      <c r="O470" s="46"/>
      <c r="P470" s="46"/>
      <c r="Q470" s="46"/>
      <c r="R470" s="46"/>
      <c r="S470" s="46"/>
      <c r="T470" s="46"/>
      <c r="U470" s="46"/>
      <c r="V470" s="46"/>
      <c r="W470" s="46"/>
      <c r="X470" s="46"/>
      <c r="Y470" s="46"/>
      <c r="Z470" s="46"/>
    </row>
    <row r="471" spans="1:26" ht="15.75" customHeight="1">
      <c r="A471" s="46"/>
      <c r="B471" s="46"/>
      <c r="C471" s="46"/>
      <c r="D471" s="46"/>
      <c r="E471" s="46"/>
      <c r="F471" s="46"/>
      <c r="G471" s="46"/>
      <c r="H471" s="46"/>
      <c r="I471" s="46"/>
      <c r="J471" s="46"/>
      <c r="K471" s="46"/>
      <c r="L471" s="46"/>
      <c r="M471" s="46"/>
      <c r="N471" s="46"/>
      <c r="O471" s="46"/>
      <c r="P471" s="46"/>
      <c r="Q471" s="46"/>
      <c r="R471" s="46"/>
      <c r="S471" s="46"/>
      <c r="T471" s="46"/>
      <c r="U471" s="46"/>
      <c r="V471" s="46"/>
      <c r="W471" s="46"/>
      <c r="X471" s="46"/>
      <c r="Y471" s="46"/>
      <c r="Z471" s="46"/>
    </row>
    <row r="472" spans="1:26" ht="15.75" customHeight="1">
      <c r="A472" s="46"/>
      <c r="B472" s="46"/>
      <c r="C472" s="46"/>
      <c r="D472" s="46"/>
      <c r="E472" s="46"/>
      <c r="F472" s="46"/>
      <c r="G472" s="46"/>
      <c r="H472" s="46"/>
      <c r="I472" s="46"/>
      <c r="J472" s="46"/>
      <c r="K472" s="46"/>
      <c r="L472" s="46"/>
      <c r="M472" s="46"/>
      <c r="N472" s="46"/>
      <c r="O472" s="46"/>
      <c r="P472" s="46"/>
      <c r="Q472" s="46"/>
      <c r="R472" s="46"/>
      <c r="S472" s="46"/>
      <c r="T472" s="46"/>
      <c r="U472" s="46"/>
      <c r="V472" s="46"/>
      <c r="W472" s="46"/>
      <c r="X472" s="46"/>
      <c r="Y472" s="46"/>
      <c r="Z472" s="46"/>
    </row>
    <row r="473" spans="1:26" ht="15.75" customHeight="1">
      <c r="A473" s="46"/>
      <c r="B473" s="46"/>
      <c r="C473" s="46"/>
      <c r="D473" s="46"/>
      <c r="E473" s="46"/>
      <c r="F473" s="46"/>
      <c r="G473" s="46"/>
      <c r="H473" s="46"/>
      <c r="I473" s="46"/>
      <c r="J473" s="46"/>
      <c r="K473" s="46"/>
      <c r="L473" s="46"/>
      <c r="M473" s="46"/>
      <c r="N473" s="46"/>
      <c r="O473" s="46"/>
      <c r="P473" s="46"/>
      <c r="Q473" s="46"/>
      <c r="R473" s="46"/>
      <c r="S473" s="46"/>
      <c r="T473" s="46"/>
      <c r="U473" s="46"/>
      <c r="V473" s="46"/>
      <c r="W473" s="46"/>
      <c r="X473" s="46"/>
      <c r="Y473" s="46"/>
      <c r="Z473" s="46"/>
    </row>
    <row r="474" spans="1:26" ht="15.75" customHeight="1">
      <c r="A474" s="46"/>
      <c r="B474" s="46"/>
      <c r="C474" s="46"/>
      <c r="D474" s="46"/>
      <c r="E474" s="46"/>
      <c r="F474" s="46"/>
      <c r="G474" s="46"/>
      <c r="H474" s="46"/>
      <c r="I474" s="46"/>
      <c r="J474" s="46"/>
      <c r="K474" s="46"/>
      <c r="L474" s="46"/>
      <c r="M474" s="46"/>
      <c r="N474" s="46"/>
      <c r="O474" s="46"/>
      <c r="P474" s="46"/>
      <c r="Q474" s="46"/>
      <c r="R474" s="46"/>
      <c r="S474" s="46"/>
      <c r="T474" s="46"/>
      <c r="U474" s="46"/>
      <c r="V474" s="46"/>
      <c r="W474" s="46"/>
      <c r="X474" s="46"/>
      <c r="Y474" s="46"/>
      <c r="Z474" s="46"/>
    </row>
    <row r="475" spans="1:26" ht="15.75" customHeight="1">
      <c r="A475" s="46"/>
      <c r="B475" s="46"/>
      <c r="C475" s="46"/>
      <c r="D475" s="46"/>
      <c r="E475" s="46"/>
      <c r="F475" s="46"/>
      <c r="G475" s="46"/>
      <c r="H475" s="46"/>
      <c r="I475" s="46"/>
      <c r="J475" s="46"/>
      <c r="K475" s="46"/>
      <c r="L475" s="46"/>
      <c r="M475" s="46"/>
      <c r="N475" s="46"/>
      <c r="O475" s="46"/>
      <c r="P475" s="46"/>
      <c r="Q475" s="46"/>
      <c r="R475" s="46"/>
      <c r="S475" s="46"/>
      <c r="T475" s="46"/>
      <c r="U475" s="46"/>
      <c r="V475" s="46"/>
      <c r="W475" s="46"/>
      <c r="X475" s="46"/>
      <c r="Y475" s="46"/>
      <c r="Z475" s="46"/>
    </row>
    <row r="476" spans="1:26" ht="15.75" customHeight="1">
      <c r="A476" s="46"/>
      <c r="B476" s="46"/>
      <c r="C476" s="46"/>
      <c r="D476" s="46"/>
      <c r="E476" s="46"/>
      <c r="F476" s="46"/>
      <c r="G476" s="46"/>
      <c r="H476" s="46"/>
      <c r="I476" s="46"/>
      <c r="J476" s="46"/>
      <c r="K476" s="46"/>
      <c r="L476" s="46"/>
      <c r="M476" s="46"/>
      <c r="N476" s="46"/>
      <c r="O476" s="46"/>
      <c r="P476" s="46"/>
      <c r="Q476" s="46"/>
      <c r="R476" s="46"/>
      <c r="S476" s="46"/>
      <c r="T476" s="46"/>
      <c r="U476" s="46"/>
      <c r="V476" s="46"/>
      <c r="W476" s="46"/>
      <c r="X476" s="46"/>
      <c r="Y476" s="46"/>
      <c r="Z476" s="46"/>
    </row>
    <row r="477" spans="1:26" ht="15.75" customHeight="1">
      <c r="A477" s="46"/>
      <c r="B477" s="46"/>
      <c r="C477" s="46"/>
      <c r="D477" s="46"/>
      <c r="E477" s="46"/>
      <c r="F477" s="46"/>
      <c r="G477" s="46"/>
      <c r="H477" s="46"/>
      <c r="I477" s="46"/>
      <c r="J477" s="46"/>
      <c r="K477" s="46"/>
      <c r="L477" s="46"/>
      <c r="M477" s="46"/>
      <c r="N477" s="46"/>
      <c r="O477" s="46"/>
      <c r="P477" s="46"/>
      <c r="Q477" s="46"/>
      <c r="R477" s="46"/>
      <c r="S477" s="46"/>
      <c r="T477" s="46"/>
      <c r="U477" s="46"/>
      <c r="V477" s="46"/>
      <c r="W477" s="46"/>
      <c r="X477" s="46"/>
      <c r="Y477" s="46"/>
      <c r="Z477" s="46"/>
    </row>
    <row r="478" spans="1:26" ht="15.75" customHeight="1">
      <c r="A478" s="46"/>
      <c r="B478" s="46"/>
      <c r="C478" s="46"/>
      <c r="D478" s="46"/>
      <c r="E478" s="46"/>
      <c r="F478" s="46"/>
      <c r="G478" s="46"/>
      <c r="H478" s="46"/>
      <c r="I478" s="46"/>
      <c r="J478" s="46"/>
      <c r="K478" s="46"/>
      <c r="L478" s="46"/>
      <c r="M478" s="46"/>
      <c r="N478" s="46"/>
      <c r="O478" s="46"/>
      <c r="P478" s="46"/>
      <c r="Q478" s="46"/>
      <c r="R478" s="46"/>
      <c r="S478" s="46"/>
      <c r="T478" s="46"/>
      <c r="U478" s="46"/>
      <c r="V478" s="46"/>
      <c r="W478" s="46"/>
      <c r="X478" s="46"/>
      <c r="Y478" s="46"/>
      <c r="Z478" s="46"/>
    </row>
    <row r="479" spans="1:26" ht="15.75" customHeight="1">
      <c r="A479" s="46"/>
      <c r="B479" s="46"/>
      <c r="C479" s="46"/>
      <c r="D479" s="46"/>
      <c r="E479" s="46"/>
      <c r="F479" s="46"/>
      <c r="G479" s="46"/>
      <c r="H479" s="46"/>
      <c r="I479" s="46"/>
      <c r="J479" s="46"/>
      <c r="K479" s="46"/>
      <c r="L479" s="46"/>
      <c r="M479" s="46"/>
      <c r="N479" s="46"/>
      <c r="O479" s="46"/>
      <c r="P479" s="46"/>
      <c r="Q479" s="46"/>
      <c r="R479" s="46"/>
      <c r="S479" s="46"/>
      <c r="T479" s="46"/>
      <c r="U479" s="46"/>
      <c r="V479" s="46"/>
      <c r="W479" s="46"/>
      <c r="X479" s="46"/>
      <c r="Y479" s="46"/>
      <c r="Z479" s="46"/>
    </row>
    <row r="480" spans="1:26" ht="15.75" customHeight="1">
      <c r="A480" s="46"/>
      <c r="B480" s="46"/>
      <c r="C480" s="46"/>
      <c r="D480" s="46"/>
      <c r="E480" s="46"/>
      <c r="F480" s="46"/>
      <c r="G480" s="46"/>
      <c r="H480" s="46"/>
      <c r="I480" s="46"/>
      <c r="J480" s="46"/>
      <c r="K480" s="46"/>
      <c r="L480" s="46"/>
      <c r="M480" s="46"/>
      <c r="N480" s="46"/>
      <c r="O480" s="46"/>
      <c r="P480" s="46"/>
      <c r="Q480" s="46"/>
      <c r="R480" s="46"/>
      <c r="S480" s="46"/>
      <c r="T480" s="46"/>
      <c r="U480" s="46"/>
      <c r="V480" s="46"/>
      <c r="W480" s="46"/>
      <c r="X480" s="46"/>
      <c r="Y480" s="46"/>
      <c r="Z480" s="46"/>
    </row>
    <row r="481" spans="1:26" ht="15.75" customHeight="1">
      <c r="A481" s="46"/>
      <c r="B481" s="46"/>
      <c r="C481" s="46"/>
      <c r="D481" s="46"/>
      <c r="E481" s="46"/>
      <c r="F481" s="46"/>
      <c r="G481" s="46"/>
      <c r="H481" s="46"/>
      <c r="I481" s="46"/>
      <c r="J481" s="46"/>
      <c r="K481" s="46"/>
      <c r="L481" s="46"/>
      <c r="M481" s="46"/>
      <c r="N481" s="46"/>
      <c r="O481" s="46"/>
      <c r="P481" s="46"/>
      <c r="Q481" s="46"/>
      <c r="R481" s="46"/>
      <c r="S481" s="46"/>
      <c r="T481" s="46"/>
      <c r="U481" s="46"/>
      <c r="V481" s="46"/>
      <c r="W481" s="46"/>
      <c r="X481" s="46"/>
      <c r="Y481" s="46"/>
      <c r="Z481" s="46"/>
    </row>
    <row r="482" spans="1:26" ht="15.75" customHeight="1">
      <c r="A482" s="46"/>
      <c r="B482" s="46"/>
      <c r="C482" s="46"/>
      <c r="D482" s="46"/>
      <c r="E482" s="46"/>
      <c r="F482" s="46"/>
      <c r="G482" s="46"/>
      <c r="H482" s="46"/>
      <c r="I482" s="46"/>
      <c r="J482" s="46"/>
      <c r="K482" s="46"/>
      <c r="L482" s="46"/>
      <c r="M482" s="46"/>
      <c r="N482" s="46"/>
      <c r="O482" s="46"/>
      <c r="P482" s="46"/>
      <c r="Q482" s="46"/>
      <c r="R482" s="46"/>
      <c r="S482" s="46"/>
      <c r="T482" s="46"/>
      <c r="U482" s="46"/>
      <c r="V482" s="46"/>
      <c r="W482" s="46"/>
      <c r="X482" s="46"/>
      <c r="Y482" s="46"/>
      <c r="Z482" s="46"/>
    </row>
    <row r="483" spans="1:26" ht="15.75" customHeight="1">
      <c r="A483" s="46"/>
      <c r="B483" s="46"/>
      <c r="C483" s="46"/>
      <c r="D483" s="46"/>
      <c r="E483" s="46"/>
      <c r="F483" s="46"/>
      <c r="G483" s="46"/>
      <c r="H483" s="46"/>
      <c r="I483" s="46"/>
      <c r="J483" s="46"/>
      <c r="K483" s="46"/>
      <c r="L483" s="46"/>
      <c r="M483" s="46"/>
      <c r="N483" s="46"/>
      <c r="O483" s="46"/>
      <c r="P483" s="46"/>
      <c r="Q483" s="46"/>
      <c r="R483" s="46"/>
      <c r="S483" s="46"/>
      <c r="T483" s="46"/>
      <c r="U483" s="46"/>
      <c r="V483" s="46"/>
      <c r="W483" s="46"/>
      <c r="X483" s="46"/>
      <c r="Y483" s="46"/>
      <c r="Z483" s="46"/>
    </row>
    <row r="484" spans="1:26" ht="15.75" customHeight="1">
      <c r="A484" s="46"/>
      <c r="B484" s="46"/>
      <c r="C484" s="46"/>
      <c r="D484" s="46"/>
      <c r="E484" s="46"/>
      <c r="F484" s="46"/>
      <c r="G484" s="46"/>
      <c r="H484" s="46"/>
      <c r="I484" s="46"/>
      <c r="J484" s="46"/>
      <c r="K484" s="46"/>
      <c r="L484" s="46"/>
      <c r="M484" s="46"/>
      <c r="N484" s="46"/>
      <c r="O484" s="46"/>
      <c r="P484" s="46"/>
      <c r="Q484" s="46"/>
      <c r="R484" s="46"/>
      <c r="S484" s="46"/>
      <c r="T484" s="46"/>
      <c r="U484" s="46"/>
      <c r="V484" s="46"/>
      <c r="W484" s="46"/>
      <c r="X484" s="46"/>
      <c r="Y484" s="46"/>
      <c r="Z484" s="46"/>
    </row>
    <row r="485" spans="1:26" ht="15.75" customHeight="1">
      <c r="A485" s="46"/>
      <c r="B485" s="46"/>
      <c r="C485" s="46"/>
      <c r="D485" s="46"/>
      <c r="E485" s="46"/>
      <c r="F485" s="46"/>
      <c r="G485" s="46"/>
      <c r="H485" s="46"/>
      <c r="I485" s="46"/>
      <c r="J485" s="46"/>
      <c r="K485" s="46"/>
      <c r="L485" s="46"/>
      <c r="M485" s="46"/>
      <c r="N485" s="46"/>
      <c r="O485" s="46"/>
      <c r="P485" s="46"/>
      <c r="Q485" s="46"/>
      <c r="R485" s="46"/>
      <c r="S485" s="46"/>
      <c r="T485" s="46"/>
      <c r="U485" s="46"/>
      <c r="V485" s="46"/>
      <c r="W485" s="46"/>
      <c r="X485" s="46"/>
      <c r="Y485" s="46"/>
      <c r="Z485" s="46"/>
    </row>
    <row r="486" spans="1:26" ht="15.75" customHeight="1">
      <c r="A486" s="46"/>
      <c r="B486" s="46"/>
      <c r="C486" s="46"/>
      <c r="D486" s="46"/>
      <c r="E486" s="46"/>
      <c r="F486" s="46"/>
      <c r="G486" s="46"/>
      <c r="H486" s="46"/>
      <c r="I486" s="46"/>
      <c r="J486" s="46"/>
      <c r="K486" s="46"/>
      <c r="L486" s="46"/>
      <c r="M486" s="46"/>
      <c r="N486" s="46"/>
      <c r="O486" s="46"/>
      <c r="P486" s="46"/>
      <c r="Q486" s="46"/>
      <c r="R486" s="46"/>
      <c r="S486" s="46"/>
      <c r="T486" s="46"/>
      <c r="U486" s="46"/>
      <c r="V486" s="46"/>
      <c r="W486" s="46"/>
      <c r="X486" s="46"/>
      <c r="Y486" s="46"/>
      <c r="Z486" s="46"/>
    </row>
    <row r="487" spans="1:26" ht="15.75" customHeight="1">
      <c r="A487" s="46"/>
      <c r="B487" s="46"/>
      <c r="C487" s="46"/>
      <c r="D487" s="46"/>
      <c r="E487" s="46"/>
      <c r="F487" s="46"/>
      <c r="G487" s="46"/>
      <c r="H487" s="46"/>
      <c r="I487" s="46"/>
      <c r="J487" s="46"/>
      <c r="K487" s="46"/>
      <c r="L487" s="46"/>
      <c r="M487" s="46"/>
      <c r="N487" s="46"/>
      <c r="O487" s="46"/>
      <c r="P487" s="46"/>
      <c r="Q487" s="46"/>
      <c r="R487" s="46"/>
      <c r="S487" s="46"/>
      <c r="T487" s="46"/>
      <c r="U487" s="46"/>
      <c r="V487" s="46"/>
      <c r="W487" s="46"/>
      <c r="X487" s="46"/>
      <c r="Y487" s="46"/>
      <c r="Z487" s="46"/>
    </row>
    <row r="488" spans="1:26" ht="15.75" customHeight="1">
      <c r="A488" s="46"/>
      <c r="B488" s="46"/>
      <c r="C488" s="46"/>
      <c r="D488" s="46"/>
      <c r="E488" s="46"/>
      <c r="F488" s="46"/>
      <c r="G488" s="46"/>
      <c r="H488" s="46"/>
      <c r="I488" s="46"/>
      <c r="J488" s="46"/>
      <c r="K488" s="46"/>
      <c r="L488" s="46"/>
      <c r="M488" s="46"/>
      <c r="N488" s="46"/>
      <c r="O488" s="46"/>
      <c r="P488" s="46"/>
      <c r="Q488" s="46"/>
      <c r="R488" s="46"/>
      <c r="S488" s="46"/>
      <c r="T488" s="46"/>
      <c r="U488" s="46"/>
      <c r="V488" s="46"/>
      <c r="W488" s="46"/>
      <c r="X488" s="46"/>
      <c r="Y488" s="46"/>
      <c r="Z488" s="46"/>
    </row>
    <row r="489" spans="1:26" ht="15.75" customHeight="1">
      <c r="A489" s="46"/>
      <c r="B489" s="46"/>
      <c r="C489" s="46"/>
      <c r="D489" s="46"/>
      <c r="E489" s="46"/>
      <c r="F489" s="46"/>
      <c r="G489" s="46"/>
      <c r="H489" s="46"/>
      <c r="I489" s="46"/>
      <c r="J489" s="46"/>
      <c r="K489" s="46"/>
      <c r="L489" s="46"/>
      <c r="M489" s="46"/>
      <c r="N489" s="46"/>
      <c r="O489" s="46"/>
      <c r="P489" s="46"/>
      <c r="Q489" s="46"/>
      <c r="R489" s="46"/>
      <c r="S489" s="46"/>
      <c r="T489" s="46"/>
      <c r="U489" s="46"/>
      <c r="V489" s="46"/>
      <c r="W489" s="46"/>
      <c r="X489" s="46"/>
      <c r="Y489" s="46"/>
      <c r="Z489" s="46"/>
    </row>
    <row r="490" spans="1:26" ht="15.75" customHeight="1">
      <c r="A490" s="46"/>
      <c r="B490" s="46"/>
      <c r="C490" s="46"/>
      <c r="D490" s="46"/>
      <c r="E490" s="46"/>
      <c r="F490" s="46"/>
      <c r="G490" s="46"/>
      <c r="H490" s="46"/>
      <c r="I490" s="46"/>
      <c r="J490" s="46"/>
      <c r="K490" s="46"/>
      <c r="L490" s="46"/>
      <c r="M490" s="46"/>
      <c r="N490" s="46"/>
      <c r="O490" s="46"/>
      <c r="P490" s="46"/>
      <c r="Q490" s="46"/>
      <c r="R490" s="46"/>
      <c r="S490" s="46"/>
      <c r="T490" s="46"/>
      <c r="U490" s="46"/>
      <c r="V490" s="46"/>
      <c r="W490" s="46"/>
      <c r="X490" s="46"/>
      <c r="Y490" s="46"/>
      <c r="Z490" s="46"/>
    </row>
    <row r="491" spans="1:26" ht="15.75" customHeight="1">
      <c r="A491" s="46"/>
      <c r="B491" s="46"/>
      <c r="C491" s="46"/>
      <c r="D491" s="46"/>
      <c r="E491" s="46"/>
      <c r="F491" s="46"/>
      <c r="G491" s="46"/>
      <c r="H491" s="46"/>
      <c r="I491" s="46"/>
      <c r="J491" s="46"/>
      <c r="K491" s="46"/>
      <c r="L491" s="46"/>
      <c r="M491" s="46"/>
      <c r="N491" s="46"/>
      <c r="O491" s="46"/>
      <c r="P491" s="46"/>
      <c r="Q491" s="46"/>
      <c r="R491" s="46"/>
      <c r="S491" s="46"/>
      <c r="T491" s="46"/>
      <c r="U491" s="46"/>
      <c r="V491" s="46"/>
      <c r="W491" s="46"/>
      <c r="X491" s="46"/>
      <c r="Y491" s="46"/>
      <c r="Z491" s="46"/>
    </row>
    <row r="492" spans="1:26" ht="15.75" customHeight="1">
      <c r="A492" s="46"/>
      <c r="B492" s="46"/>
      <c r="C492" s="46"/>
      <c r="D492" s="46"/>
      <c r="E492" s="46"/>
      <c r="F492" s="46"/>
      <c r="G492" s="46"/>
      <c r="H492" s="46"/>
      <c r="I492" s="46"/>
      <c r="J492" s="46"/>
      <c r="K492" s="46"/>
      <c r="L492" s="46"/>
      <c r="M492" s="46"/>
      <c r="N492" s="46"/>
      <c r="O492" s="46"/>
      <c r="P492" s="46"/>
      <c r="Q492" s="46"/>
      <c r="R492" s="46"/>
      <c r="S492" s="46"/>
      <c r="T492" s="46"/>
      <c r="U492" s="46"/>
      <c r="V492" s="46"/>
      <c r="W492" s="46"/>
      <c r="X492" s="46"/>
      <c r="Y492" s="46"/>
      <c r="Z492" s="46"/>
    </row>
    <row r="493" spans="1:26" ht="15.75" customHeight="1">
      <c r="A493" s="46"/>
      <c r="B493" s="46"/>
      <c r="C493" s="46"/>
      <c r="D493" s="46"/>
      <c r="E493" s="46"/>
      <c r="F493" s="46"/>
      <c r="G493" s="46"/>
      <c r="H493" s="46"/>
      <c r="I493" s="46"/>
      <c r="J493" s="46"/>
      <c r="K493" s="46"/>
      <c r="L493" s="46"/>
      <c r="M493" s="46"/>
      <c r="N493" s="46"/>
      <c r="O493" s="46"/>
      <c r="P493" s="46"/>
      <c r="Q493" s="46"/>
      <c r="R493" s="46"/>
      <c r="S493" s="46"/>
      <c r="T493" s="46"/>
      <c r="U493" s="46"/>
      <c r="V493" s="46"/>
      <c r="W493" s="46"/>
      <c r="X493" s="46"/>
      <c r="Y493" s="46"/>
      <c r="Z493" s="46"/>
    </row>
    <row r="494" spans="1:26" ht="15.75" customHeight="1">
      <c r="A494" s="46"/>
      <c r="B494" s="46"/>
      <c r="C494" s="46"/>
      <c r="D494" s="46"/>
      <c r="E494" s="46"/>
      <c r="F494" s="46"/>
      <c r="G494" s="46"/>
      <c r="H494" s="46"/>
      <c r="I494" s="46"/>
      <c r="J494" s="46"/>
      <c r="K494" s="46"/>
      <c r="L494" s="46"/>
      <c r="M494" s="46"/>
      <c r="N494" s="46"/>
      <c r="O494" s="46"/>
      <c r="P494" s="46"/>
      <c r="Q494" s="46"/>
      <c r="R494" s="46"/>
      <c r="S494" s="46"/>
      <c r="T494" s="46"/>
      <c r="U494" s="46"/>
      <c r="V494" s="46"/>
      <c r="W494" s="46"/>
      <c r="X494" s="46"/>
      <c r="Y494" s="46"/>
      <c r="Z494" s="46"/>
    </row>
    <row r="495" spans="1:26" ht="15.75" customHeight="1">
      <c r="A495" s="46"/>
      <c r="B495" s="46"/>
      <c r="C495" s="46"/>
      <c r="D495" s="46"/>
      <c r="E495" s="46"/>
      <c r="F495" s="46"/>
      <c r="G495" s="46"/>
      <c r="H495" s="46"/>
      <c r="I495" s="46"/>
      <c r="J495" s="46"/>
      <c r="K495" s="46"/>
      <c r="L495" s="46"/>
      <c r="M495" s="46"/>
      <c r="N495" s="46"/>
      <c r="O495" s="46"/>
      <c r="P495" s="46"/>
      <c r="Q495" s="46"/>
      <c r="R495" s="46"/>
      <c r="S495" s="46"/>
      <c r="T495" s="46"/>
      <c r="U495" s="46"/>
      <c r="V495" s="46"/>
      <c r="W495" s="46"/>
      <c r="X495" s="46"/>
      <c r="Y495" s="46"/>
      <c r="Z495" s="46"/>
    </row>
    <row r="496" spans="1:26" ht="15.75" customHeight="1">
      <c r="A496" s="46"/>
      <c r="B496" s="46"/>
      <c r="C496" s="46"/>
      <c r="D496" s="46"/>
      <c r="E496" s="46"/>
      <c r="F496" s="46"/>
      <c r="G496" s="46"/>
      <c r="H496" s="46"/>
      <c r="I496" s="46"/>
      <c r="J496" s="46"/>
      <c r="K496" s="46"/>
      <c r="L496" s="46"/>
      <c r="M496" s="46"/>
      <c r="N496" s="46"/>
      <c r="O496" s="46"/>
      <c r="P496" s="46"/>
      <c r="Q496" s="46"/>
      <c r="R496" s="46"/>
      <c r="S496" s="46"/>
      <c r="T496" s="46"/>
      <c r="U496" s="46"/>
      <c r="V496" s="46"/>
      <c r="W496" s="46"/>
      <c r="X496" s="46"/>
      <c r="Y496" s="46"/>
      <c r="Z496" s="46"/>
    </row>
    <row r="497" spans="1:26" ht="15.75" customHeight="1">
      <c r="A497" s="46"/>
      <c r="B497" s="46"/>
      <c r="C497" s="46"/>
      <c r="D497" s="46"/>
      <c r="E497" s="46"/>
      <c r="F497" s="46"/>
      <c r="G497" s="46"/>
      <c r="H497" s="46"/>
      <c r="I497" s="46"/>
      <c r="J497" s="46"/>
      <c r="K497" s="46"/>
      <c r="L497" s="46"/>
      <c r="M497" s="46"/>
      <c r="N497" s="46"/>
      <c r="O497" s="46"/>
      <c r="P497" s="46"/>
      <c r="Q497" s="46"/>
      <c r="R497" s="46"/>
      <c r="S497" s="46"/>
      <c r="T497" s="46"/>
      <c r="U497" s="46"/>
      <c r="V497" s="46"/>
      <c r="W497" s="46"/>
      <c r="X497" s="46"/>
      <c r="Y497" s="46"/>
      <c r="Z497" s="46"/>
    </row>
    <row r="498" spans="1:26" ht="15.75" customHeight="1">
      <c r="A498" s="46"/>
      <c r="B498" s="46"/>
      <c r="C498" s="46"/>
      <c r="D498" s="46"/>
      <c r="E498" s="46"/>
      <c r="F498" s="46"/>
      <c r="G498" s="46"/>
      <c r="H498" s="46"/>
      <c r="I498" s="46"/>
      <c r="J498" s="46"/>
      <c r="K498" s="46"/>
      <c r="L498" s="46"/>
      <c r="M498" s="46"/>
      <c r="N498" s="46"/>
      <c r="O498" s="46"/>
      <c r="P498" s="46"/>
      <c r="Q498" s="46"/>
      <c r="R498" s="46"/>
      <c r="S498" s="46"/>
      <c r="T498" s="46"/>
      <c r="U498" s="46"/>
      <c r="V498" s="46"/>
      <c r="W498" s="46"/>
      <c r="X498" s="46"/>
      <c r="Y498" s="46"/>
      <c r="Z498" s="46"/>
    </row>
    <row r="499" spans="1:26" ht="15.75" customHeight="1">
      <c r="A499" s="46"/>
      <c r="B499" s="46"/>
      <c r="C499" s="46"/>
      <c r="D499" s="46"/>
      <c r="E499" s="46"/>
      <c r="F499" s="46"/>
      <c r="G499" s="46"/>
      <c r="H499" s="46"/>
      <c r="I499" s="46"/>
      <c r="J499" s="46"/>
      <c r="K499" s="46"/>
      <c r="L499" s="46"/>
      <c r="M499" s="46"/>
      <c r="N499" s="46"/>
      <c r="O499" s="46"/>
      <c r="P499" s="46"/>
      <c r="Q499" s="46"/>
      <c r="R499" s="46"/>
      <c r="S499" s="46"/>
      <c r="T499" s="46"/>
      <c r="U499" s="46"/>
      <c r="V499" s="46"/>
      <c r="W499" s="46"/>
      <c r="X499" s="46"/>
      <c r="Y499" s="46"/>
      <c r="Z499" s="46"/>
    </row>
    <row r="500" spans="1:26" ht="15.75" customHeight="1">
      <c r="A500" s="46"/>
      <c r="B500" s="46"/>
      <c r="C500" s="46"/>
      <c r="D500" s="46"/>
      <c r="E500" s="46"/>
      <c r="F500" s="46"/>
      <c r="G500" s="46"/>
      <c r="H500" s="46"/>
      <c r="I500" s="46"/>
      <c r="J500" s="46"/>
      <c r="K500" s="46"/>
      <c r="L500" s="46"/>
      <c r="M500" s="46"/>
      <c r="N500" s="46"/>
      <c r="O500" s="46"/>
      <c r="P500" s="46"/>
      <c r="Q500" s="46"/>
      <c r="R500" s="46"/>
      <c r="S500" s="46"/>
      <c r="T500" s="46"/>
      <c r="U500" s="46"/>
      <c r="V500" s="46"/>
      <c r="W500" s="46"/>
      <c r="X500" s="46"/>
      <c r="Y500" s="46"/>
      <c r="Z500" s="46"/>
    </row>
    <row r="501" spans="1:26" ht="15.75" customHeight="1">
      <c r="A501" s="46"/>
      <c r="B501" s="46"/>
      <c r="C501" s="46"/>
      <c r="D501" s="46"/>
      <c r="E501" s="46"/>
      <c r="F501" s="46"/>
      <c r="G501" s="46"/>
      <c r="H501" s="46"/>
      <c r="I501" s="46"/>
      <c r="J501" s="46"/>
      <c r="K501" s="46"/>
      <c r="L501" s="46"/>
      <c r="M501" s="46"/>
      <c r="N501" s="46"/>
      <c r="O501" s="46"/>
      <c r="P501" s="46"/>
      <c r="Q501" s="46"/>
      <c r="R501" s="46"/>
      <c r="S501" s="46"/>
      <c r="T501" s="46"/>
      <c r="U501" s="46"/>
      <c r="V501" s="46"/>
      <c r="W501" s="46"/>
      <c r="X501" s="46"/>
      <c r="Y501" s="46"/>
      <c r="Z501" s="46"/>
    </row>
    <row r="502" spans="1:26" ht="15.75" customHeight="1">
      <c r="A502" s="46"/>
      <c r="B502" s="46"/>
      <c r="C502" s="46"/>
      <c r="D502" s="46"/>
      <c r="E502" s="46"/>
      <c r="F502" s="46"/>
      <c r="G502" s="46"/>
      <c r="H502" s="46"/>
      <c r="I502" s="46"/>
      <c r="J502" s="46"/>
      <c r="K502" s="46"/>
      <c r="L502" s="46"/>
      <c r="M502" s="46"/>
      <c r="N502" s="46"/>
      <c r="O502" s="46"/>
      <c r="P502" s="46"/>
      <c r="Q502" s="46"/>
      <c r="R502" s="46"/>
      <c r="S502" s="46"/>
      <c r="T502" s="46"/>
      <c r="U502" s="46"/>
      <c r="V502" s="46"/>
      <c r="W502" s="46"/>
      <c r="X502" s="46"/>
      <c r="Y502" s="46"/>
      <c r="Z502" s="46"/>
    </row>
    <row r="503" spans="1:26" ht="15.75" customHeight="1">
      <c r="A503" s="46"/>
      <c r="B503" s="46"/>
      <c r="C503" s="46"/>
      <c r="D503" s="46"/>
      <c r="E503" s="46"/>
      <c r="F503" s="46"/>
      <c r="G503" s="46"/>
      <c r="H503" s="46"/>
      <c r="I503" s="46"/>
      <c r="J503" s="46"/>
      <c r="K503" s="46"/>
      <c r="L503" s="46"/>
      <c r="M503" s="46"/>
      <c r="N503" s="46"/>
      <c r="O503" s="46"/>
      <c r="P503" s="46"/>
      <c r="Q503" s="46"/>
      <c r="R503" s="46"/>
      <c r="S503" s="46"/>
      <c r="T503" s="46"/>
      <c r="U503" s="46"/>
      <c r="V503" s="46"/>
      <c r="W503" s="46"/>
      <c r="X503" s="46"/>
      <c r="Y503" s="46"/>
      <c r="Z503" s="46"/>
    </row>
    <row r="504" spans="1:26" ht="15.75" customHeight="1">
      <c r="A504" s="46"/>
      <c r="B504" s="46"/>
      <c r="C504" s="46"/>
      <c r="D504" s="46"/>
      <c r="E504" s="46"/>
      <c r="F504" s="46"/>
      <c r="G504" s="46"/>
      <c r="H504" s="46"/>
      <c r="I504" s="46"/>
      <c r="J504" s="46"/>
      <c r="K504" s="46"/>
      <c r="L504" s="46"/>
      <c r="M504" s="46"/>
      <c r="N504" s="46"/>
      <c r="O504" s="46"/>
      <c r="P504" s="46"/>
      <c r="Q504" s="46"/>
      <c r="R504" s="46"/>
      <c r="S504" s="46"/>
      <c r="T504" s="46"/>
      <c r="U504" s="46"/>
      <c r="V504" s="46"/>
      <c r="W504" s="46"/>
      <c r="X504" s="46"/>
      <c r="Y504" s="46"/>
      <c r="Z504" s="46"/>
    </row>
    <row r="505" spans="1:26" ht="15.75" customHeight="1">
      <c r="A505" s="46"/>
      <c r="B505" s="46"/>
      <c r="C505" s="46"/>
      <c r="D505" s="46"/>
      <c r="E505" s="46"/>
      <c r="F505" s="46"/>
      <c r="G505" s="46"/>
      <c r="H505" s="46"/>
      <c r="I505" s="46"/>
      <c r="J505" s="46"/>
      <c r="K505" s="46"/>
      <c r="L505" s="46"/>
      <c r="M505" s="46"/>
      <c r="N505" s="46"/>
      <c r="O505" s="46"/>
      <c r="P505" s="46"/>
      <c r="Q505" s="46"/>
      <c r="R505" s="46"/>
      <c r="S505" s="46"/>
      <c r="T505" s="46"/>
      <c r="U505" s="46"/>
      <c r="V505" s="46"/>
      <c r="W505" s="46"/>
      <c r="X505" s="46"/>
      <c r="Y505" s="46"/>
      <c r="Z505" s="46"/>
    </row>
    <row r="506" spans="1:26" ht="15.75" customHeight="1">
      <c r="A506" s="46"/>
      <c r="B506" s="46"/>
      <c r="C506" s="46"/>
      <c r="D506" s="46"/>
      <c r="E506" s="46"/>
      <c r="F506" s="46"/>
      <c r="G506" s="46"/>
      <c r="H506" s="46"/>
      <c r="I506" s="46"/>
      <c r="J506" s="46"/>
      <c r="K506" s="46"/>
      <c r="L506" s="46"/>
      <c r="M506" s="46"/>
      <c r="N506" s="46"/>
      <c r="O506" s="46"/>
      <c r="P506" s="46"/>
      <c r="Q506" s="46"/>
      <c r="R506" s="46"/>
      <c r="S506" s="46"/>
      <c r="T506" s="46"/>
      <c r="U506" s="46"/>
      <c r="V506" s="46"/>
      <c r="W506" s="46"/>
      <c r="X506" s="46"/>
      <c r="Y506" s="46"/>
      <c r="Z506" s="46"/>
    </row>
    <row r="507" spans="1:26" ht="15.75" customHeight="1">
      <c r="A507" s="46"/>
      <c r="B507" s="46"/>
      <c r="C507" s="46"/>
      <c r="D507" s="46"/>
      <c r="E507" s="46"/>
      <c r="F507" s="46"/>
      <c r="G507" s="46"/>
      <c r="H507" s="46"/>
      <c r="I507" s="46"/>
      <c r="J507" s="46"/>
      <c r="K507" s="46"/>
      <c r="L507" s="46"/>
      <c r="M507" s="46"/>
      <c r="N507" s="46"/>
      <c r="O507" s="46"/>
      <c r="P507" s="46"/>
      <c r="Q507" s="46"/>
      <c r="R507" s="46"/>
      <c r="S507" s="46"/>
      <c r="T507" s="46"/>
      <c r="U507" s="46"/>
      <c r="V507" s="46"/>
      <c r="W507" s="46"/>
      <c r="X507" s="46"/>
      <c r="Y507" s="46"/>
      <c r="Z507" s="46"/>
    </row>
    <row r="508" spans="1:26" ht="15.75" customHeight="1">
      <c r="A508" s="46"/>
      <c r="B508" s="46"/>
      <c r="C508" s="46"/>
      <c r="D508" s="46"/>
      <c r="E508" s="46"/>
      <c r="F508" s="46"/>
      <c r="G508" s="46"/>
      <c r="H508" s="46"/>
      <c r="I508" s="46"/>
      <c r="J508" s="46"/>
      <c r="K508" s="46"/>
      <c r="L508" s="46"/>
      <c r="M508" s="46"/>
      <c r="N508" s="46"/>
      <c r="O508" s="46"/>
      <c r="P508" s="46"/>
      <c r="Q508" s="46"/>
      <c r="R508" s="46"/>
      <c r="S508" s="46"/>
      <c r="T508" s="46"/>
      <c r="U508" s="46"/>
      <c r="V508" s="46"/>
      <c r="W508" s="46"/>
      <c r="X508" s="46"/>
      <c r="Y508" s="46"/>
      <c r="Z508" s="46"/>
    </row>
    <row r="509" spans="1:26" ht="15.75" customHeight="1">
      <c r="A509" s="46"/>
      <c r="B509" s="46"/>
      <c r="C509" s="46"/>
      <c r="D509" s="46"/>
      <c r="E509" s="46"/>
      <c r="F509" s="46"/>
      <c r="G509" s="46"/>
      <c r="H509" s="46"/>
      <c r="I509" s="46"/>
      <c r="J509" s="46"/>
      <c r="K509" s="46"/>
      <c r="L509" s="46"/>
      <c r="M509" s="46"/>
      <c r="N509" s="46"/>
      <c r="O509" s="46"/>
      <c r="P509" s="46"/>
      <c r="Q509" s="46"/>
      <c r="R509" s="46"/>
      <c r="S509" s="46"/>
      <c r="T509" s="46"/>
      <c r="U509" s="46"/>
      <c r="V509" s="46"/>
      <c r="W509" s="46"/>
      <c r="X509" s="46"/>
      <c r="Y509" s="46"/>
      <c r="Z509" s="46"/>
    </row>
    <row r="510" spans="1:26" ht="15.75" customHeight="1">
      <c r="A510" s="46"/>
      <c r="B510" s="46"/>
      <c r="C510" s="46"/>
      <c r="D510" s="46"/>
      <c r="E510" s="46"/>
      <c r="F510" s="46"/>
      <c r="G510" s="46"/>
      <c r="H510" s="46"/>
      <c r="I510" s="46"/>
      <c r="J510" s="46"/>
      <c r="K510" s="46"/>
      <c r="L510" s="46"/>
      <c r="M510" s="46"/>
      <c r="N510" s="46"/>
      <c r="O510" s="46"/>
      <c r="P510" s="46"/>
      <c r="Q510" s="46"/>
      <c r="R510" s="46"/>
      <c r="S510" s="46"/>
      <c r="T510" s="46"/>
      <c r="U510" s="46"/>
      <c r="V510" s="46"/>
      <c r="W510" s="46"/>
      <c r="X510" s="46"/>
      <c r="Y510" s="46"/>
      <c r="Z510" s="46"/>
    </row>
    <row r="511" spans="1:26" ht="15.75" customHeight="1">
      <c r="A511" s="46"/>
      <c r="B511" s="46"/>
      <c r="C511" s="46"/>
      <c r="D511" s="46"/>
      <c r="E511" s="46"/>
      <c r="F511" s="46"/>
      <c r="G511" s="46"/>
      <c r="H511" s="46"/>
      <c r="I511" s="46"/>
      <c r="J511" s="46"/>
      <c r="K511" s="46"/>
      <c r="L511" s="46"/>
      <c r="M511" s="46"/>
      <c r="N511" s="46"/>
      <c r="O511" s="46"/>
      <c r="P511" s="46"/>
      <c r="Q511" s="46"/>
      <c r="R511" s="46"/>
      <c r="S511" s="46"/>
      <c r="T511" s="46"/>
      <c r="U511" s="46"/>
      <c r="V511" s="46"/>
      <c r="W511" s="46"/>
      <c r="X511" s="46"/>
      <c r="Y511" s="46"/>
      <c r="Z511" s="46"/>
    </row>
    <row r="512" spans="1:26" ht="15.75" customHeight="1">
      <c r="A512" s="46"/>
      <c r="B512" s="46"/>
      <c r="C512" s="46"/>
      <c r="D512" s="46"/>
      <c r="E512" s="46"/>
      <c r="F512" s="46"/>
      <c r="G512" s="46"/>
      <c r="H512" s="46"/>
      <c r="I512" s="46"/>
      <c r="J512" s="46"/>
      <c r="K512" s="46"/>
      <c r="L512" s="46"/>
      <c r="M512" s="46"/>
      <c r="N512" s="46"/>
      <c r="O512" s="46"/>
      <c r="P512" s="46"/>
      <c r="Q512" s="46"/>
      <c r="R512" s="46"/>
      <c r="S512" s="46"/>
      <c r="T512" s="46"/>
      <c r="U512" s="46"/>
      <c r="V512" s="46"/>
      <c r="W512" s="46"/>
      <c r="X512" s="46"/>
      <c r="Y512" s="46"/>
      <c r="Z512" s="46"/>
    </row>
    <row r="513" spans="1:26" ht="15.75" customHeight="1">
      <c r="A513" s="46"/>
      <c r="B513" s="46"/>
      <c r="C513" s="46"/>
      <c r="D513" s="46"/>
      <c r="E513" s="46"/>
      <c r="F513" s="46"/>
      <c r="G513" s="46"/>
      <c r="H513" s="46"/>
      <c r="I513" s="46"/>
      <c r="J513" s="46"/>
      <c r="K513" s="46"/>
      <c r="L513" s="46"/>
      <c r="M513" s="46"/>
      <c r="N513" s="46"/>
      <c r="O513" s="46"/>
      <c r="P513" s="46"/>
      <c r="Q513" s="46"/>
      <c r="R513" s="46"/>
      <c r="S513" s="46"/>
      <c r="T513" s="46"/>
      <c r="U513" s="46"/>
      <c r="V513" s="46"/>
      <c r="W513" s="46"/>
      <c r="X513" s="46"/>
      <c r="Y513" s="46"/>
      <c r="Z513" s="46"/>
    </row>
    <row r="514" spans="1:26" ht="15.75" customHeight="1">
      <c r="A514" s="46"/>
      <c r="B514" s="46"/>
      <c r="C514" s="46"/>
      <c r="D514" s="46"/>
      <c r="E514" s="46"/>
      <c r="F514" s="46"/>
      <c r="G514" s="46"/>
      <c r="H514" s="46"/>
      <c r="I514" s="46"/>
      <c r="J514" s="46"/>
      <c r="K514" s="46"/>
      <c r="L514" s="46"/>
      <c r="M514" s="46"/>
      <c r="N514" s="46"/>
      <c r="O514" s="46"/>
      <c r="P514" s="46"/>
      <c r="Q514" s="46"/>
      <c r="R514" s="46"/>
      <c r="S514" s="46"/>
      <c r="T514" s="46"/>
      <c r="U514" s="46"/>
      <c r="V514" s="46"/>
      <c r="W514" s="46"/>
      <c r="X514" s="46"/>
      <c r="Y514" s="46"/>
      <c r="Z514" s="46"/>
    </row>
    <row r="515" spans="1:26" ht="15.75" customHeight="1">
      <c r="A515" s="46"/>
      <c r="B515" s="46"/>
      <c r="C515" s="46"/>
      <c r="D515" s="46"/>
      <c r="E515" s="46"/>
      <c r="F515" s="46"/>
      <c r="G515" s="46"/>
      <c r="H515" s="46"/>
      <c r="I515" s="46"/>
      <c r="J515" s="46"/>
      <c r="K515" s="46"/>
      <c r="L515" s="46"/>
      <c r="M515" s="46"/>
      <c r="N515" s="46"/>
      <c r="O515" s="46"/>
      <c r="P515" s="46"/>
      <c r="Q515" s="46"/>
      <c r="R515" s="46"/>
      <c r="S515" s="46"/>
      <c r="T515" s="46"/>
      <c r="U515" s="46"/>
      <c r="V515" s="46"/>
      <c r="W515" s="46"/>
      <c r="X515" s="46"/>
      <c r="Y515" s="46"/>
      <c r="Z515" s="46"/>
    </row>
    <row r="516" spans="1:26" ht="15.75" customHeight="1">
      <c r="A516" s="46"/>
      <c r="B516" s="46"/>
      <c r="C516" s="46"/>
      <c r="D516" s="46"/>
      <c r="E516" s="46"/>
      <c r="F516" s="46"/>
      <c r="G516" s="46"/>
      <c r="H516" s="46"/>
      <c r="I516" s="46"/>
      <c r="J516" s="46"/>
      <c r="K516" s="46"/>
      <c r="L516" s="46"/>
      <c r="M516" s="46"/>
      <c r="N516" s="46"/>
      <c r="O516" s="46"/>
      <c r="P516" s="46"/>
      <c r="Q516" s="46"/>
      <c r="R516" s="46"/>
      <c r="S516" s="46"/>
      <c r="T516" s="46"/>
      <c r="U516" s="46"/>
      <c r="V516" s="46"/>
      <c r="W516" s="46"/>
      <c r="X516" s="46"/>
      <c r="Y516" s="46"/>
      <c r="Z516" s="46"/>
    </row>
    <row r="517" spans="1:26" ht="15.75" customHeight="1">
      <c r="A517" s="46"/>
      <c r="B517" s="46"/>
      <c r="C517" s="46"/>
      <c r="D517" s="46"/>
      <c r="E517" s="46"/>
      <c r="F517" s="46"/>
      <c r="G517" s="46"/>
      <c r="H517" s="46"/>
      <c r="I517" s="46"/>
      <c r="J517" s="46"/>
      <c r="K517" s="46"/>
      <c r="L517" s="46"/>
      <c r="M517" s="46"/>
      <c r="N517" s="46"/>
      <c r="O517" s="46"/>
      <c r="P517" s="46"/>
      <c r="Q517" s="46"/>
      <c r="R517" s="46"/>
      <c r="S517" s="46"/>
      <c r="T517" s="46"/>
      <c r="U517" s="46"/>
      <c r="V517" s="46"/>
      <c r="W517" s="46"/>
      <c r="X517" s="46"/>
      <c r="Y517" s="46"/>
      <c r="Z517" s="46"/>
    </row>
    <row r="518" spans="1:26" ht="15.75" customHeight="1">
      <c r="A518" s="46"/>
      <c r="B518" s="46"/>
      <c r="C518" s="46"/>
      <c r="D518" s="46"/>
      <c r="E518" s="46"/>
      <c r="F518" s="46"/>
      <c r="G518" s="46"/>
      <c r="H518" s="46"/>
      <c r="I518" s="46"/>
      <c r="J518" s="46"/>
      <c r="K518" s="46"/>
      <c r="L518" s="46"/>
      <c r="M518" s="46"/>
      <c r="N518" s="46"/>
      <c r="O518" s="46"/>
      <c r="P518" s="46"/>
      <c r="Q518" s="46"/>
      <c r="R518" s="46"/>
      <c r="S518" s="46"/>
      <c r="T518" s="46"/>
      <c r="U518" s="46"/>
      <c r="V518" s="46"/>
      <c r="W518" s="46"/>
      <c r="X518" s="46"/>
      <c r="Y518" s="46"/>
      <c r="Z518" s="46"/>
    </row>
    <row r="519" spans="1:26" ht="15.75" customHeight="1">
      <c r="A519" s="46"/>
      <c r="B519" s="46"/>
      <c r="C519" s="46"/>
      <c r="D519" s="46"/>
      <c r="E519" s="46"/>
      <c r="F519" s="46"/>
      <c r="G519" s="46"/>
      <c r="H519" s="46"/>
      <c r="I519" s="46"/>
      <c r="J519" s="46"/>
      <c r="K519" s="46"/>
      <c r="L519" s="46"/>
      <c r="M519" s="46"/>
      <c r="N519" s="46"/>
      <c r="O519" s="46"/>
      <c r="P519" s="46"/>
      <c r="Q519" s="46"/>
      <c r="R519" s="46"/>
      <c r="S519" s="46"/>
      <c r="T519" s="46"/>
      <c r="U519" s="46"/>
      <c r="V519" s="46"/>
      <c r="W519" s="46"/>
      <c r="X519" s="46"/>
      <c r="Y519" s="46"/>
      <c r="Z519" s="46"/>
    </row>
    <row r="520" spans="1:26" ht="15.75" customHeight="1">
      <c r="A520" s="46"/>
      <c r="B520" s="46"/>
      <c r="C520" s="46"/>
      <c r="D520" s="46"/>
      <c r="E520" s="46"/>
      <c r="F520" s="46"/>
      <c r="G520" s="46"/>
      <c r="H520" s="46"/>
      <c r="I520" s="46"/>
      <c r="J520" s="46"/>
      <c r="K520" s="46"/>
      <c r="L520" s="46"/>
      <c r="M520" s="46"/>
      <c r="N520" s="46"/>
      <c r="O520" s="46"/>
      <c r="P520" s="46"/>
      <c r="Q520" s="46"/>
      <c r="R520" s="46"/>
      <c r="S520" s="46"/>
      <c r="T520" s="46"/>
      <c r="U520" s="46"/>
      <c r="V520" s="46"/>
      <c r="W520" s="46"/>
      <c r="X520" s="46"/>
      <c r="Y520" s="46"/>
      <c r="Z520" s="46"/>
    </row>
    <row r="521" spans="1:26" ht="15.75" customHeight="1">
      <c r="A521" s="46"/>
      <c r="B521" s="46"/>
      <c r="C521" s="46"/>
      <c r="D521" s="46"/>
      <c r="E521" s="46"/>
      <c r="F521" s="46"/>
      <c r="G521" s="46"/>
      <c r="H521" s="46"/>
      <c r="I521" s="46"/>
      <c r="J521" s="46"/>
      <c r="K521" s="46"/>
      <c r="L521" s="46"/>
      <c r="M521" s="46"/>
      <c r="N521" s="46"/>
      <c r="O521" s="46"/>
      <c r="P521" s="46"/>
      <c r="Q521" s="46"/>
      <c r="R521" s="46"/>
      <c r="S521" s="46"/>
      <c r="T521" s="46"/>
      <c r="U521" s="46"/>
      <c r="V521" s="46"/>
      <c r="W521" s="46"/>
      <c r="X521" s="46"/>
      <c r="Y521" s="46"/>
      <c r="Z521" s="46"/>
    </row>
    <row r="522" spans="1:26" ht="15.75" customHeight="1">
      <c r="A522" s="46"/>
      <c r="B522" s="46"/>
      <c r="C522" s="46"/>
      <c r="D522" s="46"/>
      <c r="E522" s="46"/>
      <c r="F522" s="46"/>
      <c r="G522" s="46"/>
      <c r="H522" s="46"/>
      <c r="I522" s="46"/>
      <c r="J522" s="46"/>
      <c r="K522" s="46"/>
      <c r="L522" s="46"/>
      <c r="M522" s="46"/>
      <c r="N522" s="46"/>
      <c r="O522" s="46"/>
      <c r="P522" s="46"/>
      <c r="Q522" s="46"/>
      <c r="R522" s="46"/>
      <c r="S522" s="46"/>
      <c r="T522" s="46"/>
      <c r="U522" s="46"/>
      <c r="V522" s="46"/>
      <c r="W522" s="46"/>
      <c r="X522" s="46"/>
      <c r="Y522" s="46"/>
      <c r="Z522" s="46"/>
    </row>
    <row r="523" spans="1:26" ht="15.75" customHeight="1">
      <c r="A523" s="46"/>
      <c r="B523" s="46"/>
      <c r="C523" s="46"/>
      <c r="D523" s="46"/>
      <c r="E523" s="46"/>
      <c r="F523" s="46"/>
      <c r="G523" s="46"/>
      <c r="H523" s="46"/>
      <c r="I523" s="46"/>
      <c r="J523" s="46"/>
      <c r="K523" s="46"/>
      <c r="L523" s="46"/>
      <c r="M523" s="46"/>
      <c r="N523" s="46"/>
      <c r="O523" s="46"/>
      <c r="P523" s="46"/>
      <c r="Q523" s="46"/>
      <c r="R523" s="46"/>
      <c r="S523" s="46"/>
      <c r="T523" s="46"/>
      <c r="U523" s="46"/>
      <c r="V523" s="46"/>
      <c r="W523" s="46"/>
      <c r="X523" s="46"/>
      <c r="Y523" s="46"/>
      <c r="Z523" s="46"/>
    </row>
    <row r="524" spans="1:26" ht="15.75" customHeight="1">
      <c r="A524" s="46"/>
      <c r="B524" s="46"/>
      <c r="C524" s="46"/>
      <c r="D524" s="46"/>
      <c r="E524" s="46"/>
      <c r="F524" s="46"/>
      <c r="G524" s="46"/>
      <c r="H524" s="46"/>
      <c r="I524" s="46"/>
      <c r="J524" s="46"/>
      <c r="K524" s="46"/>
      <c r="L524" s="46"/>
      <c r="M524" s="46"/>
      <c r="N524" s="46"/>
      <c r="O524" s="46"/>
      <c r="P524" s="46"/>
      <c r="Q524" s="46"/>
      <c r="R524" s="46"/>
      <c r="S524" s="46"/>
      <c r="T524" s="46"/>
      <c r="U524" s="46"/>
      <c r="V524" s="46"/>
      <c r="W524" s="46"/>
      <c r="X524" s="46"/>
      <c r="Y524" s="46"/>
      <c r="Z524" s="46"/>
    </row>
    <row r="525" spans="1:26" ht="15.75" customHeight="1">
      <c r="A525" s="46"/>
      <c r="B525" s="46"/>
      <c r="C525" s="46"/>
      <c r="D525" s="46"/>
      <c r="E525" s="46"/>
      <c r="F525" s="46"/>
      <c r="G525" s="46"/>
      <c r="H525" s="46"/>
      <c r="I525" s="46"/>
      <c r="J525" s="46"/>
      <c r="K525" s="46"/>
      <c r="L525" s="46"/>
      <c r="M525" s="46"/>
      <c r="N525" s="46"/>
      <c r="O525" s="46"/>
      <c r="P525" s="46"/>
      <c r="Q525" s="46"/>
      <c r="R525" s="46"/>
      <c r="S525" s="46"/>
      <c r="T525" s="46"/>
      <c r="U525" s="46"/>
      <c r="V525" s="46"/>
      <c r="W525" s="46"/>
      <c r="X525" s="46"/>
      <c r="Y525" s="46"/>
      <c r="Z525" s="46"/>
    </row>
    <row r="526" spans="1:26" ht="15.75" customHeight="1">
      <c r="A526" s="46"/>
      <c r="B526" s="46"/>
      <c r="C526" s="46"/>
      <c r="D526" s="46"/>
      <c r="E526" s="46"/>
      <c r="F526" s="46"/>
      <c r="G526" s="46"/>
      <c r="H526" s="46"/>
      <c r="I526" s="46"/>
      <c r="J526" s="46"/>
      <c r="K526" s="46"/>
      <c r="L526" s="46"/>
      <c r="M526" s="46"/>
      <c r="N526" s="46"/>
      <c r="O526" s="46"/>
      <c r="P526" s="46"/>
      <c r="Q526" s="46"/>
      <c r="R526" s="46"/>
      <c r="S526" s="46"/>
      <c r="T526" s="46"/>
      <c r="U526" s="46"/>
      <c r="V526" s="46"/>
      <c r="W526" s="46"/>
      <c r="X526" s="46"/>
      <c r="Y526" s="46"/>
      <c r="Z526" s="46"/>
    </row>
    <row r="527" spans="1:26" ht="15.75" customHeight="1">
      <c r="A527" s="46"/>
      <c r="B527" s="46"/>
      <c r="C527" s="46"/>
      <c r="D527" s="46"/>
      <c r="E527" s="46"/>
      <c r="F527" s="46"/>
      <c r="G527" s="46"/>
      <c r="H527" s="46"/>
      <c r="I527" s="46"/>
      <c r="J527" s="46"/>
      <c r="K527" s="46"/>
      <c r="L527" s="46"/>
      <c r="M527" s="46"/>
      <c r="N527" s="46"/>
      <c r="O527" s="46"/>
      <c r="P527" s="46"/>
      <c r="Q527" s="46"/>
      <c r="R527" s="46"/>
      <c r="S527" s="46"/>
      <c r="T527" s="46"/>
      <c r="U527" s="46"/>
      <c r="V527" s="46"/>
      <c r="W527" s="46"/>
      <c r="X527" s="46"/>
      <c r="Y527" s="46"/>
      <c r="Z527" s="46"/>
    </row>
    <row r="528" spans="1:26" ht="15.75" customHeight="1">
      <c r="A528" s="46"/>
      <c r="B528" s="46"/>
      <c r="C528" s="46"/>
      <c r="D528" s="46"/>
      <c r="E528" s="46"/>
      <c r="F528" s="46"/>
      <c r="G528" s="46"/>
      <c r="H528" s="46"/>
      <c r="I528" s="46"/>
      <c r="J528" s="46"/>
      <c r="K528" s="46"/>
      <c r="L528" s="46"/>
      <c r="M528" s="46"/>
      <c r="N528" s="46"/>
      <c r="O528" s="46"/>
      <c r="P528" s="46"/>
      <c r="Q528" s="46"/>
      <c r="R528" s="46"/>
      <c r="S528" s="46"/>
      <c r="T528" s="46"/>
      <c r="U528" s="46"/>
      <c r="V528" s="46"/>
      <c r="W528" s="46"/>
      <c r="X528" s="46"/>
      <c r="Y528" s="46"/>
      <c r="Z528" s="46"/>
    </row>
    <row r="529" spans="1:26" ht="15.75" customHeight="1">
      <c r="A529" s="46"/>
      <c r="B529" s="46"/>
      <c r="C529" s="46"/>
      <c r="D529" s="46"/>
      <c r="E529" s="46"/>
      <c r="F529" s="46"/>
      <c r="G529" s="46"/>
      <c r="H529" s="46"/>
      <c r="I529" s="46"/>
      <c r="J529" s="46"/>
      <c r="K529" s="46"/>
      <c r="L529" s="46"/>
      <c r="M529" s="46"/>
      <c r="N529" s="46"/>
      <c r="O529" s="46"/>
      <c r="P529" s="46"/>
      <c r="Q529" s="46"/>
      <c r="R529" s="46"/>
      <c r="S529" s="46"/>
      <c r="T529" s="46"/>
      <c r="U529" s="46"/>
      <c r="V529" s="46"/>
      <c r="W529" s="46"/>
      <c r="X529" s="46"/>
      <c r="Y529" s="46"/>
      <c r="Z529" s="46"/>
    </row>
    <row r="530" spans="1:26" ht="15.75" customHeight="1">
      <c r="A530" s="46"/>
      <c r="B530" s="46"/>
      <c r="C530" s="46"/>
      <c r="D530" s="46"/>
      <c r="E530" s="46"/>
      <c r="F530" s="46"/>
      <c r="G530" s="46"/>
      <c r="H530" s="46"/>
      <c r="I530" s="46"/>
      <c r="J530" s="46"/>
      <c r="K530" s="46"/>
      <c r="L530" s="46"/>
      <c r="M530" s="46"/>
      <c r="N530" s="46"/>
      <c r="O530" s="46"/>
      <c r="P530" s="46"/>
      <c r="Q530" s="46"/>
      <c r="R530" s="46"/>
      <c r="S530" s="46"/>
      <c r="T530" s="46"/>
      <c r="U530" s="46"/>
      <c r="V530" s="46"/>
      <c r="W530" s="46"/>
      <c r="X530" s="46"/>
      <c r="Y530" s="46"/>
      <c r="Z530" s="46"/>
    </row>
    <row r="531" spans="1:26" ht="15.75" customHeight="1">
      <c r="A531" s="46"/>
      <c r="B531" s="46"/>
      <c r="C531" s="46"/>
      <c r="D531" s="46"/>
      <c r="E531" s="46"/>
      <c r="F531" s="46"/>
      <c r="G531" s="46"/>
      <c r="H531" s="46"/>
      <c r="I531" s="46"/>
      <c r="J531" s="46"/>
      <c r="K531" s="46"/>
      <c r="L531" s="46"/>
      <c r="M531" s="46"/>
      <c r="N531" s="46"/>
      <c r="O531" s="46"/>
      <c r="P531" s="46"/>
      <c r="Q531" s="46"/>
      <c r="R531" s="46"/>
      <c r="S531" s="46"/>
      <c r="T531" s="46"/>
      <c r="U531" s="46"/>
      <c r="V531" s="46"/>
      <c r="W531" s="46"/>
      <c r="X531" s="46"/>
      <c r="Y531" s="46"/>
      <c r="Z531" s="46"/>
    </row>
    <row r="532" spans="1:26" ht="15.75" customHeight="1">
      <c r="A532" s="46"/>
      <c r="B532" s="46"/>
      <c r="C532" s="46"/>
      <c r="D532" s="46"/>
      <c r="E532" s="46"/>
      <c r="F532" s="46"/>
      <c r="G532" s="46"/>
      <c r="H532" s="46"/>
      <c r="I532" s="46"/>
      <c r="J532" s="46"/>
      <c r="K532" s="46"/>
      <c r="L532" s="46"/>
      <c r="M532" s="46"/>
      <c r="N532" s="46"/>
      <c r="O532" s="46"/>
      <c r="P532" s="46"/>
      <c r="Q532" s="46"/>
      <c r="R532" s="46"/>
      <c r="S532" s="46"/>
      <c r="T532" s="46"/>
      <c r="U532" s="46"/>
      <c r="V532" s="46"/>
      <c r="W532" s="46"/>
      <c r="X532" s="46"/>
      <c r="Y532" s="46"/>
      <c r="Z532" s="46"/>
    </row>
    <row r="533" spans="1:26" ht="15.75" customHeight="1">
      <c r="A533" s="46"/>
      <c r="B533" s="46"/>
      <c r="C533" s="46"/>
      <c r="D533" s="46"/>
      <c r="E533" s="46"/>
      <c r="F533" s="46"/>
      <c r="G533" s="46"/>
      <c r="H533" s="46"/>
      <c r="I533" s="46"/>
      <c r="J533" s="46"/>
      <c r="K533" s="46"/>
      <c r="L533" s="46"/>
      <c r="M533" s="46"/>
      <c r="N533" s="46"/>
      <c r="O533" s="46"/>
      <c r="P533" s="46"/>
      <c r="Q533" s="46"/>
      <c r="R533" s="46"/>
      <c r="S533" s="46"/>
      <c r="T533" s="46"/>
      <c r="U533" s="46"/>
      <c r="V533" s="46"/>
      <c r="W533" s="46"/>
      <c r="X533" s="46"/>
      <c r="Y533" s="46"/>
      <c r="Z533" s="46"/>
    </row>
    <row r="534" spans="1:26" ht="15.75" customHeight="1">
      <c r="A534" s="46"/>
      <c r="B534" s="46"/>
      <c r="C534" s="46"/>
      <c r="D534" s="46"/>
      <c r="E534" s="46"/>
      <c r="F534" s="46"/>
      <c r="G534" s="46"/>
      <c r="H534" s="46"/>
      <c r="I534" s="46"/>
      <c r="J534" s="46"/>
      <c r="K534" s="46"/>
      <c r="L534" s="46"/>
      <c r="M534" s="46"/>
      <c r="N534" s="46"/>
      <c r="O534" s="46"/>
      <c r="P534" s="46"/>
      <c r="Q534" s="46"/>
      <c r="R534" s="46"/>
      <c r="S534" s="46"/>
      <c r="T534" s="46"/>
      <c r="U534" s="46"/>
      <c r="V534" s="46"/>
      <c r="W534" s="46"/>
      <c r="X534" s="46"/>
      <c r="Y534" s="46"/>
      <c r="Z534" s="46"/>
    </row>
    <row r="535" spans="1:26" ht="15.75" customHeight="1">
      <c r="A535" s="46"/>
      <c r="B535" s="46"/>
      <c r="C535" s="46"/>
      <c r="D535" s="46"/>
      <c r="E535" s="46"/>
      <c r="F535" s="46"/>
      <c r="G535" s="46"/>
      <c r="H535" s="46"/>
      <c r="I535" s="46"/>
      <c r="J535" s="46"/>
      <c r="K535" s="46"/>
      <c r="L535" s="46"/>
      <c r="M535" s="46"/>
      <c r="N535" s="46"/>
      <c r="O535" s="46"/>
      <c r="P535" s="46"/>
      <c r="Q535" s="46"/>
      <c r="R535" s="46"/>
      <c r="S535" s="46"/>
      <c r="T535" s="46"/>
      <c r="U535" s="46"/>
      <c r="V535" s="46"/>
      <c r="W535" s="46"/>
      <c r="X535" s="46"/>
      <c r="Y535" s="46"/>
      <c r="Z535" s="46"/>
    </row>
    <row r="536" spans="1:26" ht="15.75" customHeight="1">
      <c r="A536" s="46"/>
      <c r="B536" s="46"/>
      <c r="C536" s="46"/>
      <c r="D536" s="46"/>
      <c r="E536" s="46"/>
      <c r="F536" s="46"/>
      <c r="G536" s="46"/>
      <c r="H536" s="46"/>
      <c r="I536" s="46"/>
      <c r="J536" s="46"/>
      <c r="K536" s="46"/>
      <c r="L536" s="46"/>
      <c r="M536" s="46"/>
      <c r="N536" s="46"/>
      <c r="O536" s="46"/>
      <c r="P536" s="46"/>
      <c r="Q536" s="46"/>
      <c r="R536" s="46"/>
      <c r="S536" s="46"/>
      <c r="T536" s="46"/>
      <c r="U536" s="46"/>
      <c r="V536" s="46"/>
      <c r="W536" s="46"/>
      <c r="X536" s="46"/>
      <c r="Y536" s="46"/>
      <c r="Z536" s="46"/>
    </row>
    <row r="537" spans="1:26" ht="15.75" customHeight="1">
      <c r="A537" s="46"/>
      <c r="B537" s="46"/>
      <c r="C537" s="46"/>
      <c r="D537" s="46"/>
      <c r="E537" s="46"/>
      <c r="F537" s="46"/>
      <c r="G537" s="46"/>
      <c r="H537" s="46"/>
      <c r="I537" s="46"/>
      <c r="J537" s="46"/>
      <c r="K537" s="46"/>
      <c r="L537" s="46"/>
      <c r="M537" s="46"/>
      <c r="N537" s="46"/>
      <c r="O537" s="46"/>
      <c r="P537" s="46"/>
      <c r="Q537" s="46"/>
      <c r="R537" s="46"/>
      <c r="S537" s="46"/>
      <c r="T537" s="46"/>
      <c r="U537" s="46"/>
      <c r="V537" s="46"/>
      <c r="W537" s="46"/>
      <c r="X537" s="46"/>
      <c r="Y537" s="46"/>
      <c r="Z537" s="46"/>
    </row>
    <row r="538" spans="1:26" ht="15.75" customHeight="1">
      <c r="A538" s="46"/>
      <c r="B538" s="46"/>
      <c r="C538" s="46"/>
      <c r="D538" s="46"/>
      <c r="E538" s="46"/>
      <c r="F538" s="46"/>
      <c r="G538" s="46"/>
      <c r="H538" s="46"/>
      <c r="I538" s="46"/>
      <c r="J538" s="46"/>
      <c r="K538" s="46"/>
      <c r="L538" s="46"/>
      <c r="M538" s="46"/>
      <c r="N538" s="46"/>
      <c r="O538" s="46"/>
      <c r="P538" s="46"/>
      <c r="Q538" s="46"/>
      <c r="R538" s="46"/>
      <c r="S538" s="46"/>
      <c r="T538" s="46"/>
      <c r="U538" s="46"/>
      <c r="V538" s="46"/>
      <c r="W538" s="46"/>
      <c r="X538" s="46"/>
      <c r="Y538" s="46"/>
      <c r="Z538" s="46"/>
    </row>
    <row r="539" spans="1:26" ht="15.75" customHeight="1">
      <c r="A539" s="46"/>
      <c r="B539" s="46"/>
      <c r="C539" s="46"/>
      <c r="D539" s="46"/>
      <c r="E539" s="46"/>
      <c r="F539" s="46"/>
      <c r="G539" s="46"/>
      <c r="H539" s="46"/>
      <c r="I539" s="46"/>
      <c r="J539" s="46"/>
      <c r="K539" s="46"/>
      <c r="L539" s="46"/>
      <c r="M539" s="46"/>
      <c r="N539" s="46"/>
      <c r="O539" s="46"/>
      <c r="P539" s="46"/>
      <c r="Q539" s="46"/>
      <c r="R539" s="46"/>
      <c r="S539" s="46"/>
      <c r="T539" s="46"/>
      <c r="U539" s="46"/>
      <c r="V539" s="46"/>
      <c r="W539" s="46"/>
      <c r="X539" s="46"/>
      <c r="Y539" s="46"/>
      <c r="Z539" s="46"/>
    </row>
    <row r="540" spans="1:26" ht="15.75" customHeight="1">
      <c r="A540" s="46"/>
      <c r="B540" s="46"/>
      <c r="C540" s="46"/>
      <c r="D540" s="46"/>
      <c r="E540" s="46"/>
      <c r="F540" s="46"/>
      <c r="G540" s="46"/>
      <c r="H540" s="46"/>
      <c r="I540" s="46"/>
      <c r="J540" s="46"/>
      <c r="K540" s="46"/>
      <c r="L540" s="46"/>
      <c r="M540" s="46"/>
      <c r="N540" s="46"/>
      <c r="O540" s="46"/>
      <c r="P540" s="46"/>
      <c r="Q540" s="46"/>
      <c r="R540" s="46"/>
      <c r="S540" s="46"/>
      <c r="T540" s="46"/>
      <c r="U540" s="46"/>
      <c r="V540" s="46"/>
      <c r="W540" s="46"/>
      <c r="X540" s="46"/>
      <c r="Y540" s="46"/>
      <c r="Z540" s="46"/>
    </row>
    <row r="541" spans="1:26" ht="15.75" customHeight="1">
      <c r="A541" s="46"/>
      <c r="B541" s="46"/>
      <c r="C541" s="46"/>
      <c r="D541" s="46"/>
      <c r="E541" s="46"/>
      <c r="F541" s="46"/>
      <c r="G541" s="46"/>
      <c r="H541" s="46"/>
      <c r="I541" s="46"/>
      <c r="J541" s="46"/>
      <c r="K541" s="46"/>
      <c r="L541" s="46"/>
      <c r="M541" s="46"/>
      <c r="N541" s="46"/>
      <c r="O541" s="46"/>
      <c r="P541" s="46"/>
      <c r="Q541" s="46"/>
      <c r="R541" s="46"/>
      <c r="S541" s="46"/>
      <c r="T541" s="46"/>
      <c r="U541" s="46"/>
      <c r="V541" s="46"/>
      <c r="W541" s="46"/>
      <c r="X541" s="46"/>
      <c r="Y541" s="46"/>
      <c r="Z541" s="46"/>
    </row>
    <row r="542" spans="1:26" ht="15.75" customHeight="1">
      <c r="A542" s="46"/>
      <c r="B542" s="46"/>
      <c r="C542" s="46"/>
      <c r="D542" s="46"/>
      <c r="E542" s="46"/>
      <c r="F542" s="46"/>
      <c r="G542" s="46"/>
      <c r="H542" s="46"/>
      <c r="I542" s="46"/>
      <c r="J542" s="46"/>
      <c r="K542" s="46"/>
      <c r="L542" s="46"/>
      <c r="M542" s="46"/>
      <c r="N542" s="46"/>
      <c r="O542" s="46"/>
      <c r="P542" s="46"/>
      <c r="Q542" s="46"/>
      <c r="R542" s="46"/>
      <c r="S542" s="46"/>
      <c r="T542" s="46"/>
      <c r="U542" s="46"/>
      <c r="V542" s="46"/>
      <c r="W542" s="46"/>
      <c r="X542" s="46"/>
      <c r="Y542" s="46"/>
      <c r="Z542" s="46"/>
    </row>
    <row r="543" spans="1:26" ht="15.75" customHeight="1">
      <c r="A543" s="46"/>
      <c r="B543" s="46"/>
      <c r="C543" s="46"/>
      <c r="D543" s="46"/>
      <c r="E543" s="46"/>
      <c r="F543" s="46"/>
      <c r="G543" s="46"/>
      <c r="H543" s="46"/>
      <c r="I543" s="46"/>
      <c r="J543" s="46"/>
      <c r="K543" s="46"/>
      <c r="L543" s="46"/>
      <c r="M543" s="46"/>
      <c r="N543" s="46"/>
      <c r="O543" s="46"/>
      <c r="P543" s="46"/>
      <c r="Q543" s="46"/>
      <c r="R543" s="46"/>
      <c r="S543" s="46"/>
      <c r="T543" s="46"/>
      <c r="U543" s="46"/>
      <c r="V543" s="46"/>
      <c r="W543" s="46"/>
      <c r="X543" s="46"/>
      <c r="Y543" s="46"/>
      <c r="Z543" s="46"/>
    </row>
    <row r="544" spans="1:26" ht="15.75" customHeight="1">
      <c r="A544" s="46"/>
      <c r="B544" s="46"/>
      <c r="C544" s="46"/>
      <c r="D544" s="46"/>
      <c r="E544" s="46"/>
      <c r="F544" s="46"/>
      <c r="G544" s="46"/>
      <c r="H544" s="46"/>
      <c r="I544" s="46"/>
      <c r="J544" s="46"/>
      <c r="K544" s="46"/>
      <c r="L544" s="46"/>
      <c r="M544" s="46"/>
      <c r="N544" s="46"/>
      <c r="O544" s="46"/>
      <c r="P544" s="46"/>
      <c r="Q544" s="46"/>
      <c r="R544" s="46"/>
      <c r="S544" s="46"/>
      <c r="T544" s="46"/>
      <c r="U544" s="46"/>
      <c r="V544" s="46"/>
      <c r="W544" s="46"/>
      <c r="X544" s="46"/>
      <c r="Y544" s="46"/>
      <c r="Z544" s="46"/>
    </row>
    <row r="545" spans="1:26" ht="15.75" customHeight="1">
      <c r="A545" s="46"/>
      <c r="B545" s="46"/>
      <c r="C545" s="46"/>
      <c r="D545" s="46"/>
      <c r="E545" s="46"/>
      <c r="F545" s="46"/>
      <c r="G545" s="46"/>
      <c r="H545" s="46"/>
      <c r="I545" s="46"/>
      <c r="J545" s="46"/>
      <c r="K545" s="46"/>
      <c r="L545" s="46"/>
      <c r="M545" s="46"/>
      <c r="N545" s="46"/>
      <c r="O545" s="46"/>
      <c r="P545" s="46"/>
      <c r="Q545" s="46"/>
      <c r="R545" s="46"/>
      <c r="S545" s="46"/>
      <c r="T545" s="46"/>
      <c r="U545" s="46"/>
      <c r="V545" s="46"/>
      <c r="W545" s="46"/>
      <c r="X545" s="46"/>
      <c r="Y545" s="46"/>
      <c r="Z545" s="46"/>
    </row>
    <row r="546" spans="1:26" ht="15.75" customHeight="1">
      <c r="A546" s="46"/>
      <c r="B546" s="46"/>
      <c r="C546" s="46"/>
      <c r="D546" s="46"/>
      <c r="E546" s="46"/>
      <c r="F546" s="46"/>
      <c r="G546" s="46"/>
      <c r="H546" s="46"/>
      <c r="I546" s="46"/>
      <c r="J546" s="46"/>
      <c r="K546" s="46"/>
      <c r="L546" s="46"/>
      <c r="M546" s="46"/>
      <c r="N546" s="46"/>
      <c r="O546" s="46"/>
      <c r="P546" s="46"/>
      <c r="Q546" s="46"/>
      <c r="R546" s="46"/>
      <c r="S546" s="46"/>
      <c r="T546" s="46"/>
      <c r="U546" s="46"/>
      <c r="V546" s="46"/>
      <c r="W546" s="46"/>
      <c r="X546" s="46"/>
      <c r="Y546" s="46"/>
      <c r="Z546" s="46"/>
    </row>
    <row r="547" spans="1:26" ht="15.75" customHeight="1">
      <c r="A547" s="46"/>
      <c r="B547" s="46"/>
      <c r="C547" s="46"/>
      <c r="D547" s="46"/>
      <c r="E547" s="46"/>
      <c r="F547" s="46"/>
      <c r="G547" s="46"/>
      <c r="H547" s="46"/>
      <c r="I547" s="46"/>
      <c r="J547" s="46"/>
      <c r="K547" s="46"/>
      <c r="L547" s="46"/>
      <c r="M547" s="46"/>
      <c r="N547" s="46"/>
      <c r="O547" s="46"/>
      <c r="P547" s="46"/>
      <c r="Q547" s="46"/>
      <c r="R547" s="46"/>
      <c r="S547" s="46"/>
      <c r="T547" s="46"/>
      <c r="U547" s="46"/>
      <c r="V547" s="46"/>
      <c r="W547" s="46"/>
      <c r="X547" s="46"/>
      <c r="Y547" s="46"/>
      <c r="Z547" s="46"/>
    </row>
    <row r="548" spans="1:26" ht="15.75" customHeight="1">
      <c r="A548" s="46"/>
      <c r="B548" s="46"/>
      <c r="C548" s="46"/>
      <c r="D548" s="46"/>
      <c r="E548" s="46"/>
      <c r="F548" s="46"/>
      <c r="G548" s="46"/>
      <c r="H548" s="46"/>
      <c r="I548" s="46"/>
      <c r="J548" s="46"/>
      <c r="K548" s="46"/>
      <c r="L548" s="46"/>
      <c r="M548" s="46"/>
      <c r="N548" s="46"/>
      <c r="O548" s="46"/>
      <c r="P548" s="46"/>
      <c r="Q548" s="46"/>
      <c r="R548" s="46"/>
      <c r="S548" s="46"/>
      <c r="T548" s="46"/>
      <c r="U548" s="46"/>
      <c r="V548" s="46"/>
      <c r="W548" s="46"/>
      <c r="X548" s="46"/>
      <c r="Y548" s="46"/>
      <c r="Z548" s="46"/>
    </row>
    <row r="549" spans="1:26" ht="15.75" customHeight="1">
      <c r="A549" s="46"/>
      <c r="B549" s="46"/>
      <c r="C549" s="46"/>
      <c r="D549" s="46"/>
      <c r="E549" s="46"/>
      <c r="F549" s="46"/>
      <c r="G549" s="46"/>
      <c r="H549" s="46"/>
      <c r="I549" s="46"/>
      <c r="J549" s="46"/>
      <c r="K549" s="46"/>
      <c r="L549" s="46"/>
      <c r="M549" s="46"/>
      <c r="N549" s="46"/>
      <c r="O549" s="46"/>
      <c r="P549" s="46"/>
      <c r="Q549" s="46"/>
      <c r="R549" s="46"/>
      <c r="S549" s="46"/>
      <c r="T549" s="46"/>
      <c r="U549" s="46"/>
      <c r="V549" s="46"/>
      <c r="W549" s="46"/>
      <c r="X549" s="46"/>
      <c r="Y549" s="46"/>
      <c r="Z549" s="46"/>
    </row>
    <row r="550" spans="1:26" ht="15.75" customHeight="1">
      <c r="A550" s="46"/>
      <c r="B550" s="46"/>
      <c r="C550" s="46"/>
      <c r="D550" s="46"/>
      <c r="E550" s="46"/>
      <c r="F550" s="46"/>
      <c r="G550" s="46"/>
      <c r="H550" s="46"/>
      <c r="I550" s="46"/>
      <c r="J550" s="46"/>
      <c r="K550" s="46"/>
      <c r="L550" s="46"/>
      <c r="M550" s="46"/>
      <c r="N550" s="46"/>
      <c r="O550" s="46"/>
      <c r="P550" s="46"/>
      <c r="Q550" s="46"/>
      <c r="R550" s="46"/>
      <c r="S550" s="46"/>
      <c r="T550" s="46"/>
      <c r="U550" s="46"/>
      <c r="V550" s="46"/>
      <c r="W550" s="46"/>
      <c r="X550" s="46"/>
      <c r="Y550" s="46"/>
      <c r="Z550" s="46"/>
    </row>
    <row r="551" spans="1:26" ht="15.75" customHeight="1">
      <c r="A551" s="46"/>
      <c r="B551" s="46"/>
      <c r="C551" s="46"/>
      <c r="D551" s="46"/>
      <c r="E551" s="46"/>
      <c r="F551" s="46"/>
      <c r="G551" s="46"/>
      <c r="H551" s="46"/>
      <c r="I551" s="46"/>
      <c r="J551" s="46"/>
      <c r="K551" s="46"/>
      <c r="L551" s="46"/>
      <c r="M551" s="46"/>
      <c r="N551" s="46"/>
      <c r="O551" s="46"/>
      <c r="P551" s="46"/>
      <c r="Q551" s="46"/>
      <c r="R551" s="46"/>
      <c r="S551" s="46"/>
      <c r="T551" s="46"/>
      <c r="U551" s="46"/>
      <c r="V551" s="46"/>
      <c r="W551" s="46"/>
      <c r="X551" s="46"/>
      <c r="Y551" s="46"/>
      <c r="Z551" s="46"/>
    </row>
    <row r="552" spans="1:26" ht="15.75" customHeight="1">
      <c r="A552" s="46"/>
      <c r="B552" s="46"/>
      <c r="C552" s="46"/>
      <c r="D552" s="46"/>
      <c r="E552" s="46"/>
      <c r="F552" s="46"/>
      <c r="G552" s="46"/>
      <c r="H552" s="46"/>
      <c r="I552" s="46"/>
      <c r="J552" s="46"/>
      <c r="K552" s="46"/>
      <c r="L552" s="46"/>
      <c r="M552" s="46"/>
      <c r="N552" s="46"/>
      <c r="O552" s="46"/>
      <c r="P552" s="46"/>
      <c r="Q552" s="46"/>
      <c r="R552" s="46"/>
      <c r="S552" s="46"/>
      <c r="T552" s="46"/>
      <c r="U552" s="46"/>
      <c r="V552" s="46"/>
      <c r="W552" s="46"/>
      <c r="X552" s="46"/>
      <c r="Y552" s="46"/>
      <c r="Z552" s="46"/>
    </row>
    <row r="553" spans="1:26" ht="15.75" customHeight="1">
      <c r="A553" s="46"/>
      <c r="B553" s="46"/>
      <c r="C553" s="46"/>
      <c r="D553" s="46"/>
      <c r="E553" s="46"/>
      <c r="F553" s="46"/>
      <c r="G553" s="46"/>
      <c r="H553" s="46"/>
      <c r="I553" s="46"/>
      <c r="J553" s="46"/>
      <c r="K553" s="46"/>
      <c r="L553" s="46"/>
      <c r="M553" s="46"/>
      <c r="N553" s="46"/>
      <c r="O553" s="46"/>
      <c r="P553" s="46"/>
      <c r="Q553" s="46"/>
      <c r="R553" s="46"/>
      <c r="S553" s="46"/>
      <c r="T553" s="46"/>
      <c r="U553" s="46"/>
      <c r="V553" s="46"/>
      <c r="W553" s="46"/>
      <c r="X553" s="46"/>
      <c r="Y553" s="46"/>
      <c r="Z553" s="46"/>
    </row>
    <row r="554" spans="1:26" ht="15.75" customHeight="1">
      <c r="A554" s="46"/>
      <c r="B554" s="46"/>
      <c r="C554" s="46"/>
      <c r="D554" s="46"/>
      <c r="E554" s="46"/>
      <c r="F554" s="46"/>
      <c r="G554" s="46"/>
      <c r="H554" s="46"/>
      <c r="I554" s="46"/>
      <c r="J554" s="46"/>
      <c r="K554" s="46"/>
      <c r="L554" s="46"/>
      <c r="M554" s="46"/>
      <c r="N554" s="46"/>
      <c r="O554" s="46"/>
      <c r="P554" s="46"/>
      <c r="Q554" s="46"/>
      <c r="R554" s="46"/>
      <c r="S554" s="46"/>
      <c r="T554" s="46"/>
      <c r="U554" s="46"/>
      <c r="V554" s="46"/>
      <c r="W554" s="46"/>
      <c r="X554" s="46"/>
      <c r="Y554" s="46"/>
      <c r="Z554" s="46"/>
    </row>
    <row r="555" spans="1:26" ht="15.75" customHeight="1">
      <c r="A555" s="46"/>
      <c r="B555" s="46"/>
      <c r="C555" s="46"/>
      <c r="D555" s="46"/>
      <c r="E555" s="46"/>
      <c r="F555" s="46"/>
      <c r="G555" s="46"/>
      <c r="H555" s="46"/>
      <c r="I555" s="46"/>
      <c r="J555" s="46"/>
      <c r="K555" s="46"/>
      <c r="L555" s="46"/>
      <c r="M555" s="46"/>
      <c r="N555" s="46"/>
      <c r="O555" s="46"/>
      <c r="P555" s="46"/>
      <c r="Q555" s="46"/>
      <c r="R555" s="46"/>
      <c r="S555" s="46"/>
      <c r="T555" s="46"/>
      <c r="U555" s="46"/>
      <c r="V555" s="46"/>
      <c r="W555" s="46"/>
      <c r="X555" s="46"/>
      <c r="Y555" s="46"/>
      <c r="Z555" s="46"/>
    </row>
    <row r="556" spans="1:26" ht="15.75" customHeight="1">
      <c r="A556" s="46"/>
      <c r="B556" s="46"/>
      <c r="C556" s="46"/>
      <c r="D556" s="46"/>
      <c r="E556" s="46"/>
      <c r="F556" s="46"/>
      <c r="G556" s="46"/>
      <c r="H556" s="46"/>
      <c r="I556" s="46"/>
      <c r="J556" s="46"/>
      <c r="K556" s="46"/>
      <c r="L556" s="46"/>
      <c r="M556" s="46"/>
      <c r="N556" s="46"/>
      <c r="O556" s="46"/>
      <c r="P556" s="46"/>
      <c r="Q556" s="46"/>
      <c r="R556" s="46"/>
      <c r="S556" s="46"/>
      <c r="T556" s="46"/>
      <c r="U556" s="46"/>
      <c r="V556" s="46"/>
      <c r="W556" s="46"/>
      <c r="X556" s="46"/>
      <c r="Y556" s="46"/>
      <c r="Z556" s="46"/>
    </row>
    <row r="557" spans="1:26" ht="15.75" customHeight="1">
      <c r="A557" s="46"/>
      <c r="B557" s="46"/>
      <c r="C557" s="46"/>
      <c r="D557" s="46"/>
      <c r="E557" s="46"/>
      <c r="F557" s="46"/>
      <c r="G557" s="46"/>
      <c r="H557" s="46"/>
      <c r="I557" s="46"/>
      <c r="J557" s="46"/>
      <c r="K557" s="46"/>
      <c r="L557" s="46"/>
      <c r="M557" s="46"/>
      <c r="N557" s="46"/>
      <c r="O557" s="46"/>
      <c r="P557" s="46"/>
      <c r="Q557" s="46"/>
      <c r="R557" s="46"/>
      <c r="S557" s="46"/>
      <c r="T557" s="46"/>
      <c r="U557" s="46"/>
      <c r="V557" s="46"/>
      <c r="W557" s="46"/>
      <c r="X557" s="46"/>
      <c r="Y557" s="46"/>
      <c r="Z557" s="46"/>
    </row>
    <row r="558" spans="1:26" ht="15.75" customHeight="1">
      <c r="A558" s="46"/>
      <c r="B558" s="46"/>
      <c r="C558" s="46"/>
      <c r="D558" s="46"/>
      <c r="E558" s="46"/>
      <c r="F558" s="46"/>
      <c r="G558" s="46"/>
      <c r="H558" s="46"/>
      <c r="I558" s="46"/>
      <c r="J558" s="46"/>
      <c r="K558" s="46"/>
      <c r="L558" s="46"/>
      <c r="M558" s="46"/>
      <c r="N558" s="46"/>
      <c r="O558" s="46"/>
      <c r="P558" s="46"/>
      <c r="Q558" s="46"/>
      <c r="R558" s="46"/>
      <c r="S558" s="46"/>
      <c r="T558" s="46"/>
      <c r="U558" s="46"/>
      <c r="V558" s="46"/>
      <c r="W558" s="46"/>
      <c r="X558" s="46"/>
      <c r="Y558" s="46"/>
      <c r="Z558" s="46"/>
    </row>
    <row r="559" spans="1:26" ht="15.75" customHeight="1">
      <c r="A559" s="46"/>
      <c r="B559" s="46"/>
      <c r="C559" s="46"/>
      <c r="D559" s="46"/>
      <c r="E559" s="46"/>
      <c r="F559" s="46"/>
      <c r="G559" s="46"/>
      <c r="H559" s="46"/>
      <c r="I559" s="46"/>
      <c r="J559" s="46"/>
      <c r="K559" s="46"/>
      <c r="L559" s="46"/>
      <c r="M559" s="46"/>
      <c r="N559" s="46"/>
      <c r="O559" s="46"/>
      <c r="P559" s="46"/>
      <c r="Q559" s="46"/>
      <c r="R559" s="46"/>
      <c r="S559" s="46"/>
      <c r="T559" s="46"/>
      <c r="U559" s="46"/>
      <c r="V559" s="46"/>
      <c r="W559" s="46"/>
      <c r="X559" s="46"/>
      <c r="Y559" s="46"/>
      <c r="Z559" s="46"/>
    </row>
    <row r="560" spans="1:26" ht="15.75" customHeight="1">
      <c r="A560" s="46"/>
      <c r="B560" s="46"/>
      <c r="C560" s="46"/>
      <c r="D560" s="46"/>
      <c r="E560" s="46"/>
      <c r="F560" s="46"/>
      <c r="G560" s="46"/>
      <c r="H560" s="46"/>
      <c r="I560" s="46"/>
      <c r="J560" s="46"/>
      <c r="K560" s="46"/>
      <c r="L560" s="46"/>
      <c r="M560" s="46"/>
      <c r="N560" s="46"/>
      <c r="O560" s="46"/>
      <c r="P560" s="46"/>
      <c r="Q560" s="46"/>
      <c r="R560" s="46"/>
      <c r="S560" s="46"/>
      <c r="T560" s="46"/>
      <c r="U560" s="46"/>
      <c r="V560" s="46"/>
      <c r="W560" s="46"/>
      <c r="X560" s="46"/>
      <c r="Y560" s="46"/>
      <c r="Z560" s="46"/>
    </row>
    <row r="561" spans="1:26" ht="15.75" customHeight="1">
      <c r="A561" s="46"/>
      <c r="B561" s="46"/>
      <c r="C561" s="46"/>
      <c r="D561" s="46"/>
      <c r="E561" s="46"/>
      <c r="F561" s="46"/>
      <c r="G561" s="46"/>
      <c r="H561" s="46"/>
      <c r="I561" s="46"/>
      <c r="J561" s="46"/>
      <c r="K561" s="46"/>
      <c r="L561" s="46"/>
      <c r="M561" s="46"/>
      <c r="N561" s="46"/>
      <c r="O561" s="46"/>
      <c r="P561" s="46"/>
      <c r="Q561" s="46"/>
      <c r="R561" s="46"/>
      <c r="S561" s="46"/>
      <c r="T561" s="46"/>
      <c r="U561" s="46"/>
      <c r="V561" s="46"/>
      <c r="W561" s="46"/>
      <c r="X561" s="46"/>
      <c r="Y561" s="46"/>
      <c r="Z561" s="46"/>
    </row>
    <row r="562" spans="1:26" ht="15.75" customHeight="1">
      <c r="A562" s="46"/>
      <c r="B562" s="46"/>
      <c r="C562" s="46"/>
      <c r="D562" s="46"/>
      <c r="E562" s="46"/>
      <c r="F562" s="46"/>
      <c r="G562" s="46"/>
      <c r="H562" s="46"/>
      <c r="I562" s="46"/>
      <c r="J562" s="46"/>
      <c r="K562" s="46"/>
      <c r="L562" s="46"/>
      <c r="M562" s="46"/>
      <c r="N562" s="46"/>
      <c r="O562" s="46"/>
      <c r="P562" s="46"/>
      <c r="Q562" s="46"/>
      <c r="R562" s="46"/>
      <c r="S562" s="46"/>
      <c r="T562" s="46"/>
      <c r="U562" s="46"/>
      <c r="V562" s="46"/>
      <c r="W562" s="46"/>
      <c r="X562" s="46"/>
      <c r="Y562" s="46"/>
      <c r="Z562" s="46"/>
    </row>
    <row r="563" spans="1:26" ht="15.75" customHeight="1">
      <c r="A563" s="46"/>
      <c r="B563" s="46"/>
      <c r="C563" s="46"/>
      <c r="D563" s="46"/>
      <c r="E563" s="46"/>
      <c r="F563" s="46"/>
      <c r="G563" s="46"/>
      <c r="H563" s="46"/>
      <c r="I563" s="46"/>
      <c r="J563" s="46"/>
      <c r="K563" s="46"/>
      <c r="L563" s="46"/>
      <c r="M563" s="46"/>
      <c r="N563" s="46"/>
      <c r="O563" s="46"/>
      <c r="P563" s="46"/>
      <c r="Q563" s="46"/>
      <c r="R563" s="46"/>
      <c r="S563" s="46"/>
      <c r="T563" s="46"/>
      <c r="U563" s="46"/>
      <c r="V563" s="46"/>
      <c r="W563" s="46"/>
      <c r="X563" s="46"/>
      <c r="Y563" s="46"/>
      <c r="Z563" s="46"/>
    </row>
    <row r="564" spans="1:26" ht="15.75" customHeight="1">
      <c r="A564" s="46"/>
      <c r="B564" s="46"/>
      <c r="C564" s="46"/>
      <c r="D564" s="46"/>
      <c r="E564" s="46"/>
      <c r="F564" s="46"/>
      <c r="G564" s="46"/>
      <c r="H564" s="46"/>
      <c r="I564" s="46"/>
      <c r="J564" s="46"/>
      <c r="K564" s="46"/>
      <c r="L564" s="46"/>
      <c r="M564" s="46"/>
      <c r="N564" s="46"/>
      <c r="O564" s="46"/>
      <c r="P564" s="46"/>
      <c r="Q564" s="46"/>
      <c r="R564" s="46"/>
      <c r="S564" s="46"/>
      <c r="T564" s="46"/>
      <c r="U564" s="46"/>
      <c r="V564" s="46"/>
      <c r="W564" s="46"/>
      <c r="X564" s="46"/>
      <c r="Y564" s="46"/>
      <c r="Z564" s="46"/>
    </row>
    <row r="565" spans="1:26" ht="15.75" customHeight="1">
      <c r="A565" s="46"/>
      <c r="B565" s="46"/>
      <c r="C565" s="46"/>
      <c r="D565" s="46"/>
      <c r="E565" s="46"/>
      <c r="F565" s="46"/>
      <c r="G565" s="46"/>
      <c r="H565" s="46"/>
      <c r="I565" s="46"/>
      <c r="J565" s="46"/>
      <c r="K565" s="46"/>
      <c r="L565" s="46"/>
      <c r="M565" s="46"/>
      <c r="N565" s="46"/>
      <c r="O565" s="46"/>
      <c r="P565" s="46"/>
      <c r="Q565" s="46"/>
      <c r="R565" s="46"/>
      <c r="S565" s="46"/>
      <c r="T565" s="46"/>
      <c r="U565" s="46"/>
      <c r="V565" s="46"/>
      <c r="W565" s="46"/>
      <c r="X565" s="46"/>
      <c r="Y565" s="46"/>
      <c r="Z565" s="46"/>
    </row>
    <row r="566" spans="1:26" ht="15.75" customHeight="1">
      <c r="A566" s="46"/>
      <c r="B566" s="46"/>
      <c r="C566" s="46"/>
      <c r="D566" s="46"/>
      <c r="E566" s="46"/>
      <c r="F566" s="46"/>
      <c r="G566" s="46"/>
      <c r="H566" s="46"/>
      <c r="I566" s="46"/>
      <c r="J566" s="46"/>
      <c r="K566" s="46"/>
      <c r="L566" s="46"/>
      <c r="M566" s="46"/>
      <c r="N566" s="46"/>
      <c r="O566" s="46"/>
      <c r="P566" s="46"/>
      <c r="Q566" s="46"/>
      <c r="R566" s="46"/>
      <c r="S566" s="46"/>
      <c r="T566" s="46"/>
      <c r="U566" s="46"/>
      <c r="V566" s="46"/>
      <c r="W566" s="46"/>
      <c r="X566" s="46"/>
      <c r="Y566" s="46"/>
      <c r="Z566" s="46"/>
    </row>
    <row r="567" spans="1:26" ht="15.75" customHeight="1">
      <c r="A567" s="46"/>
      <c r="B567" s="46"/>
      <c r="C567" s="46"/>
      <c r="D567" s="46"/>
      <c r="E567" s="46"/>
      <c r="F567" s="46"/>
      <c r="G567" s="46"/>
      <c r="H567" s="46"/>
      <c r="I567" s="46"/>
      <c r="J567" s="46"/>
      <c r="K567" s="46"/>
      <c r="L567" s="46"/>
      <c r="M567" s="46"/>
      <c r="N567" s="46"/>
      <c r="O567" s="46"/>
      <c r="P567" s="46"/>
      <c r="Q567" s="46"/>
      <c r="R567" s="46"/>
      <c r="S567" s="46"/>
      <c r="T567" s="46"/>
      <c r="U567" s="46"/>
      <c r="V567" s="46"/>
      <c r="W567" s="46"/>
      <c r="X567" s="46"/>
      <c r="Y567" s="46"/>
      <c r="Z567" s="46"/>
    </row>
    <row r="568" spans="1:26" ht="15.75" customHeight="1">
      <c r="A568" s="46"/>
      <c r="B568" s="46"/>
      <c r="C568" s="46"/>
      <c r="D568" s="46"/>
      <c r="E568" s="46"/>
      <c r="F568" s="46"/>
      <c r="G568" s="46"/>
      <c r="H568" s="46"/>
      <c r="I568" s="46"/>
      <c r="J568" s="46"/>
      <c r="K568" s="46"/>
      <c r="L568" s="46"/>
      <c r="M568" s="46"/>
      <c r="N568" s="46"/>
      <c r="O568" s="46"/>
      <c r="P568" s="46"/>
      <c r="Q568" s="46"/>
      <c r="R568" s="46"/>
      <c r="S568" s="46"/>
      <c r="T568" s="46"/>
      <c r="U568" s="46"/>
      <c r="V568" s="46"/>
      <c r="W568" s="46"/>
      <c r="X568" s="46"/>
      <c r="Y568" s="46"/>
      <c r="Z568" s="46"/>
    </row>
    <row r="569" spans="1:26" ht="15.75" customHeight="1">
      <c r="A569" s="46"/>
      <c r="B569" s="46"/>
      <c r="C569" s="46"/>
      <c r="D569" s="46"/>
      <c r="E569" s="46"/>
      <c r="F569" s="46"/>
      <c r="G569" s="46"/>
      <c r="H569" s="46"/>
      <c r="I569" s="46"/>
      <c r="J569" s="46"/>
      <c r="K569" s="46"/>
      <c r="L569" s="46"/>
      <c r="M569" s="46"/>
      <c r="N569" s="46"/>
      <c r="O569" s="46"/>
      <c r="P569" s="46"/>
      <c r="Q569" s="46"/>
      <c r="R569" s="46"/>
      <c r="S569" s="46"/>
      <c r="T569" s="46"/>
      <c r="U569" s="46"/>
      <c r="V569" s="46"/>
      <c r="W569" s="46"/>
      <c r="X569" s="46"/>
      <c r="Y569" s="46"/>
      <c r="Z569" s="46"/>
    </row>
    <row r="570" spans="1:26" ht="15.75" customHeight="1">
      <c r="A570" s="46"/>
      <c r="B570" s="46"/>
      <c r="C570" s="46"/>
      <c r="D570" s="46"/>
      <c r="E570" s="46"/>
      <c r="F570" s="46"/>
      <c r="G570" s="46"/>
      <c r="H570" s="46"/>
      <c r="I570" s="46"/>
      <c r="J570" s="46"/>
      <c r="K570" s="46"/>
      <c r="L570" s="46"/>
      <c r="M570" s="46"/>
      <c r="N570" s="46"/>
      <c r="O570" s="46"/>
      <c r="P570" s="46"/>
      <c r="Q570" s="46"/>
      <c r="R570" s="46"/>
      <c r="S570" s="46"/>
      <c r="T570" s="46"/>
      <c r="U570" s="46"/>
      <c r="V570" s="46"/>
      <c r="W570" s="46"/>
      <c r="X570" s="46"/>
      <c r="Y570" s="46"/>
      <c r="Z570" s="46"/>
    </row>
    <row r="571" spans="1:26" ht="15.75" customHeight="1">
      <c r="A571" s="46"/>
      <c r="B571" s="46"/>
      <c r="C571" s="46"/>
      <c r="D571" s="46"/>
      <c r="E571" s="46"/>
      <c r="F571" s="46"/>
      <c r="G571" s="46"/>
      <c r="H571" s="46"/>
      <c r="I571" s="46"/>
      <c r="J571" s="46"/>
      <c r="K571" s="46"/>
      <c r="L571" s="46"/>
      <c r="M571" s="46"/>
      <c r="N571" s="46"/>
      <c r="O571" s="46"/>
      <c r="P571" s="46"/>
      <c r="Q571" s="46"/>
      <c r="R571" s="46"/>
      <c r="S571" s="46"/>
      <c r="T571" s="46"/>
      <c r="U571" s="46"/>
      <c r="V571" s="46"/>
      <c r="W571" s="46"/>
      <c r="X571" s="46"/>
      <c r="Y571" s="46"/>
      <c r="Z571" s="46"/>
    </row>
    <row r="572" spans="1:26" ht="15.75" customHeight="1">
      <c r="A572" s="46"/>
      <c r="B572" s="46"/>
      <c r="C572" s="46"/>
      <c r="D572" s="46"/>
      <c r="E572" s="46"/>
      <c r="F572" s="46"/>
      <c r="G572" s="46"/>
      <c r="H572" s="46"/>
      <c r="I572" s="46"/>
      <c r="J572" s="46"/>
      <c r="K572" s="46"/>
      <c r="L572" s="46"/>
      <c r="M572" s="46"/>
      <c r="N572" s="46"/>
      <c r="O572" s="46"/>
      <c r="P572" s="46"/>
      <c r="Q572" s="46"/>
      <c r="R572" s="46"/>
      <c r="S572" s="46"/>
      <c r="T572" s="46"/>
      <c r="U572" s="46"/>
      <c r="V572" s="46"/>
      <c r="W572" s="46"/>
      <c r="X572" s="46"/>
      <c r="Y572" s="46"/>
      <c r="Z572" s="46"/>
    </row>
    <row r="573" spans="1:26" ht="15.75" customHeight="1">
      <c r="A573" s="46"/>
      <c r="B573" s="46"/>
      <c r="C573" s="46"/>
      <c r="D573" s="46"/>
      <c r="E573" s="46"/>
      <c r="F573" s="46"/>
      <c r="G573" s="46"/>
      <c r="H573" s="46"/>
      <c r="I573" s="46"/>
      <c r="J573" s="46"/>
      <c r="K573" s="46"/>
      <c r="L573" s="46"/>
      <c r="M573" s="46"/>
      <c r="N573" s="46"/>
      <c r="O573" s="46"/>
      <c r="P573" s="46"/>
      <c r="Q573" s="46"/>
      <c r="R573" s="46"/>
      <c r="S573" s="46"/>
      <c r="T573" s="46"/>
      <c r="U573" s="46"/>
      <c r="V573" s="46"/>
      <c r="W573" s="46"/>
      <c r="X573" s="46"/>
      <c r="Y573" s="46"/>
      <c r="Z573" s="46"/>
    </row>
    <row r="574" spans="1:26" ht="15.75" customHeight="1">
      <c r="A574" s="46"/>
      <c r="B574" s="46"/>
      <c r="C574" s="46"/>
      <c r="D574" s="46"/>
      <c r="E574" s="46"/>
      <c r="F574" s="46"/>
      <c r="G574" s="46"/>
      <c r="H574" s="46"/>
      <c r="I574" s="46"/>
      <c r="J574" s="46"/>
      <c r="K574" s="46"/>
      <c r="L574" s="46"/>
      <c r="M574" s="46"/>
      <c r="N574" s="46"/>
      <c r="O574" s="46"/>
      <c r="P574" s="46"/>
      <c r="Q574" s="46"/>
      <c r="R574" s="46"/>
      <c r="S574" s="46"/>
      <c r="T574" s="46"/>
      <c r="U574" s="46"/>
      <c r="V574" s="46"/>
      <c r="W574" s="46"/>
      <c r="X574" s="46"/>
      <c r="Y574" s="46"/>
      <c r="Z574" s="46"/>
    </row>
    <row r="575" spans="1:26" ht="15.75" customHeight="1">
      <c r="A575" s="46"/>
      <c r="B575" s="46"/>
      <c r="C575" s="46"/>
      <c r="D575" s="46"/>
      <c r="E575" s="46"/>
      <c r="F575" s="46"/>
      <c r="G575" s="46"/>
      <c r="H575" s="46"/>
      <c r="I575" s="46"/>
      <c r="J575" s="46"/>
      <c r="K575" s="46"/>
      <c r="L575" s="46"/>
      <c r="M575" s="46"/>
      <c r="N575" s="46"/>
      <c r="O575" s="46"/>
      <c r="P575" s="46"/>
      <c r="Q575" s="46"/>
      <c r="R575" s="46"/>
      <c r="S575" s="46"/>
      <c r="T575" s="46"/>
      <c r="U575" s="46"/>
      <c r="V575" s="46"/>
      <c r="W575" s="46"/>
      <c r="X575" s="46"/>
      <c r="Y575" s="46"/>
      <c r="Z575" s="46"/>
    </row>
    <row r="576" spans="1:26" ht="15.75" customHeight="1">
      <c r="A576" s="46"/>
      <c r="B576" s="46"/>
      <c r="C576" s="46"/>
      <c r="D576" s="46"/>
      <c r="E576" s="46"/>
      <c r="F576" s="46"/>
      <c r="G576" s="46"/>
      <c r="H576" s="46"/>
      <c r="I576" s="46"/>
      <c r="J576" s="46"/>
      <c r="K576" s="46"/>
      <c r="L576" s="46"/>
      <c r="M576" s="46"/>
      <c r="N576" s="46"/>
      <c r="O576" s="46"/>
      <c r="P576" s="46"/>
      <c r="Q576" s="46"/>
      <c r="R576" s="46"/>
      <c r="S576" s="46"/>
      <c r="T576" s="46"/>
      <c r="U576" s="46"/>
      <c r="V576" s="46"/>
      <c r="W576" s="46"/>
      <c r="X576" s="46"/>
      <c r="Y576" s="46"/>
      <c r="Z576" s="46"/>
    </row>
    <row r="577" spans="1:26" ht="15.75" customHeight="1">
      <c r="A577" s="46"/>
      <c r="B577" s="46"/>
      <c r="C577" s="46"/>
      <c r="D577" s="46"/>
      <c r="E577" s="46"/>
      <c r="F577" s="46"/>
      <c r="G577" s="46"/>
      <c r="H577" s="46"/>
      <c r="I577" s="46"/>
      <c r="J577" s="46"/>
      <c r="K577" s="46"/>
      <c r="L577" s="46"/>
      <c r="M577" s="46"/>
      <c r="N577" s="46"/>
      <c r="O577" s="46"/>
      <c r="P577" s="46"/>
      <c r="Q577" s="46"/>
      <c r="R577" s="46"/>
      <c r="S577" s="46"/>
      <c r="T577" s="46"/>
      <c r="U577" s="46"/>
      <c r="V577" s="46"/>
      <c r="W577" s="46"/>
      <c r="X577" s="46"/>
      <c r="Y577" s="46"/>
      <c r="Z577" s="46"/>
    </row>
    <row r="578" spans="1:26" ht="15.75" customHeight="1">
      <c r="A578" s="46"/>
      <c r="B578" s="46"/>
      <c r="C578" s="46"/>
      <c r="D578" s="46"/>
      <c r="E578" s="46"/>
      <c r="F578" s="46"/>
      <c r="G578" s="46"/>
      <c r="H578" s="46"/>
      <c r="I578" s="46"/>
      <c r="J578" s="46"/>
      <c r="K578" s="46"/>
      <c r="L578" s="46"/>
      <c r="M578" s="46"/>
      <c r="N578" s="46"/>
      <c r="O578" s="46"/>
      <c r="P578" s="46"/>
      <c r="Q578" s="46"/>
      <c r="R578" s="46"/>
      <c r="S578" s="46"/>
      <c r="T578" s="46"/>
      <c r="U578" s="46"/>
      <c r="V578" s="46"/>
      <c r="W578" s="46"/>
      <c r="X578" s="46"/>
      <c r="Y578" s="46"/>
      <c r="Z578" s="46"/>
    </row>
    <row r="579" spans="1:26" ht="15.75" customHeight="1">
      <c r="A579" s="46"/>
      <c r="B579" s="46"/>
      <c r="C579" s="46"/>
      <c r="D579" s="46"/>
      <c r="E579" s="46"/>
      <c r="F579" s="46"/>
      <c r="G579" s="46"/>
      <c r="H579" s="46"/>
      <c r="I579" s="46"/>
      <c r="J579" s="46"/>
      <c r="K579" s="46"/>
      <c r="L579" s="46"/>
      <c r="M579" s="46"/>
      <c r="N579" s="46"/>
      <c r="O579" s="46"/>
      <c r="P579" s="46"/>
      <c r="Q579" s="46"/>
      <c r="R579" s="46"/>
      <c r="S579" s="46"/>
      <c r="T579" s="46"/>
      <c r="U579" s="46"/>
      <c r="V579" s="46"/>
      <c r="W579" s="46"/>
      <c r="X579" s="46"/>
      <c r="Y579" s="46"/>
      <c r="Z579" s="46"/>
    </row>
    <row r="580" spans="1:26" ht="15.75" customHeight="1">
      <c r="A580" s="46"/>
      <c r="B580" s="46"/>
      <c r="C580" s="46"/>
      <c r="D580" s="46"/>
      <c r="E580" s="46"/>
      <c r="F580" s="46"/>
      <c r="G580" s="46"/>
      <c r="H580" s="46"/>
      <c r="I580" s="46"/>
      <c r="J580" s="46"/>
      <c r="K580" s="46"/>
      <c r="L580" s="46"/>
      <c r="M580" s="46"/>
      <c r="N580" s="46"/>
      <c r="O580" s="46"/>
      <c r="P580" s="46"/>
      <c r="Q580" s="46"/>
      <c r="R580" s="46"/>
      <c r="S580" s="46"/>
      <c r="T580" s="46"/>
      <c r="U580" s="46"/>
      <c r="V580" s="46"/>
      <c r="W580" s="46"/>
      <c r="X580" s="46"/>
      <c r="Y580" s="46"/>
      <c r="Z580" s="46"/>
    </row>
    <row r="581" spans="1:26" ht="15.75" customHeight="1">
      <c r="A581" s="46"/>
      <c r="B581" s="46"/>
      <c r="C581" s="46"/>
      <c r="D581" s="46"/>
      <c r="E581" s="46"/>
      <c r="F581" s="46"/>
      <c r="G581" s="46"/>
      <c r="H581" s="46"/>
      <c r="I581" s="46"/>
      <c r="J581" s="46"/>
      <c r="K581" s="46"/>
      <c r="L581" s="46"/>
      <c r="M581" s="46"/>
      <c r="N581" s="46"/>
      <c r="O581" s="46"/>
      <c r="P581" s="46"/>
      <c r="Q581" s="46"/>
      <c r="R581" s="46"/>
      <c r="S581" s="46"/>
      <c r="T581" s="46"/>
      <c r="U581" s="46"/>
      <c r="V581" s="46"/>
      <c r="W581" s="46"/>
      <c r="X581" s="46"/>
      <c r="Y581" s="46"/>
      <c r="Z581" s="46"/>
    </row>
    <row r="582" spans="1:26" ht="15.75" customHeight="1">
      <c r="A582" s="46"/>
      <c r="B582" s="46"/>
      <c r="C582" s="46"/>
      <c r="D582" s="46"/>
      <c r="E582" s="46"/>
      <c r="F582" s="46"/>
      <c r="G582" s="46"/>
      <c r="H582" s="46"/>
      <c r="I582" s="46"/>
      <c r="J582" s="46"/>
      <c r="K582" s="46"/>
      <c r="L582" s="46"/>
      <c r="M582" s="46"/>
      <c r="N582" s="46"/>
      <c r="O582" s="46"/>
      <c r="P582" s="46"/>
      <c r="Q582" s="46"/>
      <c r="R582" s="46"/>
      <c r="S582" s="46"/>
      <c r="T582" s="46"/>
      <c r="U582" s="46"/>
      <c r="V582" s="46"/>
      <c r="W582" s="46"/>
      <c r="X582" s="46"/>
      <c r="Y582" s="46"/>
      <c r="Z582" s="46"/>
    </row>
    <row r="583" spans="1:26" ht="15.75" customHeight="1">
      <c r="A583" s="46"/>
      <c r="B583" s="46"/>
      <c r="C583" s="46"/>
      <c r="D583" s="46"/>
      <c r="E583" s="46"/>
      <c r="F583" s="46"/>
      <c r="G583" s="46"/>
      <c r="H583" s="46"/>
      <c r="I583" s="46"/>
      <c r="J583" s="46"/>
      <c r="K583" s="46"/>
      <c r="L583" s="46"/>
      <c r="M583" s="46"/>
      <c r="N583" s="46"/>
      <c r="O583" s="46"/>
      <c r="P583" s="46"/>
      <c r="Q583" s="46"/>
      <c r="R583" s="46"/>
      <c r="S583" s="46"/>
      <c r="T583" s="46"/>
      <c r="U583" s="46"/>
      <c r="V583" s="46"/>
      <c r="W583" s="46"/>
      <c r="X583" s="46"/>
      <c r="Y583" s="46"/>
      <c r="Z583" s="46"/>
    </row>
    <row r="584" spans="1:26" ht="15.75" customHeight="1">
      <c r="A584" s="46"/>
      <c r="B584" s="46"/>
      <c r="C584" s="46"/>
      <c r="D584" s="46"/>
      <c r="E584" s="46"/>
      <c r="F584" s="46"/>
      <c r="G584" s="46"/>
      <c r="H584" s="46"/>
      <c r="I584" s="46"/>
      <c r="J584" s="46"/>
      <c r="K584" s="46"/>
      <c r="L584" s="46"/>
      <c r="M584" s="46"/>
      <c r="N584" s="46"/>
      <c r="O584" s="46"/>
      <c r="P584" s="46"/>
      <c r="Q584" s="46"/>
      <c r="R584" s="46"/>
      <c r="S584" s="46"/>
      <c r="T584" s="46"/>
      <c r="U584" s="46"/>
      <c r="V584" s="46"/>
      <c r="W584" s="46"/>
      <c r="X584" s="46"/>
      <c r="Y584" s="46"/>
      <c r="Z584" s="46"/>
    </row>
    <row r="585" spans="1:26" ht="15.75" customHeight="1">
      <c r="A585" s="46"/>
      <c r="B585" s="46"/>
      <c r="C585" s="46"/>
      <c r="D585" s="46"/>
      <c r="E585" s="46"/>
      <c r="F585" s="46"/>
      <c r="G585" s="46"/>
      <c r="H585" s="46"/>
      <c r="I585" s="46"/>
      <c r="J585" s="46"/>
      <c r="K585" s="46"/>
      <c r="L585" s="46"/>
      <c r="M585" s="46"/>
      <c r="N585" s="46"/>
      <c r="O585" s="46"/>
      <c r="P585" s="46"/>
      <c r="Q585" s="46"/>
      <c r="R585" s="46"/>
      <c r="S585" s="46"/>
      <c r="T585" s="46"/>
      <c r="U585" s="46"/>
      <c r="V585" s="46"/>
      <c r="W585" s="46"/>
      <c r="X585" s="46"/>
      <c r="Y585" s="46"/>
      <c r="Z585" s="46"/>
    </row>
    <row r="586" spans="1:26" ht="15.75" customHeight="1">
      <c r="A586" s="46"/>
      <c r="B586" s="46"/>
      <c r="C586" s="46"/>
      <c r="D586" s="46"/>
      <c r="E586" s="46"/>
      <c r="F586" s="46"/>
      <c r="G586" s="46"/>
      <c r="H586" s="46"/>
      <c r="I586" s="46"/>
      <c r="J586" s="46"/>
      <c r="K586" s="46"/>
      <c r="L586" s="46"/>
      <c r="M586" s="46"/>
      <c r="N586" s="46"/>
      <c r="O586" s="46"/>
      <c r="P586" s="46"/>
      <c r="Q586" s="46"/>
      <c r="R586" s="46"/>
      <c r="S586" s="46"/>
      <c r="T586" s="46"/>
      <c r="U586" s="46"/>
      <c r="V586" s="46"/>
      <c r="W586" s="46"/>
      <c r="X586" s="46"/>
      <c r="Y586" s="46"/>
      <c r="Z586" s="46"/>
    </row>
    <row r="587" spans="1:26" ht="15.75" customHeight="1">
      <c r="A587" s="46"/>
      <c r="B587" s="46"/>
      <c r="C587" s="46"/>
      <c r="D587" s="46"/>
      <c r="E587" s="46"/>
      <c r="F587" s="46"/>
      <c r="G587" s="46"/>
      <c r="H587" s="46"/>
      <c r="I587" s="46"/>
      <c r="J587" s="46"/>
      <c r="K587" s="46"/>
      <c r="L587" s="46"/>
      <c r="M587" s="46"/>
      <c r="N587" s="46"/>
      <c r="O587" s="46"/>
      <c r="P587" s="46"/>
      <c r="Q587" s="46"/>
      <c r="R587" s="46"/>
      <c r="S587" s="46"/>
      <c r="T587" s="46"/>
      <c r="U587" s="46"/>
      <c r="V587" s="46"/>
      <c r="W587" s="46"/>
      <c r="X587" s="46"/>
      <c r="Y587" s="46"/>
      <c r="Z587" s="46"/>
    </row>
    <row r="588" spans="1:26" ht="15.75" customHeight="1">
      <c r="A588" s="46"/>
      <c r="B588" s="46"/>
      <c r="C588" s="46"/>
      <c r="D588" s="46"/>
      <c r="E588" s="46"/>
      <c r="F588" s="46"/>
      <c r="G588" s="46"/>
      <c r="H588" s="46"/>
      <c r="I588" s="46"/>
      <c r="J588" s="46"/>
      <c r="K588" s="46"/>
      <c r="L588" s="46"/>
      <c r="M588" s="46"/>
      <c r="N588" s="46"/>
      <c r="O588" s="46"/>
      <c r="P588" s="46"/>
      <c r="Q588" s="46"/>
      <c r="R588" s="46"/>
      <c r="S588" s="46"/>
      <c r="T588" s="46"/>
      <c r="U588" s="46"/>
      <c r="V588" s="46"/>
      <c r="W588" s="46"/>
      <c r="X588" s="46"/>
      <c r="Y588" s="46"/>
      <c r="Z588" s="46"/>
    </row>
    <row r="589" spans="1:26" ht="15.75" customHeight="1">
      <c r="A589" s="46"/>
      <c r="B589" s="46"/>
      <c r="C589" s="46"/>
      <c r="D589" s="46"/>
      <c r="E589" s="46"/>
      <c r="F589" s="46"/>
      <c r="G589" s="46"/>
      <c r="H589" s="46"/>
      <c r="I589" s="46"/>
      <c r="J589" s="46"/>
      <c r="K589" s="46"/>
      <c r="L589" s="46"/>
      <c r="M589" s="46"/>
      <c r="N589" s="46"/>
      <c r="O589" s="46"/>
      <c r="P589" s="46"/>
      <c r="Q589" s="46"/>
      <c r="R589" s="46"/>
      <c r="S589" s="46"/>
      <c r="T589" s="46"/>
      <c r="U589" s="46"/>
      <c r="V589" s="46"/>
      <c r="W589" s="46"/>
      <c r="X589" s="46"/>
      <c r="Y589" s="46"/>
      <c r="Z589" s="46"/>
    </row>
    <row r="590" spans="1:26" ht="15.75" customHeight="1">
      <c r="A590" s="46"/>
      <c r="B590" s="46"/>
      <c r="C590" s="46"/>
      <c r="D590" s="46"/>
      <c r="E590" s="46"/>
      <c r="F590" s="46"/>
      <c r="G590" s="46"/>
      <c r="H590" s="46"/>
      <c r="I590" s="46"/>
      <c r="J590" s="46"/>
      <c r="K590" s="46"/>
      <c r="L590" s="46"/>
      <c r="M590" s="46"/>
      <c r="N590" s="46"/>
      <c r="O590" s="46"/>
      <c r="P590" s="46"/>
      <c r="Q590" s="46"/>
      <c r="R590" s="46"/>
      <c r="S590" s="46"/>
      <c r="T590" s="46"/>
      <c r="U590" s="46"/>
      <c r="V590" s="46"/>
      <c r="W590" s="46"/>
      <c r="X590" s="46"/>
      <c r="Y590" s="46"/>
      <c r="Z590" s="46"/>
    </row>
    <row r="591" spans="1:26" ht="15.75" customHeight="1">
      <c r="A591" s="46"/>
      <c r="B591" s="46"/>
      <c r="C591" s="46"/>
      <c r="D591" s="46"/>
      <c r="E591" s="46"/>
      <c r="F591" s="46"/>
      <c r="G591" s="46"/>
      <c r="H591" s="46"/>
      <c r="I591" s="46"/>
      <c r="J591" s="46"/>
      <c r="K591" s="46"/>
      <c r="L591" s="46"/>
      <c r="M591" s="46"/>
      <c r="N591" s="46"/>
      <c r="O591" s="46"/>
      <c r="P591" s="46"/>
      <c r="Q591" s="46"/>
      <c r="R591" s="46"/>
      <c r="S591" s="46"/>
      <c r="T591" s="46"/>
      <c r="U591" s="46"/>
      <c r="V591" s="46"/>
      <c r="W591" s="46"/>
      <c r="X591" s="46"/>
      <c r="Y591" s="46"/>
      <c r="Z591" s="46"/>
    </row>
    <row r="592" spans="1:26" ht="15.75" customHeight="1">
      <c r="A592" s="46"/>
      <c r="B592" s="46"/>
      <c r="C592" s="46"/>
      <c r="D592" s="46"/>
      <c r="E592" s="46"/>
      <c r="F592" s="46"/>
      <c r="G592" s="46"/>
      <c r="H592" s="46"/>
      <c r="I592" s="46"/>
      <c r="J592" s="46"/>
      <c r="K592" s="46"/>
      <c r="L592" s="46"/>
      <c r="M592" s="46"/>
      <c r="N592" s="46"/>
      <c r="O592" s="46"/>
      <c r="P592" s="46"/>
      <c r="Q592" s="46"/>
      <c r="R592" s="46"/>
      <c r="S592" s="46"/>
      <c r="T592" s="46"/>
      <c r="U592" s="46"/>
      <c r="V592" s="46"/>
      <c r="W592" s="46"/>
      <c r="X592" s="46"/>
      <c r="Y592" s="46"/>
      <c r="Z592" s="46"/>
    </row>
    <row r="593" spans="1:26" ht="15.75" customHeight="1">
      <c r="A593" s="46"/>
      <c r="B593" s="46"/>
      <c r="C593" s="46"/>
      <c r="D593" s="46"/>
      <c r="E593" s="46"/>
      <c r="F593" s="46"/>
      <c r="G593" s="46"/>
      <c r="H593" s="46"/>
      <c r="I593" s="46"/>
      <c r="J593" s="46"/>
      <c r="K593" s="46"/>
      <c r="L593" s="46"/>
      <c r="M593" s="46"/>
      <c r="N593" s="46"/>
      <c r="O593" s="46"/>
      <c r="P593" s="46"/>
      <c r="Q593" s="46"/>
      <c r="R593" s="46"/>
      <c r="S593" s="46"/>
      <c r="T593" s="46"/>
      <c r="U593" s="46"/>
      <c r="V593" s="46"/>
      <c r="W593" s="46"/>
      <c r="X593" s="46"/>
      <c r="Y593" s="46"/>
      <c r="Z593" s="46"/>
    </row>
    <row r="594" spans="1:26" ht="15.75" customHeight="1">
      <c r="A594" s="46"/>
      <c r="B594" s="46"/>
      <c r="C594" s="46"/>
      <c r="D594" s="46"/>
      <c r="E594" s="46"/>
      <c r="F594" s="46"/>
      <c r="G594" s="46"/>
      <c r="H594" s="46"/>
      <c r="I594" s="46"/>
      <c r="J594" s="46"/>
      <c r="K594" s="46"/>
      <c r="L594" s="46"/>
      <c r="M594" s="46"/>
      <c r="N594" s="46"/>
      <c r="O594" s="46"/>
      <c r="P594" s="46"/>
      <c r="Q594" s="46"/>
      <c r="R594" s="46"/>
      <c r="S594" s="46"/>
      <c r="T594" s="46"/>
      <c r="U594" s="46"/>
      <c r="V594" s="46"/>
      <c r="W594" s="46"/>
      <c r="X594" s="46"/>
      <c r="Y594" s="46"/>
      <c r="Z594" s="46"/>
    </row>
    <row r="595" spans="1:26" ht="15.75" customHeight="1">
      <c r="A595" s="46"/>
      <c r="B595" s="46"/>
      <c r="C595" s="46"/>
      <c r="D595" s="46"/>
      <c r="E595" s="46"/>
      <c r="F595" s="46"/>
      <c r="G595" s="46"/>
      <c r="H595" s="46"/>
      <c r="I595" s="46"/>
      <c r="J595" s="46"/>
      <c r="K595" s="46"/>
      <c r="L595" s="46"/>
      <c r="M595" s="46"/>
      <c r="N595" s="46"/>
      <c r="O595" s="46"/>
      <c r="P595" s="46"/>
      <c r="Q595" s="46"/>
      <c r="R595" s="46"/>
      <c r="S595" s="46"/>
      <c r="T595" s="46"/>
      <c r="U595" s="46"/>
      <c r="V595" s="46"/>
      <c r="W595" s="46"/>
      <c r="X595" s="46"/>
      <c r="Y595" s="46"/>
      <c r="Z595" s="46"/>
    </row>
    <row r="596" spans="1:26" ht="15.75" customHeight="1">
      <c r="A596" s="46"/>
      <c r="B596" s="46"/>
      <c r="C596" s="46"/>
      <c r="D596" s="46"/>
      <c r="E596" s="46"/>
      <c r="F596" s="46"/>
      <c r="G596" s="46"/>
      <c r="H596" s="46"/>
      <c r="I596" s="46"/>
      <c r="J596" s="46"/>
      <c r="K596" s="46"/>
      <c r="L596" s="46"/>
      <c r="M596" s="46"/>
      <c r="N596" s="46"/>
      <c r="O596" s="46"/>
      <c r="P596" s="46"/>
      <c r="Q596" s="46"/>
      <c r="R596" s="46"/>
      <c r="S596" s="46"/>
      <c r="T596" s="46"/>
      <c r="U596" s="46"/>
      <c r="V596" s="46"/>
      <c r="W596" s="46"/>
      <c r="X596" s="46"/>
      <c r="Y596" s="46"/>
      <c r="Z596" s="46"/>
    </row>
    <row r="597" spans="1:26" ht="15.75" customHeight="1">
      <c r="A597" s="46"/>
      <c r="B597" s="46"/>
      <c r="C597" s="46"/>
      <c r="D597" s="46"/>
      <c r="E597" s="46"/>
      <c r="F597" s="46"/>
      <c r="G597" s="46"/>
      <c r="H597" s="46"/>
      <c r="I597" s="46"/>
      <c r="J597" s="46"/>
      <c r="K597" s="46"/>
      <c r="L597" s="46"/>
      <c r="M597" s="46"/>
      <c r="N597" s="46"/>
      <c r="O597" s="46"/>
      <c r="P597" s="46"/>
      <c r="Q597" s="46"/>
      <c r="R597" s="46"/>
      <c r="S597" s="46"/>
      <c r="T597" s="46"/>
      <c r="U597" s="46"/>
      <c r="V597" s="46"/>
      <c r="W597" s="46"/>
      <c r="X597" s="46"/>
      <c r="Y597" s="46"/>
      <c r="Z597" s="46"/>
    </row>
    <row r="598" spans="1:26" ht="15.75" customHeight="1">
      <c r="A598" s="46"/>
      <c r="B598" s="46"/>
      <c r="C598" s="46"/>
      <c r="D598" s="46"/>
      <c r="E598" s="46"/>
      <c r="F598" s="46"/>
      <c r="G598" s="46"/>
      <c r="H598" s="46"/>
      <c r="I598" s="46"/>
      <c r="J598" s="46"/>
      <c r="K598" s="46"/>
      <c r="L598" s="46"/>
      <c r="M598" s="46"/>
      <c r="N598" s="46"/>
      <c r="O598" s="46"/>
      <c r="P598" s="46"/>
      <c r="Q598" s="46"/>
      <c r="R598" s="46"/>
      <c r="S598" s="46"/>
      <c r="T598" s="46"/>
      <c r="U598" s="46"/>
      <c r="V598" s="46"/>
      <c r="W598" s="46"/>
      <c r="X598" s="46"/>
      <c r="Y598" s="46"/>
      <c r="Z598" s="46"/>
    </row>
    <row r="599" spans="1:26" ht="15.75" customHeight="1">
      <c r="A599" s="46"/>
      <c r="B599" s="46"/>
      <c r="C599" s="46"/>
      <c r="D599" s="46"/>
      <c r="E599" s="46"/>
      <c r="F599" s="46"/>
      <c r="G599" s="46"/>
      <c r="H599" s="46"/>
      <c r="I599" s="46"/>
      <c r="J599" s="46"/>
      <c r="K599" s="46"/>
      <c r="L599" s="46"/>
      <c r="M599" s="46"/>
      <c r="N599" s="46"/>
      <c r="O599" s="46"/>
      <c r="P599" s="46"/>
      <c r="Q599" s="46"/>
      <c r="R599" s="46"/>
      <c r="S599" s="46"/>
      <c r="T599" s="46"/>
      <c r="U599" s="46"/>
      <c r="V599" s="46"/>
      <c r="W599" s="46"/>
      <c r="X599" s="46"/>
      <c r="Y599" s="46"/>
      <c r="Z599" s="46"/>
    </row>
    <row r="600" spans="1:26" ht="15.75" customHeight="1">
      <c r="A600" s="46"/>
      <c r="B600" s="46"/>
      <c r="C600" s="46"/>
      <c r="D600" s="46"/>
      <c r="E600" s="46"/>
      <c r="F600" s="46"/>
      <c r="G600" s="46"/>
      <c r="H600" s="46"/>
      <c r="I600" s="46"/>
      <c r="J600" s="46"/>
      <c r="K600" s="46"/>
      <c r="L600" s="46"/>
      <c r="M600" s="46"/>
      <c r="N600" s="46"/>
      <c r="O600" s="46"/>
      <c r="P600" s="46"/>
      <c r="Q600" s="46"/>
      <c r="R600" s="46"/>
      <c r="S600" s="46"/>
      <c r="T600" s="46"/>
      <c r="U600" s="46"/>
      <c r="V600" s="46"/>
      <c r="W600" s="46"/>
      <c r="X600" s="46"/>
      <c r="Y600" s="46"/>
      <c r="Z600" s="46"/>
    </row>
    <row r="601" spans="1:26" ht="15.75" customHeight="1">
      <c r="A601" s="46"/>
      <c r="B601" s="46"/>
      <c r="C601" s="46"/>
      <c r="D601" s="46"/>
      <c r="E601" s="46"/>
      <c r="F601" s="46"/>
      <c r="G601" s="46"/>
      <c r="H601" s="46"/>
      <c r="I601" s="46"/>
      <c r="J601" s="46"/>
      <c r="K601" s="46"/>
      <c r="L601" s="46"/>
      <c r="M601" s="46"/>
      <c r="N601" s="46"/>
      <c r="O601" s="46"/>
      <c r="P601" s="46"/>
      <c r="Q601" s="46"/>
      <c r="R601" s="46"/>
      <c r="S601" s="46"/>
      <c r="T601" s="46"/>
      <c r="U601" s="46"/>
      <c r="V601" s="46"/>
      <c r="W601" s="46"/>
      <c r="X601" s="46"/>
      <c r="Y601" s="46"/>
      <c r="Z601" s="46"/>
    </row>
    <row r="602" spans="1:26" ht="15.75" customHeight="1">
      <c r="A602" s="46"/>
      <c r="B602" s="46"/>
      <c r="C602" s="46"/>
      <c r="D602" s="46"/>
      <c r="E602" s="46"/>
      <c r="F602" s="46"/>
      <c r="G602" s="46"/>
      <c r="H602" s="46"/>
      <c r="I602" s="46"/>
      <c r="J602" s="46"/>
      <c r="K602" s="46"/>
      <c r="L602" s="46"/>
      <c r="M602" s="46"/>
      <c r="N602" s="46"/>
      <c r="O602" s="46"/>
      <c r="P602" s="46"/>
      <c r="Q602" s="46"/>
      <c r="R602" s="46"/>
      <c r="S602" s="46"/>
      <c r="T602" s="46"/>
      <c r="U602" s="46"/>
      <c r="V602" s="46"/>
      <c r="W602" s="46"/>
      <c r="X602" s="46"/>
      <c r="Y602" s="46"/>
      <c r="Z602" s="46"/>
    </row>
    <row r="603" spans="1:26" ht="15.75" customHeight="1">
      <c r="A603" s="46"/>
      <c r="B603" s="46"/>
      <c r="C603" s="46"/>
      <c r="D603" s="46"/>
      <c r="E603" s="46"/>
      <c r="F603" s="46"/>
      <c r="G603" s="46"/>
      <c r="H603" s="46"/>
      <c r="I603" s="46"/>
      <c r="J603" s="46"/>
      <c r="K603" s="46"/>
      <c r="L603" s="46"/>
      <c r="M603" s="46"/>
      <c r="N603" s="46"/>
      <c r="O603" s="46"/>
      <c r="P603" s="46"/>
      <c r="Q603" s="46"/>
      <c r="R603" s="46"/>
      <c r="S603" s="46"/>
      <c r="T603" s="46"/>
      <c r="U603" s="46"/>
      <c r="V603" s="46"/>
      <c r="W603" s="46"/>
      <c r="X603" s="46"/>
      <c r="Y603" s="46"/>
      <c r="Z603" s="46"/>
    </row>
    <row r="604" spans="1:26" ht="15.75" customHeight="1">
      <c r="A604" s="46"/>
      <c r="B604" s="46"/>
      <c r="C604" s="46"/>
      <c r="D604" s="46"/>
      <c r="E604" s="46"/>
      <c r="F604" s="46"/>
      <c r="G604" s="46"/>
      <c r="H604" s="46"/>
      <c r="I604" s="46"/>
      <c r="J604" s="46"/>
      <c r="K604" s="46"/>
      <c r="L604" s="46"/>
      <c r="M604" s="46"/>
      <c r="N604" s="46"/>
      <c r="O604" s="46"/>
      <c r="P604" s="46"/>
      <c r="Q604" s="46"/>
      <c r="R604" s="46"/>
      <c r="S604" s="46"/>
      <c r="T604" s="46"/>
      <c r="U604" s="46"/>
      <c r="V604" s="46"/>
      <c r="W604" s="46"/>
      <c r="X604" s="46"/>
      <c r="Y604" s="46"/>
      <c r="Z604" s="46"/>
    </row>
    <row r="605" spans="1:26" ht="15.75" customHeight="1">
      <c r="A605" s="46"/>
      <c r="B605" s="46"/>
      <c r="C605" s="46"/>
      <c r="D605" s="46"/>
      <c r="E605" s="46"/>
      <c r="F605" s="46"/>
      <c r="G605" s="46"/>
      <c r="H605" s="46"/>
      <c r="I605" s="46"/>
      <c r="J605" s="46"/>
      <c r="K605" s="46"/>
      <c r="L605" s="46"/>
      <c r="M605" s="46"/>
      <c r="N605" s="46"/>
      <c r="O605" s="46"/>
      <c r="P605" s="46"/>
      <c r="Q605" s="46"/>
      <c r="R605" s="46"/>
      <c r="S605" s="46"/>
      <c r="T605" s="46"/>
      <c r="U605" s="46"/>
      <c r="V605" s="46"/>
      <c r="W605" s="46"/>
      <c r="X605" s="46"/>
      <c r="Y605" s="46"/>
      <c r="Z605" s="46"/>
    </row>
    <row r="606" spans="1:26" ht="15.75" customHeight="1">
      <c r="A606" s="46"/>
      <c r="B606" s="46"/>
      <c r="C606" s="46"/>
      <c r="D606" s="46"/>
      <c r="E606" s="46"/>
      <c r="F606" s="46"/>
      <c r="G606" s="46"/>
      <c r="H606" s="46"/>
      <c r="I606" s="46"/>
      <c r="J606" s="46"/>
      <c r="K606" s="46"/>
      <c r="L606" s="46"/>
      <c r="M606" s="46"/>
      <c r="N606" s="46"/>
      <c r="O606" s="46"/>
      <c r="P606" s="46"/>
      <c r="Q606" s="46"/>
      <c r="R606" s="46"/>
      <c r="S606" s="46"/>
      <c r="T606" s="46"/>
      <c r="U606" s="46"/>
      <c r="V606" s="46"/>
      <c r="W606" s="46"/>
      <c r="X606" s="46"/>
      <c r="Y606" s="46"/>
      <c r="Z606" s="46"/>
    </row>
    <row r="607" spans="1:26" ht="15.75" customHeight="1">
      <c r="A607" s="46"/>
      <c r="B607" s="46"/>
      <c r="C607" s="46"/>
      <c r="D607" s="46"/>
      <c r="E607" s="46"/>
      <c r="F607" s="46"/>
      <c r="G607" s="46"/>
      <c r="H607" s="46"/>
      <c r="I607" s="46"/>
      <c r="J607" s="46"/>
      <c r="K607" s="46"/>
      <c r="L607" s="46"/>
      <c r="M607" s="46"/>
      <c r="N607" s="46"/>
      <c r="O607" s="46"/>
      <c r="P607" s="46"/>
      <c r="Q607" s="46"/>
      <c r="R607" s="46"/>
      <c r="S607" s="46"/>
      <c r="T607" s="46"/>
      <c r="U607" s="46"/>
      <c r="V607" s="46"/>
      <c r="W607" s="46"/>
      <c r="X607" s="46"/>
      <c r="Y607" s="46"/>
      <c r="Z607" s="46"/>
    </row>
    <row r="608" spans="1:26" ht="15.75" customHeight="1">
      <c r="A608" s="46"/>
      <c r="B608" s="46"/>
      <c r="C608" s="46"/>
      <c r="D608" s="46"/>
      <c r="E608" s="46"/>
      <c r="F608" s="46"/>
      <c r="G608" s="46"/>
      <c r="H608" s="46"/>
      <c r="I608" s="46"/>
      <c r="J608" s="46"/>
      <c r="K608" s="46"/>
      <c r="L608" s="46"/>
      <c r="M608" s="46"/>
      <c r="N608" s="46"/>
      <c r="O608" s="46"/>
      <c r="P608" s="46"/>
      <c r="Q608" s="46"/>
      <c r="R608" s="46"/>
      <c r="S608" s="46"/>
      <c r="T608" s="46"/>
      <c r="U608" s="46"/>
      <c r="V608" s="46"/>
      <c r="W608" s="46"/>
      <c r="X608" s="46"/>
      <c r="Y608" s="46"/>
      <c r="Z608" s="46"/>
    </row>
    <row r="609" spans="1:26" ht="15.75" customHeight="1">
      <c r="A609" s="46"/>
      <c r="B609" s="46"/>
      <c r="C609" s="46"/>
      <c r="D609" s="46"/>
      <c r="E609" s="46"/>
      <c r="F609" s="46"/>
      <c r="G609" s="46"/>
      <c r="H609" s="46"/>
      <c r="I609" s="46"/>
      <c r="J609" s="46"/>
      <c r="K609" s="46"/>
      <c r="L609" s="46"/>
      <c r="M609" s="46"/>
      <c r="N609" s="46"/>
      <c r="O609" s="46"/>
      <c r="P609" s="46"/>
      <c r="Q609" s="46"/>
      <c r="R609" s="46"/>
      <c r="S609" s="46"/>
      <c r="T609" s="46"/>
      <c r="U609" s="46"/>
      <c r="V609" s="46"/>
      <c r="W609" s="46"/>
      <c r="X609" s="46"/>
      <c r="Y609" s="46"/>
      <c r="Z609" s="46"/>
    </row>
    <row r="610" spans="1:26" ht="15.75" customHeight="1">
      <c r="A610" s="46"/>
      <c r="B610" s="46"/>
      <c r="C610" s="46"/>
      <c r="D610" s="46"/>
      <c r="E610" s="46"/>
      <c r="F610" s="46"/>
      <c r="G610" s="46"/>
      <c r="H610" s="46"/>
      <c r="I610" s="46"/>
      <c r="J610" s="46"/>
      <c r="K610" s="46"/>
      <c r="L610" s="46"/>
      <c r="M610" s="46"/>
      <c r="N610" s="46"/>
      <c r="O610" s="46"/>
      <c r="P610" s="46"/>
      <c r="Q610" s="46"/>
      <c r="R610" s="46"/>
      <c r="S610" s="46"/>
      <c r="T610" s="46"/>
      <c r="U610" s="46"/>
      <c r="V610" s="46"/>
      <c r="W610" s="46"/>
      <c r="X610" s="46"/>
      <c r="Y610" s="46"/>
      <c r="Z610" s="46"/>
    </row>
    <row r="611" spans="1:26" ht="15.75" customHeight="1">
      <c r="A611" s="46"/>
      <c r="B611" s="46"/>
      <c r="C611" s="46"/>
      <c r="D611" s="46"/>
      <c r="E611" s="46"/>
      <c r="F611" s="46"/>
      <c r="G611" s="46"/>
      <c r="H611" s="46"/>
      <c r="I611" s="46"/>
      <c r="J611" s="46"/>
      <c r="K611" s="46"/>
      <c r="L611" s="46"/>
      <c r="M611" s="46"/>
      <c r="N611" s="46"/>
      <c r="O611" s="46"/>
      <c r="P611" s="46"/>
      <c r="Q611" s="46"/>
      <c r="R611" s="46"/>
      <c r="S611" s="46"/>
      <c r="T611" s="46"/>
      <c r="U611" s="46"/>
      <c r="V611" s="46"/>
      <c r="W611" s="46"/>
      <c r="X611" s="46"/>
      <c r="Y611" s="46"/>
      <c r="Z611" s="46"/>
    </row>
    <row r="612" spans="1:26" ht="15.75" customHeight="1">
      <c r="A612" s="46"/>
      <c r="B612" s="46"/>
      <c r="C612" s="46"/>
      <c r="D612" s="46"/>
      <c r="E612" s="46"/>
      <c r="F612" s="46"/>
      <c r="G612" s="46"/>
      <c r="H612" s="46"/>
      <c r="I612" s="46"/>
      <c r="J612" s="46"/>
      <c r="K612" s="46"/>
      <c r="L612" s="46"/>
      <c r="M612" s="46"/>
      <c r="N612" s="46"/>
      <c r="O612" s="46"/>
      <c r="P612" s="46"/>
      <c r="Q612" s="46"/>
      <c r="R612" s="46"/>
      <c r="S612" s="46"/>
      <c r="T612" s="46"/>
      <c r="U612" s="46"/>
      <c r="V612" s="46"/>
      <c r="W612" s="46"/>
      <c r="X612" s="46"/>
      <c r="Y612" s="46"/>
      <c r="Z612" s="46"/>
    </row>
    <row r="613" spans="1:26" ht="15.75" customHeight="1">
      <c r="A613" s="46"/>
      <c r="B613" s="46"/>
      <c r="C613" s="46"/>
      <c r="D613" s="46"/>
      <c r="E613" s="46"/>
      <c r="F613" s="46"/>
      <c r="G613" s="46"/>
      <c r="H613" s="46"/>
      <c r="I613" s="46"/>
      <c r="J613" s="46"/>
      <c r="K613" s="46"/>
      <c r="L613" s="46"/>
      <c r="M613" s="46"/>
      <c r="N613" s="46"/>
      <c r="O613" s="46"/>
      <c r="P613" s="46"/>
      <c r="Q613" s="46"/>
      <c r="R613" s="46"/>
      <c r="S613" s="46"/>
      <c r="T613" s="46"/>
      <c r="U613" s="46"/>
      <c r="V613" s="46"/>
      <c r="W613" s="46"/>
      <c r="X613" s="46"/>
      <c r="Y613" s="46"/>
      <c r="Z613" s="46"/>
    </row>
    <row r="614" spans="1:26" ht="15.75" customHeight="1">
      <c r="A614" s="46"/>
      <c r="B614" s="46"/>
      <c r="C614" s="46"/>
      <c r="D614" s="46"/>
      <c r="E614" s="46"/>
      <c r="F614" s="46"/>
      <c r="G614" s="46"/>
      <c r="H614" s="46"/>
      <c r="I614" s="46"/>
      <c r="J614" s="46"/>
      <c r="K614" s="46"/>
      <c r="L614" s="46"/>
      <c r="M614" s="46"/>
      <c r="N614" s="46"/>
      <c r="O614" s="46"/>
      <c r="P614" s="46"/>
      <c r="Q614" s="46"/>
      <c r="R614" s="46"/>
      <c r="S614" s="46"/>
      <c r="T614" s="46"/>
      <c r="U614" s="46"/>
      <c r="V614" s="46"/>
      <c r="W614" s="46"/>
      <c r="X614" s="46"/>
      <c r="Y614" s="46"/>
      <c r="Z614" s="46"/>
    </row>
    <row r="615" spans="1:26" ht="15.75" customHeight="1">
      <c r="A615" s="46"/>
      <c r="B615" s="46"/>
      <c r="C615" s="46"/>
      <c r="D615" s="46"/>
      <c r="E615" s="46"/>
      <c r="F615" s="46"/>
      <c r="G615" s="46"/>
      <c r="H615" s="46"/>
      <c r="I615" s="46"/>
      <c r="J615" s="46"/>
      <c r="K615" s="46"/>
      <c r="L615" s="46"/>
      <c r="M615" s="46"/>
      <c r="N615" s="46"/>
      <c r="O615" s="46"/>
      <c r="P615" s="46"/>
      <c r="Q615" s="46"/>
      <c r="R615" s="46"/>
      <c r="S615" s="46"/>
      <c r="T615" s="46"/>
      <c r="U615" s="46"/>
      <c r="V615" s="46"/>
      <c r="W615" s="46"/>
      <c r="X615" s="46"/>
      <c r="Y615" s="46"/>
      <c r="Z615" s="46"/>
    </row>
    <row r="616" spans="1:26" ht="15.75" customHeight="1">
      <c r="A616" s="46"/>
      <c r="B616" s="46"/>
      <c r="C616" s="46"/>
      <c r="D616" s="46"/>
      <c r="E616" s="46"/>
      <c r="F616" s="46"/>
      <c r="G616" s="46"/>
      <c r="H616" s="46"/>
      <c r="I616" s="46"/>
      <c r="J616" s="46"/>
      <c r="K616" s="46"/>
      <c r="L616" s="46"/>
      <c r="M616" s="46"/>
      <c r="N616" s="46"/>
      <c r="O616" s="46"/>
      <c r="P616" s="46"/>
      <c r="Q616" s="46"/>
      <c r="R616" s="46"/>
      <c r="S616" s="46"/>
      <c r="T616" s="46"/>
      <c r="U616" s="46"/>
      <c r="V616" s="46"/>
      <c r="W616" s="46"/>
      <c r="X616" s="46"/>
      <c r="Y616" s="46"/>
      <c r="Z616" s="46"/>
    </row>
    <row r="617" spans="1:26" ht="15.75" customHeight="1">
      <c r="A617" s="46"/>
      <c r="B617" s="46"/>
      <c r="C617" s="46"/>
      <c r="D617" s="46"/>
      <c r="E617" s="46"/>
      <c r="F617" s="46"/>
      <c r="G617" s="46"/>
      <c r="H617" s="46"/>
      <c r="I617" s="46"/>
      <c r="J617" s="46"/>
      <c r="K617" s="46"/>
      <c r="L617" s="46"/>
      <c r="M617" s="46"/>
      <c r="N617" s="46"/>
      <c r="O617" s="46"/>
      <c r="P617" s="46"/>
      <c r="Q617" s="46"/>
      <c r="R617" s="46"/>
      <c r="S617" s="46"/>
      <c r="T617" s="46"/>
      <c r="U617" s="46"/>
      <c r="V617" s="46"/>
      <c r="W617" s="46"/>
      <c r="X617" s="46"/>
      <c r="Y617" s="46"/>
      <c r="Z617" s="46"/>
    </row>
    <row r="618" spans="1:26" ht="15.75" customHeight="1">
      <c r="A618" s="46"/>
      <c r="B618" s="46"/>
      <c r="C618" s="46"/>
      <c r="D618" s="46"/>
      <c r="E618" s="46"/>
      <c r="F618" s="46"/>
      <c r="G618" s="46"/>
      <c r="H618" s="46"/>
      <c r="I618" s="46"/>
      <c r="J618" s="46"/>
      <c r="K618" s="46"/>
      <c r="L618" s="46"/>
      <c r="M618" s="46"/>
      <c r="N618" s="46"/>
      <c r="O618" s="46"/>
      <c r="P618" s="46"/>
      <c r="Q618" s="46"/>
      <c r="R618" s="46"/>
      <c r="S618" s="46"/>
      <c r="T618" s="46"/>
      <c r="U618" s="46"/>
      <c r="V618" s="46"/>
      <c r="W618" s="46"/>
      <c r="X618" s="46"/>
      <c r="Y618" s="46"/>
      <c r="Z618" s="46"/>
    </row>
    <row r="619" spans="1:26" ht="15.75" customHeight="1">
      <c r="A619" s="46"/>
      <c r="B619" s="46"/>
      <c r="C619" s="46"/>
      <c r="D619" s="46"/>
      <c r="E619" s="46"/>
      <c r="F619" s="46"/>
      <c r="G619" s="46"/>
      <c r="H619" s="46"/>
      <c r="I619" s="46"/>
      <c r="J619" s="46"/>
      <c r="K619" s="46"/>
      <c r="L619" s="46"/>
      <c r="M619" s="46"/>
      <c r="N619" s="46"/>
      <c r="O619" s="46"/>
      <c r="P619" s="46"/>
      <c r="Q619" s="46"/>
      <c r="R619" s="46"/>
      <c r="S619" s="46"/>
      <c r="T619" s="46"/>
      <c r="U619" s="46"/>
      <c r="V619" s="46"/>
      <c r="W619" s="46"/>
      <c r="X619" s="46"/>
      <c r="Y619" s="46"/>
      <c r="Z619" s="46"/>
    </row>
    <row r="620" spans="1:26" ht="15.75" customHeight="1">
      <c r="A620" s="46"/>
      <c r="B620" s="46"/>
      <c r="C620" s="46"/>
      <c r="D620" s="46"/>
      <c r="E620" s="46"/>
      <c r="F620" s="46"/>
      <c r="G620" s="46"/>
      <c r="H620" s="46"/>
      <c r="I620" s="46"/>
      <c r="J620" s="46"/>
      <c r="K620" s="46"/>
      <c r="L620" s="46"/>
      <c r="M620" s="46"/>
      <c r="N620" s="46"/>
      <c r="O620" s="46"/>
      <c r="P620" s="46"/>
      <c r="Q620" s="46"/>
      <c r="R620" s="46"/>
      <c r="S620" s="46"/>
      <c r="T620" s="46"/>
      <c r="U620" s="46"/>
      <c r="V620" s="46"/>
      <c r="W620" s="46"/>
      <c r="X620" s="46"/>
      <c r="Y620" s="46"/>
      <c r="Z620" s="46"/>
    </row>
    <row r="621" spans="1:26" ht="15.75" customHeight="1">
      <c r="A621" s="46"/>
      <c r="B621" s="46"/>
      <c r="C621" s="46"/>
      <c r="D621" s="46"/>
      <c r="E621" s="46"/>
      <c r="F621" s="46"/>
      <c r="G621" s="46"/>
      <c r="H621" s="46"/>
      <c r="I621" s="46"/>
      <c r="J621" s="46"/>
      <c r="K621" s="46"/>
      <c r="L621" s="46"/>
      <c r="M621" s="46"/>
      <c r="N621" s="46"/>
      <c r="O621" s="46"/>
      <c r="P621" s="46"/>
      <c r="Q621" s="46"/>
      <c r="R621" s="46"/>
      <c r="S621" s="46"/>
      <c r="T621" s="46"/>
      <c r="U621" s="46"/>
      <c r="V621" s="46"/>
      <c r="W621" s="46"/>
      <c r="X621" s="46"/>
      <c r="Y621" s="46"/>
      <c r="Z621" s="46"/>
    </row>
    <row r="622" spans="1:26" ht="15.75" customHeight="1">
      <c r="A622" s="46"/>
      <c r="B622" s="46"/>
      <c r="C622" s="46"/>
      <c r="D622" s="46"/>
      <c r="E622" s="46"/>
      <c r="F622" s="46"/>
      <c r="G622" s="46"/>
      <c r="H622" s="46"/>
      <c r="I622" s="46"/>
      <c r="J622" s="46"/>
      <c r="K622" s="46"/>
      <c r="L622" s="46"/>
      <c r="M622" s="46"/>
      <c r="N622" s="46"/>
      <c r="O622" s="46"/>
      <c r="P622" s="46"/>
      <c r="Q622" s="46"/>
      <c r="R622" s="46"/>
      <c r="S622" s="46"/>
      <c r="T622" s="46"/>
      <c r="U622" s="46"/>
      <c r="V622" s="46"/>
      <c r="W622" s="46"/>
      <c r="X622" s="46"/>
      <c r="Y622" s="46"/>
      <c r="Z622" s="46"/>
    </row>
    <row r="623" spans="1:26" ht="15.75" customHeight="1">
      <c r="A623" s="46"/>
      <c r="B623" s="46"/>
      <c r="C623" s="46"/>
      <c r="D623" s="46"/>
      <c r="E623" s="46"/>
      <c r="F623" s="46"/>
      <c r="G623" s="46"/>
      <c r="H623" s="46"/>
      <c r="I623" s="46"/>
      <c r="J623" s="46"/>
      <c r="K623" s="46"/>
      <c r="L623" s="46"/>
      <c r="M623" s="46"/>
      <c r="N623" s="46"/>
      <c r="O623" s="46"/>
      <c r="P623" s="46"/>
      <c r="Q623" s="46"/>
      <c r="R623" s="46"/>
      <c r="S623" s="46"/>
      <c r="T623" s="46"/>
      <c r="U623" s="46"/>
      <c r="V623" s="46"/>
      <c r="W623" s="46"/>
      <c r="X623" s="46"/>
      <c r="Y623" s="46"/>
      <c r="Z623" s="46"/>
    </row>
    <row r="624" spans="1:26" ht="15.75" customHeight="1">
      <c r="A624" s="46"/>
      <c r="B624" s="46"/>
      <c r="C624" s="46"/>
      <c r="D624" s="46"/>
      <c r="E624" s="46"/>
      <c r="F624" s="46"/>
      <c r="G624" s="46"/>
      <c r="H624" s="46"/>
      <c r="I624" s="46"/>
      <c r="J624" s="46"/>
      <c r="K624" s="46"/>
      <c r="L624" s="46"/>
      <c r="M624" s="46"/>
      <c r="N624" s="46"/>
      <c r="O624" s="46"/>
      <c r="P624" s="46"/>
      <c r="Q624" s="46"/>
      <c r="R624" s="46"/>
      <c r="S624" s="46"/>
      <c r="T624" s="46"/>
      <c r="U624" s="46"/>
      <c r="V624" s="46"/>
      <c r="W624" s="46"/>
      <c r="X624" s="46"/>
      <c r="Y624" s="46"/>
      <c r="Z624" s="46"/>
    </row>
    <row r="625" spans="1:26" ht="15.75" customHeight="1">
      <c r="A625" s="46"/>
      <c r="B625" s="46"/>
      <c r="C625" s="46"/>
      <c r="D625" s="46"/>
      <c r="E625" s="46"/>
      <c r="F625" s="46"/>
      <c r="G625" s="46"/>
      <c r="H625" s="46"/>
      <c r="I625" s="46"/>
      <c r="J625" s="46"/>
      <c r="K625" s="46"/>
      <c r="L625" s="46"/>
      <c r="M625" s="46"/>
      <c r="N625" s="46"/>
      <c r="O625" s="46"/>
      <c r="P625" s="46"/>
      <c r="Q625" s="46"/>
      <c r="R625" s="46"/>
      <c r="S625" s="46"/>
      <c r="T625" s="46"/>
      <c r="U625" s="46"/>
      <c r="V625" s="46"/>
      <c r="W625" s="46"/>
      <c r="X625" s="46"/>
      <c r="Y625" s="46"/>
      <c r="Z625" s="46"/>
    </row>
    <row r="626" spans="1:26" ht="15.75" customHeight="1">
      <c r="A626" s="46"/>
      <c r="B626" s="46"/>
      <c r="C626" s="46"/>
      <c r="D626" s="46"/>
      <c r="E626" s="46"/>
      <c r="F626" s="46"/>
      <c r="G626" s="46"/>
      <c r="H626" s="46"/>
      <c r="I626" s="46"/>
      <c r="J626" s="46"/>
      <c r="K626" s="46"/>
      <c r="L626" s="46"/>
      <c r="M626" s="46"/>
      <c r="N626" s="46"/>
      <c r="O626" s="46"/>
      <c r="P626" s="46"/>
      <c r="Q626" s="46"/>
      <c r="R626" s="46"/>
      <c r="S626" s="46"/>
      <c r="T626" s="46"/>
      <c r="U626" s="46"/>
      <c r="V626" s="46"/>
      <c r="W626" s="46"/>
      <c r="X626" s="46"/>
      <c r="Y626" s="46"/>
      <c r="Z626" s="46"/>
    </row>
    <row r="627" spans="1:26" ht="15.75" customHeight="1">
      <c r="A627" s="46"/>
      <c r="B627" s="46"/>
      <c r="C627" s="46"/>
      <c r="D627" s="46"/>
      <c r="E627" s="46"/>
      <c r="F627" s="46"/>
      <c r="G627" s="46"/>
      <c r="H627" s="46"/>
      <c r="I627" s="46"/>
      <c r="J627" s="46"/>
      <c r="K627" s="46"/>
      <c r="L627" s="46"/>
      <c r="M627" s="46"/>
      <c r="N627" s="46"/>
      <c r="O627" s="46"/>
      <c r="P627" s="46"/>
      <c r="Q627" s="46"/>
      <c r="R627" s="46"/>
      <c r="S627" s="46"/>
      <c r="T627" s="46"/>
      <c r="U627" s="46"/>
      <c r="V627" s="46"/>
      <c r="W627" s="46"/>
      <c r="X627" s="46"/>
      <c r="Y627" s="46"/>
      <c r="Z627" s="46"/>
    </row>
    <row r="628" spans="1:26" ht="15.75" customHeight="1">
      <c r="A628" s="46"/>
      <c r="B628" s="46"/>
      <c r="C628" s="46"/>
      <c r="D628" s="46"/>
      <c r="E628" s="46"/>
      <c r="F628" s="46"/>
      <c r="G628" s="46"/>
      <c r="H628" s="46"/>
      <c r="I628" s="46"/>
      <c r="J628" s="46"/>
      <c r="K628" s="46"/>
      <c r="L628" s="46"/>
      <c r="M628" s="46"/>
      <c r="N628" s="46"/>
      <c r="O628" s="46"/>
      <c r="P628" s="46"/>
      <c r="Q628" s="46"/>
      <c r="R628" s="46"/>
      <c r="S628" s="46"/>
      <c r="T628" s="46"/>
      <c r="U628" s="46"/>
      <c r="V628" s="46"/>
      <c r="W628" s="46"/>
      <c r="X628" s="46"/>
      <c r="Y628" s="46"/>
      <c r="Z628" s="46"/>
    </row>
    <row r="629" spans="1:26" ht="15.75" customHeight="1">
      <c r="A629" s="46"/>
      <c r="B629" s="46"/>
      <c r="C629" s="46"/>
      <c r="D629" s="46"/>
      <c r="E629" s="46"/>
      <c r="F629" s="46"/>
      <c r="G629" s="46"/>
      <c r="H629" s="46"/>
      <c r="I629" s="46"/>
      <c r="J629" s="46"/>
      <c r="K629" s="46"/>
      <c r="L629" s="46"/>
      <c r="M629" s="46"/>
      <c r="N629" s="46"/>
      <c r="O629" s="46"/>
      <c r="P629" s="46"/>
      <c r="Q629" s="46"/>
      <c r="R629" s="46"/>
      <c r="S629" s="46"/>
      <c r="T629" s="46"/>
      <c r="U629" s="46"/>
      <c r="V629" s="46"/>
      <c r="W629" s="46"/>
      <c r="X629" s="46"/>
      <c r="Y629" s="46"/>
      <c r="Z629" s="46"/>
    </row>
    <row r="630" spans="1:26" ht="15.75" customHeight="1">
      <c r="A630" s="46"/>
      <c r="B630" s="46"/>
      <c r="C630" s="46"/>
      <c r="D630" s="46"/>
      <c r="E630" s="46"/>
      <c r="F630" s="46"/>
      <c r="G630" s="46"/>
      <c r="H630" s="46"/>
      <c r="I630" s="46"/>
      <c r="J630" s="46"/>
      <c r="K630" s="46"/>
      <c r="L630" s="46"/>
      <c r="M630" s="46"/>
      <c r="N630" s="46"/>
      <c r="O630" s="46"/>
      <c r="P630" s="46"/>
      <c r="Q630" s="46"/>
      <c r="R630" s="46"/>
      <c r="S630" s="46"/>
      <c r="T630" s="46"/>
      <c r="U630" s="46"/>
      <c r="V630" s="46"/>
      <c r="W630" s="46"/>
      <c r="X630" s="46"/>
      <c r="Y630" s="46"/>
      <c r="Z630" s="46"/>
    </row>
    <row r="631" spans="1:26" ht="15.75" customHeight="1">
      <c r="A631" s="46"/>
      <c r="B631" s="46"/>
      <c r="C631" s="46"/>
      <c r="D631" s="46"/>
      <c r="E631" s="46"/>
      <c r="F631" s="46"/>
      <c r="G631" s="46"/>
      <c r="H631" s="46"/>
      <c r="I631" s="46"/>
      <c r="J631" s="46"/>
      <c r="K631" s="46"/>
      <c r="L631" s="46"/>
      <c r="M631" s="46"/>
      <c r="N631" s="46"/>
      <c r="O631" s="46"/>
      <c r="P631" s="46"/>
      <c r="Q631" s="46"/>
      <c r="R631" s="46"/>
      <c r="S631" s="46"/>
      <c r="T631" s="46"/>
      <c r="U631" s="46"/>
      <c r="V631" s="46"/>
      <c r="W631" s="46"/>
      <c r="X631" s="46"/>
      <c r="Y631" s="46"/>
      <c r="Z631" s="46"/>
    </row>
    <row r="632" spans="1:26" ht="15.75" customHeight="1">
      <c r="A632" s="46"/>
      <c r="B632" s="46"/>
      <c r="C632" s="46"/>
      <c r="D632" s="46"/>
      <c r="E632" s="46"/>
      <c r="F632" s="46"/>
      <c r="G632" s="46"/>
      <c r="H632" s="46"/>
      <c r="I632" s="46"/>
      <c r="J632" s="46"/>
      <c r="K632" s="46"/>
      <c r="L632" s="46"/>
      <c r="M632" s="46"/>
      <c r="N632" s="46"/>
      <c r="O632" s="46"/>
      <c r="P632" s="46"/>
      <c r="Q632" s="46"/>
      <c r="R632" s="46"/>
      <c r="S632" s="46"/>
      <c r="T632" s="46"/>
      <c r="U632" s="46"/>
      <c r="V632" s="46"/>
      <c r="W632" s="46"/>
      <c r="X632" s="46"/>
      <c r="Y632" s="46"/>
      <c r="Z632" s="46"/>
    </row>
    <row r="633" spans="1:26" ht="15.75" customHeight="1">
      <c r="A633" s="46"/>
      <c r="B633" s="46"/>
      <c r="C633" s="46"/>
      <c r="D633" s="46"/>
      <c r="E633" s="46"/>
      <c r="F633" s="46"/>
      <c r="G633" s="46"/>
      <c r="H633" s="46"/>
      <c r="I633" s="46"/>
      <c r="J633" s="46"/>
      <c r="K633" s="46"/>
      <c r="L633" s="46"/>
      <c r="M633" s="46"/>
      <c r="N633" s="46"/>
      <c r="O633" s="46"/>
      <c r="P633" s="46"/>
      <c r="Q633" s="46"/>
      <c r="R633" s="46"/>
      <c r="S633" s="46"/>
      <c r="T633" s="46"/>
      <c r="U633" s="46"/>
      <c r="V633" s="46"/>
      <c r="W633" s="46"/>
      <c r="X633" s="46"/>
      <c r="Y633" s="46"/>
      <c r="Z633" s="46"/>
    </row>
    <row r="634" spans="1:26" ht="15.75" customHeight="1">
      <c r="A634" s="46"/>
      <c r="B634" s="46"/>
      <c r="C634" s="46"/>
      <c r="D634" s="46"/>
      <c r="E634" s="46"/>
      <c r="F634" s="46"/>
      <c r="G634" s="46"/>
      <c r="H634" s="46"/>
      <c r="I634" s="46"/>
      <c r="J634" s="46"/>
      <c r="K634" s="46"/>
      <c r="L634" s="46"/>
      <c r="M634" s="46"/>
      <c r="N634" s="46"/>
      <c r="O634" s="46"/>
      <c r="P634" s="46"/>
      <c r="Q634" s="46"/>
      <c r="R634" s="46"/>
      <c r="S634" s="46"/>
      <c r="T634" s="46"/>
      <c r="U634" s="46"/>
      <c r="V634" s="46"/>
      <c r="W634" s="46"/>
      <c r="X634" s="46"/>
      <c r="Y634" s="46"/>
      <c r="Z634" s="46"/>
    </row>
    <row r="635" spans="1:26" ht="15.75" customHeight="1">
      <c r="A635" s="46"/>
      <c r="B635" s="46"/>
      <c r="C635" s="46"/>
      <c r="D635" s="46"/>
      <c r="E635" s="46"/>
      <c r="F635" s="46"/>
      <c r="G635" s="46"/>
      <c r="H635" s="46"/>
      <c r="I635" s="46"/>
      <c r="J635" s="46"/>
      <c r="K635" s="46"/>
      <c r="L635" s="46"/>
      <c r="M635" s="46"/>
      <c r="N635" s="46"/>
      <c r="O635" s="46"/>
      <c r="P635" s="46"/>
      <c r="Q635" s="46"/>
      <c r="R635" s="46"/>
      <c r="S635" s="46"/>
      <c r="T635" s="46"/>
      <c r="U635" s="46"/>
      <c r="V635" s="46"/>
      <c r="W635" s="46"/>
      <c r="X635" s="46"/>
      <c r="Y635" s="46"/>
      <c r="Z635" s="46"/>
    </row>
    <row r="636" spans="1:26" ht="15.75" customHeight="1">
      <c r="A636" s="46"/>
      <c r="B636" s="46"/>
      <c r="C636" s="46"/>
      <c r="D636" s="46"/>
      <c r="E636" s="46"/>
      <c r="F636" s="46"/>
      <c r="G636" s="46"/>
      <c r="H636" s="46"/>
      <c r="I636" s="46"/>
      <c r="J636" s="46"/>
      <c r="K636" s="46"/>
      <c r="L636" s="46"/>
      <c r="M636" s="46"/>
      <c r="N636" s="46"/>
      <c r="O636" s="46"/>
      <c r="P636" s="46"/>
      <c r="Q636" s="46"/>
      <c r="R636" s="46"/>
      <c r="S636" s="46"/>
      <c r="T636" s="46"/>
      <c r="U636" s="46"/>
      <c r="V636" s="46"/>
      <c r="W636" s="46"/>
      <c r="X636" s="46"/>
      <c r="Y636" s="46"/>
      <c r="Z636" s="46"/>
    </row>
    <row r="637" spans="1:26" ht="15.75" customHeight="1">
      <c r="A637" s="46"/>
      <c r="B637" s="46"/>
      <c r="C637" s="46"/>
      <c r="D637" s="46"/>
      <c r="E637" s="46"/>
      <c r="F637" s="46"/>
      <c r="G637" s="46"/>
      <c r="H637" s="46"/>
      <c r="I637" s="46"/>
      <c r="J637" s="46"/>
      <c r="K637" s="46"/>
      <c r="L637" s="46"/>
      <c r="M637" s="46"/>
      <c r="N637" s="46"/>
      <c r="O637" s="46"/>
      <c r="P637" s="46"/>
      <c r="Q637" s="46"/>
      <c r="R637" s="46"/>
      <c r="S637" s="46"/>
      <c r="T637" s="46"/>
      <c r="U637" s="46"/>
      <c r="V637" s="46"/>
      <c r="W637" s="46"/>
      <c r="X637" s="46"/>
      <c r="Y637" s="46"/>
      <c r="Z637" s="46"/>
    </row>
    <row r="638" spans="1:26" ht="15.75" customHeight="1">
      <c r="A638" s="46"/>
      <c r="B638" s="46"/>
      <c r="C638" s="46"/>
      <c r="D638" s="46"/>
      <c r="E638" s="46"/>
      <c r="F638" s="46"/>
      <c r="G638" s="46"/>
      <c r="H638" s="46"/>
      <c r="I638" s="46"/>
      <c r="J638" s="46"/>
      <c r="K638" s="46"/>
      <c r="L638" s="46"/>
      <c r="M638" s="46"/>
      <c r="N638" s="46"/>
      <c r="O638" s="46"/>
      <c r="P638" s="46"/>
      <c r="Q638" s="46"/>
      <c r="R638" s="46"/>
      <c r="S638" s="46"/>
      <c r="T638" s="46"/>
      <c r="U638" s="46"/>
      <c r="V638" s="46"/>
      <c r="W638" s="46"/>
      <c r="X638" s="46"/>
      <c r="Y638" s="46"/>
      <c r="Z638" s="46"/>
    </row>
    <row r="639" spans="1:26" ht="15.75" customHeight="1">
      <c r="A639" s="46"/>
      <c r="B639" s="46"/>
      <c r="C639" s="46"/>
      <c r="D639" s="46"/>
      <c r="E639" s="46"/>
      <c r="F639" s="46"/>
      <c r="G639" s="46"/>
      <c r="H639" s="46"/>
      <c r="I639" s="46"/>
      <c r="J639" s="46"/>
      <c r="K639" s="46"/>
      <c r="L639" s="46"/>
      <c r="M639" s="46"/>
      <c r="N639" s="46"/>
      <c r="O639" s="46"/>
      <c r="P639" s="46"/>
      <c r="Q639" s="46"/>
      <c r="R639" s="46"/>
      <c r="S639" s="46"/>
      <c r="T639" s="46"/>
      <c r="U639" s="46"/>
      <c r="V639" s="46"/>
      <c r="W639" s="46"/>
      <c r="X639" s="46"/>
      <c r="Y639" s="46"/>
      <c r="Z639" s="46"/>
    </row>
    <row r="640" spans="1:26" ht="15.75" customHeight="1">
      <c r="A640" s="46"/>
      <c r="B640" s="46"/>
      <c r="C640" s="46"/>
      <c r="D640" s="46"/>
      <c r="E640" s="46"/>
      <c r="F640" s="46"/>
      <c r="G640" s="46"/>
      <c r="H640" s="46"/>
      <c r="I640" s="46"/>
      <c r="J640" s="46"/>
      <c r="K640" s="46"/>
      <c r="L640" s="46"/>
      <c r="M640" s="46"/>
      <c r="N640" s="46"/>
      <c r="O640" s="46"/>
      <c r="P640" s="46"/>
      <c r="Q640" s="46"/>
      <c r="R640" s="46"/>
      <c r="S640" s="46"/>
      <c r="T640" s="46"/>
      <c r="U640" s="46"/>
      <c r="V640" s="46"/>
      <c r="W640" s="46"/>
      <c r="X640" s="46"/>
      <c r="Y640" s="46"/>
      <c r="Z640" s="46"/>
    </row>
    <row r="641" spans="1:26" ht="15.75" customHeight="1">
      <c r="A641" s="46"/>
      <c r="B641" s="46"/>
      <c r="C641" s="46"/>
      <c r="D641" s="46"/>
      <c r="E641" s="46"/>
      <c r="F641" s="46"/>
      <c r="G641" s="46"/>
      <c r="H641" s="46"/>
      <c r="I641" s="46"/>
      <c r="J641" s="46"/>
      <c r="K641" s="46"/>
      <c r="L641" s="46"/>
      <c r="M641" s="46"/>
      <c r="N641" s="46"/>
      <c r="O641" s="46"/>
      <c r="P641" s="46"/>
      <c r="Q641" s="46"/>
      <c r="R641" s="46"/>
      <c r="S641" s="46"/>
      <c r="T641" s="46"/>
      <c r="U641" s="46"/>
      <c r="V641" s="46"/>
      <c r="W641" s="46"/>
      <c r="X641" s="46"/>
      <c r="Y641" s="46"/>
      <c r="Z641" s="46"/>
    </row>
    <row r="642" spans="1:26" ht="15.75" customHeight="1">
      <c r="A642" s="46"/>
      <c r="B642" s="46"/>
      <c r="C642" s="46"/>
      <c r="D642" s="46"/>
      <c r="E642" s="46"/>
      <c r="F642" s="46"/>
      <c r="G642" s="46"/>
      <c r="H642" s="46"/>
      <c r="I642" s="46"/>
      <c r="J642" s="46"/>
      <c r="K642" s="46"/>
      <c r="L642" s="46"/>
      <c r="M642" s="46"/>
      <c r="N642" s="46"/>
      <c r="O642" s="46"/>
      <c r="P642" s="46"/>
      <c r="Q642" s="46"/>
      <c r="R642" s="46"/>
      <c r="S642" s="46"/>
      <c r="T642" s="46"/>
      <c r="U642" s="46"/>
      <c r="V642" s="46"/>
      <c r="W642" s="46"/>
      <c r="X642" s="46"/>
      <c r="Y642" s="46"/>
      <c r="Z642" s="46"/>
    </row>
    <row r="643" spans="1:26" ht="15.75" customHeight="1">
      <c r="A643" s="46"/>
      <c r="B643" s="46"/>
      <c r="C643" s="46"/>
      <c r="D643" s="46"/>
      <c r="E643" s="46"/>
      <c r="F643" s="46"/>
      <c r="G643" s="46"/>
      <c r="H643" s="46"/>
      <c r="I643" s="46"/>
      <c r="J643" s="46"/>
      <c r="K643" s="46"/>
      <c r="L643" s="46"/>
      <c r="M643" s="46"/>
      <c r="N643" s="46"/>
      <c r="O643" s="46"/>
      <c r="P643" s="46"/>
      <c r="Q643" s="46"/>
      <c r="R643" s="46"/>
      <c r="S643" s="46"/>
      <c r="T643" s="46"/>
      <c r="U643" s="46"/>
      <c r="V643" s="46"/>
      <c r="W643" s="46"/>
      <c r="X643" s="46"/>
      <c r="Y643" s="46"/>
      <c r="Z643" s="46"/>
    </row>
    <row r="644" spans="1:26" ht="15.75" customHeight="1">
      <c r="A644" s="46"/>
      <c r="B644" s="46"/>
      <c r="C644" s="46"/>
      <c r="D644" s="46"/>
      <c r="E644" s="46"/>
      <c r="F644" s="46"/>
      <c r="G644" s="46"/>
      <c r="H644" s="46"/>
      <c r="I644" s="46"/>
      <c r="J644" s="46"/>
      <c r="K644" s="46"/>
      <c r="L644" s="46"/>
      <c r="M644" s="46"/>
      <c r="N644" s="46"/>
      <c r="O644" s="46"/>
      <c r="P644" s="46"/>
      <c r="Q644" s="46"/>
      <c r="R644" s="46"/>
      <c r="S644" s="46"/>
      <c r="T644" s="46"/>
      <c r="U644" s="46"/>
      <c r="V644" s="46"/>
      <c r="W644" s="46"/>
      <c r="X644" s="46"/>
      <c r="Y644" s="46"/>
      <c r="Z644" s="46"/>
    </row>
    <row r="645" spans="1:26" ht="15.75" customHeight="1">
      <c r="A645" s="46"/>
      <c r="B645" s="46"/>
      <c r="C645" s="46"/>
      <c r="D645" s="46"/>
      <c r="E645" s="46"/>
      <c r="F645" s="46"/>
      <c r="G645" s="46"/>
      <c r="H645" s="46"/>
      <c r="I645" s="46"/>
      <c r="J645" s="46"/>
      <c r="K645" s="46"/>
      <c r="L645" s="46"/>
      <c r="M645" s="46"/>
      <c r="N645" s="46"/>
      <c r="O645" s="46"/>
      <c r="P645" s="46"/>
      <c r="Q645" s="46"/>
      <c r="R645" s="46"/>
      <c r="S645" s="46"/>
      <c r="T645" s="46"/>
      <c r="U645" s="46"/>
      <c r="V645" s="46"/>
      <c r="W645" s="46"/>
      <c r="X645" s="46"/>
      <c r="Y645" s="46"/>
      <c r="Z645" s="46"/>
    </row>
    <row r="646" spans="1:26" ht="15.75" customHeight="1">
      <c r="A646" s="46"/>
      <c r="B646" s="46"/>
      <c r="C646" s="46"/>
      <c r="D646" s="46"/>
      <c r="E646" s="46"/>
      <c r="F646" s="46"/>
      <c r="G646" s="46"/>
      <c r="H646" s="46"/>
      <c r="I646" s="46"/>
      <c r="J646" s="46"/>
      <c r="K646" s="46"/>
      <c r="L646" s="46"/>
      <c r="M646" s="46"/>
      <c r="N646" s="46"/>
      <c r="O646" s="46"/>
      <c r="P646" s="46"/>
      <c r="Q646" s="46"/>
      <c r="R646" s="46"/>
      <c r="S646" s="46"/>
      <c r="T646" s="46"/>
      <c r="U646" s="46"/>
      <c r="V646" s="46"/>
      <c r="W646" s="46"/>
      <c r="X646" s="46"/>
      <c r="Y646" s="46"/>
      <c r="Z646" s="46"/>
    </row>
    <row r="647" spans="1:26" ht="15.75" customHeight="1">
      <c r="A647" s="46"/>
      <c r="B647" s="46"/>
      <c r="C647" s="46"/>
      <c r="D647" s="46"/>
      <c r="E647" s="46"/>
      <c r="F647" s="46"/>
      <c r="G647" s="46"/>
      <c r="H647" s="46"/>
      <c r="I647" s="46"/>
      <c r="J647" s="46"/>
      <c r="K647" s="46"/>
      <c r="L647" s="46"/>
      <c r="M647" s="46"/>
      <c r="N647" s="46"/>
      <c r="O647" s="46"/>
      <c r="P647" s="46"/>
      <c r="Q647" s="46"/>
      <c r="R647" s="46"/>
      <c r="S647" s="46"/>
      <c r="T647" s="46"/>
      <c r="U647" s="46"/>
      <c r="V647" s="46"/>
      <c r="W647" s="46"/>
      <c r="X647" s="46"/>
      <c r="Y647" s="46"/>
      <c r="Z647" s="46"/>
    </row>
    <row r="648" spans="1:26" ht="15.75" customHeight="1">
      <c r="A648" s="46"/>
      <c r="B648" s="46"/>
      <c r="C648" s="46"/>
      <c r="D648" s="46"/>
      <c r="E648" s="46"/>
      <c r="F648" s="46"/>
      <c r="G648" s="46"/>
      <c r="H648" s="46"/>
      <c r="I648" s="46"/>
      <c r="J648" s="46"/>
      <c r="K648" s="46"/>
      <c r="L648" s="46"/>
      <c r="M648" s="46"/>
      <c r="N648" s="46"/>
      <c r="O648" s="46"/>
      <c r="P648" s="46"/>
      <c r="Q648" s="46"/>
      <c r="R648" s="46"/>
      <c r="S648" s="46"/>
      <c r="T648" s="46"/>
      <c r="U648" s="46"/>
      <c r="V648" s="46"/>
      <c r="W648" s="46"/>
      <c r="X648" s="46"/>
      <c r="Y648" s="46"/>
      <c r="Z648" s="46"/>
    </row>
    <row r="649" spans="1:26" ht="15.75" customHeight="1">
      <c r="A649" s="46"/>
      <c r="B649" s="46"/>
      <c r="C649" s="46"/>
      <c r="D649" s="46"/>
      <c r="E649" s="46"/>
      <c r="F649" s="46"/>
      <c r="G649" s="46"/>
      <c r="H649" s="46"/>
      <c r="I649" s="46"/>
      <c r="J649" s="46"/>
      <c r="K649" s="46"/>
      <c r="L649" s="46"/>
      <c r="M649" s="46"/>
      <c r="N649" s="46"/>
      <c r="O649" s="46"/>
      <c r="P649" s="46"/>
      <c r="Q649" s="46"/>
      <c r="R649" s="46"/>
      <c r="S649" s="46"/>
      <c r="T649" s="46"/>
      <c r="U649" s="46"/>
      <c r="V649" s="46"/>
      <c r="W649" s="46"/>
      <c r="X649" s="46"/>
      <c r="Y649" s="46"/>
      <c r="Z649" s="46"/>
    </row>
    <row r="650" spans="1:26" ht="15.75" customHeight="1">
      <c r="A650" s="46"/>
      <c r="B650" s="46"/>
      <c r="C650" s="46"/>
      <c r="D650" s="46"/>
      <c r="E650" s="46"/>
      <c r="F650" s="46"/>
      <c r="G650" s="46"/>
      <c r="H650" s="46"/>
      <c r="I650" s="46"/>
      <c r="J650" s="46"/>
      <c r="K650" s="46"/>
      <c r="L650" s="46"/>
      <c r="M650" s="46"/>
      <c r="N650" s="46"/>
      <c r="O650" s="46"/>
      <c r="P650" s="46"/>
      <c r="Q650" s="46"/>
      <c r="R650" s="46"/>
      <c r="S650" s="46"/>
      <c r="T650" s="46"/>
      <c r="U650" s="46"/>
      <c r="V650" s="46"/>
      <c r="W650" s="46"/>
      <c r="X650" s="46"/>
      <c r="Y650" s="46"/>
      <c r="Z650" s="46"/>
    </row>
    <row r="651" spans="1:26" ht="15.75" customHeight="1">
      <c r="A651" s="46"/>
      <c r="B651" s="46"/>
      <c r="C651" s="46"/>
      <c r="D651" s="46"/>
      <c r="E651" s="46"/>
      <c r="F651" s="46"/>
      <c r="G651" s="46"/>
      <c r="H651" s="46"/>
      <c r="I651" s="46"/>
      <c r="J651" s="46"/>
      <c r="K651" s="46"/>
      <c r="L651" s="46"/>
      <c r="M651" s="46"/>
      <c r="N651" s="46"/>
      <c r="O651" s="46"/>
      <c r="P651" s="46"/>
      <c r="Q651" s="46"/>
      <c r="R651" s="46"/>
      <c r="S651" s="46"/>
      <c r="T651" s="46"/>
      <c r="U651" s="46"/>
      <c r="V651" s="46"/>
      <c r="W651" s="46"/>
      <c r="X651" s="46"/>
      <c r="Y651" s="46"/>
      <c r="Z651" s="46"/>
    </row>
    <row r="652" spans="1:26" ht="15.75" customHeight="1">
      <c r="A652" s="46"/>
      <c r="B652" s="46"/>
      <c r="C652" s="46"/>
      <c r="D652" s="46"/>
      <c r="E652" s="46"/>
      <c r="F652" s="46"/>
      <c r="G652" s="46"/>
      <c r="H652" s="46"/>
      <c r="I652" s="46"/>
      <c r="J652" s="46"/>
      <c r="K652" s="46"/>
      <c r="L652" s="46"/>
      <c r="M652" s="46"/>
      <c r="N652" s="46"/>
      <c r="O652" s="46"/>
      <c r="P652" s="46"/>
      <c r="Q652" s="46"/>
      <c r="R652" s="46"/>
      <c r="S652" s="46"/>
      <c r="T652" s="46"/>
      <c r="U652" s="46"/>
      <c r="V652" s="46"/>
      <c r="W652" s="46"/>
      <c r="X652" s="46"/>
      <c r="Y652" s="46"/>
      <c r="Z652" s="46"/>
    </row>
    <row r="653" spans="1:26" ht="15.75" customHeight="1">
      <c r="A653" s="46"/>
      <c r="B653" s="46"/>
      <c r="C653" s="46"/>
      <c r="D653" s="46"/>
      <c r="E653" s="46"/>
      <c r="F653" s="46"/>
      <c r="G653" s="46"/>
      <c r="H653" s="46"/>
      <c r="I653" s="46"/>
      <c r="J653" s="46"/>
      <c r="K653" s="46"/>
      <c r="L653" s="46"/>
      <c r="M653" s="46"/>
      <c r="N653" s="46"/>
      <c r="O653" s="46"/>
      <c r="P653" s="46"/>
      <c r="Q653" s="46"/>
      <c r="R653" s="46"/>
      <c r="S653" s="46"/>
      <c r="T653" s="46"/>
      <c r="U653" s="46"/>
      <c r="V653" s="46"/>
      <c r="W653" s="46"/>
      <c r="X653" s="46"/>
      <c r="Y653" s="46"/>
      <c r="Z653" s="46"/>
    </row>
    <row r="654" spans="1:26" ht="15.75" customHeight="1">
      <c r="A654" s="46"/>
      <c r="B654" s="46"/>
      <c r="C654" s="46"/>
      <c r="D654" s="46"/>
      <c r="E654" s="46"/>
      <c r="F654" s="46"/>
      <c r="G654" s="46"/>
      <c r="H654" s="46"/>
      <c r="I654" s="46"/>
      <c r="J654" s="46"/>
      <c r="K654" s="46"/>
      <c r="L654" s="46"/>
      <c r="M654" s="46"/>
      <c r="N654" s="46"/>
      <c r="O654" s="46"/>
      <c r="P654" s="46"/>
      <c r="Q654" s="46"/>
      <c r="R654" s="46"/>
      <c r="S654" s="46"/>
      <c r="T654" s="46"/>
      <c r="U654" s="46"/>
      <c r="V654" s="46"/>
      <c r="W654" s="46"/>
      <c r="X654" s="46"/>
      <c r="Y654" s="46"/>
      <c r="Z654" s="46"/>
    </row>
    <row r="655" spans="1:26" ht="15.75" customHeight="1">
      <c r="A655" s="46"/>
      <c r="B655" s="46"/>
      <c r="C655" s="46"/>
      <c r="D655" s="46"/>
      <c r="E655" s="46"/>
      <c r="F655" s="46"/>
      <c r="G655" s="46"/>
      <c r="H655" s="46"/>
      <c r="I655" s="46"/>
      <c r="J655" s="46"/>
      <c r="K655" s="46"/>
      <c r="L655" s="46"/>
      <c r="M655" s="46"/>
      <c r="N655" s="46"/>
      <c r="O655" s="46"/>
      <c r="P655" s="46"/>
      <c r="Q655" s="46"/>
      <c r="R655" s="46"/>
      <c r="S655" s="46"/>
      <c r="T655" s="46"/>
      <c r="U655" s="46"/>
      <c r="V655" s="46"/>
      <c r="W655" s="46"/>
      <c r="X655" s="46"/>
      <c r="Y655" s="46"/>
      <c r="Z655" s="46"/>
    </row>
    <row r="656" spans="1:26" ht="15.75" customHeight="1">
      <c r="A656" s="46"/>
      <c r="B656" s="46"/>
      <c r="C656" s="46"/>
      <c r="D656" s="46"/>
      <c r="E656" s="46"/>
      <c r="F656" s="46"/>
      <c r="G656" s="46"/>
      <c r="H656" s="46"/>
      <c r="I656" s="46"/>
      <c r="J656" s="46"/>
      <c r="K656" s="46"/>
      <c r="L656" s="46"/>
      <c r="M656" s="46"/>
      <c r="N656" s="46"/>
      <c r="O656" s="46"/>
      <c r="P656" s="46"/>
      <c r="Q656" s="46"/>
      <c r="R656" s="46"/>
      <c r="S656" s="46"/>
      <c r="T656" s="46"/>
      <c r="U656" s="46"/>
      <c r="V656" s="46"/>
      <c r="W656" s="46"/>
      <c r="X656" s="46"/>
      <c r="Y656" s="46"/>
      <c r="Z656" s="46"/>
    </row>
    <row r="657" spans="1:26" ht="15.75" customHeight="1">
      <c r="A657" s="46"/>
      <c r="B657" s="46"/>
      <c r="C657" s="46"/>
      <c r="D657" s="46"/>
      <c r="E657" s="46"/>
      <c r="F657" s="46"/>
      <c r="G657" s="46"/>
      <c r="H657" s="46"/>
      <c r="I657" s="46"/>
      <c r="J657" s="46"/>
      <c r="K657" s="46"/>
      <c r="L657" s="46"/>
      <c r="M657" s="46"/>
      <c r="N657" s="46"/>
      <c r="O657" s="46"/>
      <c r="P657" s="46"/>
      <c r="Q657" s="46"/>
      <c r="R657" s="46"/>
      <c r="S657" s="46"/>
      <c r="T657" s="46"/>
      <c r="U657" s="46"/>
      <c r="V657" s="46"/>
      <c r="W657" s="46"/>
      <c r="X657" s="46"/>
      <c r="Y657" s="46"/>
      <c r="Z657" s="46"/>
    </row>
    <row r="658" spans="1:26" ht="15.75" customHeight="1">
      <c r="A658" s="46"/>
      <c r="B658" s="46"/>
      <c r="C658" s="46"/>
      <c r="D658" s="46"/>
      <c r="E658" s="46"/>
      <c r="F658" s="46"/>
      <c r="G658" s="46"/>
      <c r="H658" s="46"/>
      <c r="I658" s="46"/>
      <c r="J658" s="46"/>
      <c r="K658" s="46"/>
      <c r="L658" s="46"/>
      <c r="M658" s="46"/>
      <c r="N658" s="46"/>
      <c r="O658" s="46"/>
      <c r="P658" s="46"/>
      <c r="Q658" s="46"/>
      <c r="R658" s="46"/>
      <c r="S658" s="46"/>
      <c r="T658" s="46"/>
      <c r="U658" s="46"/>
      <c r="V658" s="46"/>
      <c r="W658" s="46"/>
      <c r="X658" s="46"/>
      <c r="Y658" s="46"/>
      <c r="Z658" s="46"/>
    </row>
    <row r="659" spans="1:26" ht="15.75" customHeight="1">
      <c r="A659" s="46"/>
      <c r="B659" s="46"/>
      <c r="C659" s="46"/>
      <c r="D659" s="46"/>
      <c r="E659" s="46"/>
      <c r="F659" s="46"/>
      <c r="G659" s="46"/>
      <c r="H659" s="46"/>
      <c r="I659" s="46"/>
      <c r="J659" s="46"/>
      <c r="K659" s="46"/>
      <c r="L659" s="46"/>
      <c r="M659" s="46"/>
      <c r="N659" s="46"/>
      <c r="O659" s="46"/>
      <c r="P659" s="46"/>
      <c r="Q659" s="46"/>
      <c r="R659" s="46"/>
      <c r="S659" s="46"/>
      <c r="T659" s="46"/>
      <c r="U659" s="46"/>
      <c r="V659" s="46"/>
      <c r="W659" s="46"/>
      <c r="X659" s="46"/>
      <c r="Y659" s="46"/>
      <c r="Z659" s="46"/>
    </row>
    <row r="660" spans="1:26" ht="15.75" customHeight="1">
      <c r="A660" s="46"/>
      <c r="B660" s="46"/>
      <c r="C660" s="46"/>
      <c r="D660" s="46"/>
      <c r="E660" s="46"/>
      <c r="F660" s="46"/>
      <c r="G660" s="46"/>
      <c r="H660" s="46"/>
      <c r="I660" s="46"/>
      <c r="J660" s="46"/>
      <c r="K660" s="46"/>
      <c r="L660" s="46"/>
      <c r="M660" s="46"/>
      <c r="N660" s="46"/>
      <c r="O660" s="46"/>
      <c r="P660" s="46"/>
      <c r="Q660" s="46"/>
      <c r="R660" s="46"/>
      <c r="S660" s="46"/>
      <c r="T660" s="46"/>
      <c r="U660" s="46"/>
      <c r="V660" s="46"/>
      <c r="W660" s="46"/>
      <c r="X660" s="46"/>
      <c r="Y660" s="46"/>
      <c r="Z660" s="46"/>
    </row>
    <row r="661" spans="1:26" ht="15.75" customHeight="1">
      <c r="A661" s="46"/>
      <c r="B661" s="46"/>
      <c r="C661" s="46"/>
      <c r="D661" s="46"/>
      <c r="E661" s="46"/>
      <c r="F661" s="46"/>
      <c r="G661" s="46"/>
      <c r="H661" s="46"/>
      <c r="I661" s="46"/>
      <c r="J661" s="46"/>
      <c r="K661" s="46"/>
      <c r="L661" s="46"/>
      <c r="M661" s="46"/>
      <c r="N661" s="46"/>
      <c r="O661" s="46"/>
      <c r="P661" s="46"/>
      <c r="Q661" s="46"/>
      <c r="R661" s="46"/>
      <c r="S661" s="46"/>
      <c r="T661" s="46"/>
      <c r="U661" s="46"/>
      <c r="V661" s="46"/>
      <c r="W661" s="46"/>
      <c r="X661" s="46"/>
      <c r="Y661" s="46"/>
      <c r="Z661" s="46"/>
    </row>
    <row r="662" spans="1:26" ht="15.75" customHeight="1">
      <c r="A662" s="46"/>
      <c r="B662" s="46"/>
      <c r="C662" s="46"/>
      <c r="D662" s="46"/>
      <c r="E662" s="46"/>
      <c r="F662" s="46"/>
      <c r="G662" s="46"/>
      <c r="H662" s="46"/>
      <c r="I662" s="46"/>
      <c r="J662" s="46"/>
      <c r="K662" s="46"/>
      <c r="L662" s="46"/>
      <c r="M662" s="46"/>
      <c r="N662" s="46"/>
      <c r="O662" s="46"/>
      <c r="P662" s="46"/>
      <c r="Q662" s="46"/>
      <c r="R662" s="46"/>
      <c r="S662" s="46"/>
      <c r="T662" s="46"/>
      <c r="U662" s="46"/>
      <c r="V662" s="46"/>
      <c r="W662" s="46"/>
      <c r="X662" s="46"/>
      <c r="Y662" s="46"/>
      <c r="Z662" s="46"/>
    </row>
    <row r="663" spans="1:26" ht="15.75" customHeight="1">
      <c r="A663" s="46"/>
      <c r="B663" s="46"/>
      <c r="C663" s="46"/>
      <c r="D663" s="46"/>
      <c r="E663" s="46"/>
      <c r="F663" s="46"/>
      <c r="G663" s="46"/>
      <c r="H663" s="46"/>
      <c r="I663" s="46"/>
      <c r="J663" s="46"/>
      <c r="K663" s="46"/>
      <c r="L663" s="46"/>
      <c r="M663" s="46"/>
      <c r="N663" s="46"/>
      <c r="O663" s="46"/>
      <c r="P663" s="46"/>
      <c r="Q663" s="46"/>
      <c r="R663" s="46"/>
      <c r="S663" s="46"/>
      <c r="T663" s="46"/>
      <c r="U663" s="46"/>
      <c r="V663" s="46"/>
      <c r="W663" s="46"/>
      <c r="X663" s="46"/>
      <c r="Y663" s="46"/>
      <c r="Z663" s="46"/>
    </row>
    <row r="664" spans="1:26" ht="15.75" customHeight="1">
      <c r="A664" s="46"/>
      <c r="B664" s="46"/>
      <c r="C664" s="46"/>
      <c r="D664" s="46"/>
      <c r="E664" s="46"/>
      <c r="F664" s="46"/>
      <c r="G664" s="46"/>
      <c r="H664" s="46"/>
      <c r="I664" s="46"/>
      <c r="J664" s="46"/>
      <c r="K664" s="46"/>
      <c r="L664" s="46"/>
      <c r="M664" s="46"/>
      <c r="N664" s="46"/>
      <c r="O664" s="46"/>
      <c r="P664" s="46"/>
      <c r="Q664" s="46"/>
      <c r="R664" s="46"/>
      <c r="S664" s="46"/>
      <c r="T664" s="46"/>
      <c r="U664" s="46"/>
      <c r="V664" s="46"/>
      <c r="W664" s="46"/>
      <c r="X664" s="46"/>
      <c r="Y664" s="46"/>
      <c r="Z664" s="46"/>
    </row>
    <row r="665" spans="1:26" ht="15.75" customHeight="1">
      <c r="A665" s="46"/>
      <c r="B665" s="46"/>
      <c r="C665" s="46"/>
      <c r="D665" s="46"/>
      <c r="E665" s="46"/>
      <c r="F665" s="46"/>
      <c r="G665" s="46"/>
      <c r="H665" s="46"/>
      <c r="I665" s="46"/>
      <c r="J665" s="46"/>
      <c r="K665" s="46"/>
      <c r="L665" s="46"/>
      <c r="M665" s="46"/>
      <c r="N665" s="46"/>
      <c r="O665" s="46"/>
      <c r="P665" s="46"/>
      <c r="Q665" s="46"/>
      <c r="R665" s="46"/>
      <c r="S665" s="46"/>
      <c r="T665" s="46"/>
      <c r="U665" s="46"/>
      <c r="V665" s="46"/>
      <c r="W665" s="46"/>
      <c r="X665" s="46"/>
      <c r="Y665" s="46"/>
      <c r="Z665" s="46"/>
    </row>
    <row r="666" spans="1:26" ht="15.75" customHeight="1">
      <c r="A666" s="46"/>
      <c r="B666" s="46"/>
      <c r="C666" s="46"/>
      <c r="D666" s="46"/>
      <c r="E666" s="46"/>
      <c r="F666" s="46"/>
      <c r="G666" s="46"/>
      <c r="H666" s="46"/>
      <c r="I666" s="46"/>
      <c r="J666" s="46"/>
      <c r="K666" s="46"/>
      <c r="L666" s="46"/>
      <c r="M666" s="46"/>
      <c r="N666" s="46"/>
      <c r="O666" s="46"/>
      <c r="P666" s="46"/>
      <c r="Q666" s="46"/>
      <c r="R666" s="46"/>
      <c r="S666" s="46"/>
      <c r="T666" s="46"/>
      <c r="U666" s="46"/>
      <c r="V666" s="46"/>
      <c r="W666" s="46"/>
      <c r="X666" s="46"/>
      <c r="Y666" s="46"/>
      <c r="Z666" s="46"/>
    </row>
    <row r="667" spans="1:26" ht="15.75" customHeight="1">
      <c r="A667" s="46"/>
      <c r="B667" s="46"/>
      <c r="C667" s="46"/>
      <c r="D667" s="46"/>
      <c r="E667" s="46"/>
      <c r="F667" s="46"/>
      <c r="G667" s="46"/>
      <c r="H667" s="46"/>
      <c r="I667" s="46"/>
      <c r="J667" s="46"/>
      <c r="K667" s="46"/>
      <c r="L667" s="46"/>
      <c r="M667" s="46"/>
      <c r="N667" s="46"/>
      <c r="O667" s="46"/>
      <c r="P667" s="46"/>
      <c r="Q667" s="46"/>
      <c r="R667" s="46"/>
      <c r="S667" s="46"/>
      <c r="T667" s="46"/>
      <c r="U667" s="46"/>
      <c r="V667" s="46"/>
      <c r="W667" s="46"/>
      <c r="X667" s="46"/>
      <c r="Y667" s="46"/>
      <c r="Z667" s="46"/>
    </row>
    <row r="668" spans="1:26" ht="15.75" customHeight="1">
      <c r="A668" s="46"/>
      <c r="B668" s="46"/>
      <c r="C668" s="46"/>
      <c r="D668" s="46"/>
      <c r="E668" s="46"/>
      <c r="F668" s="46"/>
      <c r="G668" s="46"/>
      <c r="H668" s="46"/>
      <c r="I668" s="46"/>
      <c r="J668" s="46"/>
      <c r="K668" s="46"/>
      <c r="L668" s="46"/>
      <c r="M668" s="46"/>
      <c r="N668" s="46"/>
      <c r="O668" s="46"/>
      <c r="P668" s="46"/>
      <c r="Q668" s="46"/>
      <c r="R668" s="46"/>
      <c r="S668" s="46"/>
      <c r="T668" s="46"/>
      <c r="U668" s="46"/>
      <c r="V668" s="46"/>
      <c r="W668" s="46"/>
      <c r="X668" s="46"/>
      <c r="Y668" s="46"/>
      <c r="Z668" s="46"/>
    </row>
    <row r="669" spans="1:26" ht="15.75" customHeight="1">
      <c r="A669" s="46"/>
      <c r="B669" s="46"/>
      <c r="C669" s="46"/>
      <c r="D669" s="46"/>
      <c r="E669" s="46"/>
      <c r="F669" s="46"/>
      <c r="G669" s="46"/>
      <c r="H669" s="46"/>
      <c r="I669" s="46"/>
      <c r="J669" s="46"/>
      <c r="K669" s="46"/>
      <c r="L669" s="46"/>
      <c r="M669" s="46"/>
      <c r="N669" s="46"/>
      <c r="O669" s="46"/>
      <c r="P669" s="46"/>
      <c r="Q669" s="46"/>
      <c r="R669" s="46"/>
      <c r="S669" s="46"/>
      <c r="T669" s="46"/>
      <c r="U669" s="46"/>
      <c r="V669" s="46"/>
      <c r="W669" s="46"/>
      <c r="X669" s="46"/>
      <c r="Y669" s="46"/>
      <c r="Z669" s="46"/>
    </row>
    <row r="670" spans="1:26" ht="15.75" customHeight="1">
      <c r="A670" s="46"/>
      <c r="B670" s="46"/>
      <c r="C670" s="46"/>
      <c r="D670" s="46"/>
      <c r="E670" s="46"/>
      <c r="F670" s="46"/>
      <c r="G670" s="46"/>
      <c r="H670" s="46"/>
      <c r="I670" s="46"/>
      <c r="J670" s="46"/>
      <c r="K670" s="46"/>
      <c r="L670" s="46"/>
      <c r="M670" s="46"/>
      <c r="N670" s="46"/>
      <c r="O670" s="46"/>
      <c r="P670" s="46"/>
      <c r="Q670" s="46"/>
      <c r="R670" s="46"/>
      <c r="S670" s="46"/>
      <c r="T670" s="46"/>
      <c r="U670" s="46"/>
      <c r="V670" s="46"/>
      <c r="W670" s="46"/>
      <c r="X670" s="46"/>
      <c r="Y670" s="46"/>
      <c r="Z670" s="46"/>
    </row>
    <row r="671" spans="1:26" ht="15.75" customHeight="1">
      <c r="A671" s="46"/>
      <c r="B671" s="46"/>
      <c r="C671" s="46"/>
      <c r="D671" s="46"/>
      <c r="E671" s="46"/>
      <c r="F671" s="46"/>
      <c r="G671" s="46"/>
      <c r="H671" s="46"/>
      <c r="I671" s="46"/>
      <c r="J671" s="46"/>
      <c r="K671" s="46"/>
      <c r="L671" s="46"/>
      <c r="M671" s="46"/>
      <c r="N671" s="46"/>
      <c r="O671" s="46"/>
      <c r="P671" s="46"/>
      <c r="Q671" s="46"/>
      <c r="R671" s="46"/>
      <c r="S671" s="46"/>
      <c r="T671" s="46"/>
      <c r="U671" s="46"/>
      <c r="V671" s="46"/>
      <c r="W671" s="46"/>
      <c r="X671" s="46"/>
      <c r="Y671" s="46"/>
      <c r="Z671" s="46"/>
    </row>
    <row r="672" spans="1:26" ht="15.75" customHeight="1">
      <c r="A672" s="46"/>
      <c r="B672" s="46"/>
      <c r="C672" s="46"/>
      <c r="D672" s="46"/>
      <c r="E672" s="46"/>
      <c r="F672" s="46"/>
      <c r="G672" s="46"/>
      <c r="H672" s="46"/>
      <c r="I672" s="46"/>
      <c r="J672" s="46"/>
      <c r="K672" s="46"/>
      <c r="L672" s="46"/>
      <c r="M672" s="46"/>
      <c r="N672" s="46"/>
      <c r="O672" s="46"/>
      <c r="P672" s="46"/>
      <c r="Q672" s="46"/>
      <c r="R672" s="46"/>
      <c r="S672" s="46"/>
      <c r="T672" s="46"/>
      <c r="U672" s="46"/>
      <c r="V672" s="46"/>
      <c r="W672" s="46"/>
      <c r="X672" s="46"/>
      <c r="Y672" s="46"/>
      <c r="Z672" s="46"/>
    </row>
    <row r="673" spans="1:26" ht="15.75" customHeight="1">
      <c r="A673" s="46"/>
      <c r="B673" s="46"/>
      <c r="C673" s="46"/>
      <c r="D673" s="46"/>
      <c r="E673" s="46"/>
      <c r="F673" s="46"/>
      <c r="G673" s="46"/>
      <c r="H673" s="46"/>
      <c r="I673" s="46"/>
      <c r="J673" s="46"/>
      <c r="K673" s="46"/>
      <c r="L673" s="46"/>
      <c r="M673" s="46"/>
      <c r="N673" s="46"/>
      <c r="O673" s="46"/>
      <c r="P673" s="46"/>
      <c r="Q673" s="46"/>
      <c r="R673" s="46"/>
      <c r="S673" s="46"/>
      <c r="T673" s="46"/>
      <c r="U673" s="46"/>
      <c r="V673" s="46"/>
      <c r="W673" s="46"/>
      <c r="X673" s="46"/>
      <c r="Y673" s="46"/>
      <c r="Z673" s="46"/>
    </row>
    <row r="674" spans="1:26" ht="15.75" customHeight="1">
      <c r="A674" s="46"/>
      <c r="B674" s="46"/>
      <c r="C674" s="46"/>
      <c r="D674" s="46"/>
      <c r="E674" s="46"/>
      <c r="F674" s="46"/>
      <c r="G674" s="46"/>
      <c r="H674" s="46"/>
      <c r="I674" s="46"/>
      <c r="J674" s="46"/>
      <c r="K674" s="46"/>
      <c r="L674" s="46"/>
      <c r="M674" s="46"/>
      <c r="N674" s="46"/>
      <c r="O674" s="46"/>
      <c r="P674" s="46"/>
      <c r="Q674" s="46"/>
      <c r="R674" s="46"/>
      <c r="S674" s="46"/>
      <c r="T674" s="46"/>
      <c r="U674" s="46"/>
      <c r="V674" s="46"/>
      <c r="W674" s="46"/>
      <c r="X674" s="46"/>
      <c r="Y674" s="46"/>
      <c r="Z674" s="46"/>
    </row>
    <row r="675" spans="1:26" ht="15.75" customHeight="1">
      <c r="A675" s="46"/>
      <c r="B675" s="46"/>
      <c r="C675" s="46"/>
      <c r="D675" s="46"/>
      <c r="E675" s="46"/>
      <c r="F675" s="46"/>
      <c r="G675" s="46"/>
      <c r="H675" s="46"/>
      <c r="I675" s="46"/>
      <c r="J675" s="46"/>
      <c r="K675" s="46"/>
      <c r="L675" s="46"/>
      <c r="M675" s="46"/>
      <c r="N675" s="46"/>
      <c r="O675" s="46"/>
      <c r="P675" s="46"/>
      <c r="Q675" s="46"/>
      <c r="R675" s="46"/>
      <c r="S675" s="46"/>
      <c r="T675" s="46"/>
      <c r="U675" s="46"/>
      <c r="V675" s="46"/>
      <c r="W675" s="46"/>
      <c r="X675" s="46"/>
      <c r="Y675" s="46"/>
      <c r="Z675" s="46"/>
    </row>
    <row r="676" spans="1:26" ht="15.75" customHeight="1">
      <c r="A676" s="46"/>
      <c r="B676" s="46"/>
      <c r="C676" s="46"/>
      <c r="D676" s="46"/>
      <c r="E676" s="46"/>
      <c r="F676" s="46"/>
      <c r="G676" s="46"/>
      <c r="H676" s="46"/>
      <c r="I676" s="46"/>
      <c r="J676" s="46"/>
      <c r="K676" s="46"/>
      <c r="L676" s="46"/>
      <c r="M676" s="46"/>
      <c r="N676" s="46"/>
      <c r="O676" s="46"/>
      <c r="P676" s="46"/>
      <c r="Q676" s="46"/>
      <c r="R676" s="46"/>
      <c r="S676" s="46"/>
      <c r="T676" s="46"/>
      <c r="U676" s="46"/>
      <c r="V676" s="46"/>
      <c r="W676" s="46"/>
      <c r="X676" s="46"/>
      <c r="Y676" s="46"/>
      <c r="Z676" s="46"/>
    </row>
    <row r="677" spans="1:26" ht="15.75" customHeight="1">
      <c r="A677" s="46"/>
      <c r="B677" s="46"/>
      <c r="C677" s="46"/>
      <c r="D677" s="46"/>
      <c r="E677" s="46"/>
      <c r="F677" s="46"/>
      <c r="G677" s="46"/>
      <c r="H677" s="46"/>
      <c r="I677" s="46"/>
      <c r="J677" s="46"/>
      <c r="K677" s="46"/>
      <c r="L677" s="46"/>
      <c r="M677" s="46"/>
      <c r="N677" s="46"/>
      <c r="O677" s="46"/>
      <c r="P677" s="46"/>
      <c r="Q677" s="46"/>
      <c r="R677" s="46"/>
      <c r="S677" s="46"/>
      <c r="T677" s="46"/>
      <c r="U677" s="46"/>
      <c r="V677" s="46"/>
      <c r="W677" s="46"/>
      <c r="X677" s="46"/>
      <c r="Y677" s="46"/>
      <c r="Z677" s="46"/>
    </row>
    <row r="678" spans="1:26" ht="15.75" customHeight="1">
      <c r="A678" s="46"/>
      <c r="B678" s="46"/>
      <c r="C678" s="46"/>
      <c r="D678" s="46"/>
      <c r="E678" s="46"/>
      <c r="F678" s="46"/>
      <c r="G678" s="46"/>
      <c r="H678" s="46"/>
      <c r="I678" s="46"/>
      <c r="J678" s="46"/>
      <c r="K678" s="46"/>
      <c r="L678" s="46"/>
      <c r="M678" s="46"/>
      <c r="N678" s="46"/>
      <c r="O678" s="46"/>
      <c r="P678" s="46"/>
      <c r="Q678" s="46"/>
      <c r="R678" s="46"/>
      <c r="S678" s="46"/>
      <c r="T678" s="46"/>
      <c r="U678" s="46"/>
      <c r="V678" s="46"/>
      <c r="W678" s="46"/>
      <c r="X678" s="46"/>
      <c r="Y678" s="46"/>
      <c r="Z678" s="46"/>
    </row>
    <row r="679" spans="1:26" ht="15.75" customHeight="1">
      <c r="A679" s="46"/>
      <c r="B679" s="46"/>
      <c r="C679" s="46"/>
      <c r="D679" s="46"/>
      <c r="E679" s="46"/>
      <c r="F679" s="46"/>
      <c r="G679" s="46"/>
      <c r="H679" s="46"/>
      <c r="I679" s="46"/>
      <c r="J679" s="46"/>
      <c r="K679" s="46"/>
      <c r="L679" s="46"/>
      <c r="M679" s="46"/>
      <c r="N679" s="46"/>
      <c r="O679" s="46"/>
      <c r="P679" s="46"/>
      <c r="Q679" s="46"/>
      <c r="R679" s="46"/>
      <c r="S679" s="46"/>
      <c r="T679" s="46"/>
      <c r="U679" s="46"/>
      <c r="V679" s="46"/>
      <c r="W679" s="46"/>
      <c r="X679" s="46"/>
      <c r="Y679" s="46"/>
      <c r="Z679" s="46"/>
    </row>
    <row r="680" spans="1:26" ht="15.75" customHeight="1">
      <c r="A680" s="46"/>
      <c r="B680" s="46"/>
      <c r="C680" s="46"/>
      <c r="D680" s="46"/>
      <c r="E680" s="46"/>
      <c r="F680" s="46"/>
      <c r="G680" s="46"/>
      <c r="H680" s="46"/>
      <c r="I680" s="46"/>
      <c r="J680" s="46"/>
      <c r="K680" s="46"/>
      <c r="L680" s="46"/>
      <c r="M680" s="46"/>
      <c r="N680" s="46"/>
      <c r="O680" s="46"/>
      <c r="P680" s="46"/>
      <c r="Q680" s="46"/>
      <c r="R680" s="46"/>
      <c r="S680" s="46"/>
      <c r="T680" s="46"/>
      <c r="U680" s="46"/>
      <c r="V680" s="46"/>
      <c r="W680" s="46"/>
      <c r="X680" s="46"/>
      <c r="Y680" s="46"/>
      <c r="Z680" s="46"/>
    </row>
    <row r="681" spans="1:26" ht="15.75" customHeight="1">
      <c r="A681" s="46"/>
      <c r="B681" s="46"/>
      <c r="C681" s="46"/>
      <c r="D681" s="46"/>
      <c r="E681" s="46"/>
      <c r="F681" s="46"/>
      <c r="G681" s="46"/>
      <c r="H681" s="46"/>
      <c r="I681" s="46"/>
      <c r="J681" s="46"/>
      <c r="K681" s="46"/>
      <c r="L681" s="46"/>
      <c r="M681" s="46"/>
      <c r="N681" s="46"/>
      <c r="O681" s="46"/>
      <c r="P681" s="46"/>
      <c r="Q681" s="46"/>
      <c r="R681" s="46"/>
      <c r="S681" s="46"/>
      <c r="T681" s="46"/>
      <c r="U681" s="46"/>
      <c r="V681" s="46"/>
      <c r="W681" s="46"/>
      <c r="X681" s="46"/>
      <c r="Y681" s="46"/>
      <c r="Z681" s="46"/>
    </row>
    <row r="682" spans="1:26" ht="15.75" customHeight="1">
      <c r="A682" s="46"/>
      <c r="B682" s="46"/>
      <c r="C682" s="46"/>
      <c r="D682" s="46"/>
      <c r="E682" s="46"/>
      <c r="F682" s="46"/>
      <c r="G682" s="46"/>
      <c r="H682" s="46"/>
      <c r="I682" s="46"/>
      <c r="J682" s="46"/>
      <c r="K682" s="46"/>
      <c r="L682" s="46"/>
      <c r="M682" s="46"/>
      <c r="N682" s="46"/>
      <c r="O682" s="46"/>
      <c r="P682" s="46"/>
      <c r="Q682" s="46"/>
      <c r="R682" s="46"/>
      <c r="S682" s="46"/>
      <c r="T682" s="46"/>
      <c r="U682" s="46"/>
      <c r="V682" s="46"/>
      <c r="W682" s="46"/>
      <c r="X682" s="46"/>
      <c r="Y682" s="46"/>
      <c r="Z682" s="46"/>
    </row>
    <row r="683" spans="1:26" ht="15.75" customHeight="1">
      <c r="A683" s="46"/>
      <c r="B683" s="46"/>
      <c r="C683" s="46"/>
      <c r="D683" s="46"/>
      <c r="E683" s="46"/>
      <c r="F683" s="46"/>
      <c r="G683" s="46"/>
      <c r="H683" s="46"/>
      <c r="I683" s="46"/>
      <c r="J683" s="46"/>
      <c r="K683" s="46"/>
      <c r="L683" s="46"/>
      <c r="M683" s="46"/>
      <c r="N683" s="46"/>
      <c r="O683" s="46"/>
      <c r="P683" s="46"/>
      <c r="Q683" s="46"/>
      <c r="R683" s="46"/>
      <c r="S683" s="46"/>
      <c r="T683" s="46"/>
      <c r="U683" s="46"/>
      <c r="V683" s="46"/>
      <c r="W683" s="46"/>
      <c r="X683" s="46"/>
      <c r="Y683" s="46"/>
      <c r="Z683" s="46"/>
    </row>
    <row r="684" spans="1:26" ht="15.75" customHeight="1">
      <c r="A684" s="46"/>
      <c r="B684" s="46"/>
      <c r="C684" s="46"/>
      <c r="D684" s="46"/>
      <c r="E684" s="46"/>
      <c r="F684" s="46"/>
      <c r="G684" s="46"/>
      <c r="H684" s="46"/>
      <c r="I684" s="46"/>
      <c r="J684" s="46"/>
      <c r="K684" s="46"/>
      <c r="L684" s="46"/>
      <c r="M684" s="46"/>
      <c r="N684" s="46"/>
      <c r="O684" s="46"/>
      <c r="P684" s="46"/>
      <c r="Q684" s="46"/>
      <c r="R684" s="46"/>
      <c r="S684" s="46"/>
      <c r="T684" s="46"/>
      <c r="U684" s="46"/>
      <c r="V684" s="46"/>
      <c r="W684" s="46"/>
      <c r="X684" s="46"/>
      <c r="Y684" s="46"/>
      <c r="Z684" s="46"/>
    </row>
    <row r="685" spans="1:26" ht="15.75" customHeight="1">
      <c r="A685" s="46"/>
      <c r="B685" s="46"/>
      <c r="C685" s="46"/>
      <c r="D685" s="46"/>
      <c r="E685" s="46"/>
      <c r="F685" s="46"/>
      <c r="G685" s="46"/>
      <c r="H685" s="46"/>
      <c r="I685" s="46"/>
      <c r="J685" s="46"/>
      <c r="K685" s="46"/>
      <c r="L685" s="46"/>
      <c r="M685" s="46"/>
      <c r="N685" s="46"/>
      <c r="O685" s="46"/>
      <c r="P685" s="46"/>
      <c r="Q685" s="46"/>
      <c r="R685" s="46"/>
      <c r="S685" s="46"/>
      <c r="T685" s="46"/>
      <c r="U685" s="46"/>
      <c r="V685" s="46"/>
      <c r="W685" s="46"/>
      <c r="X685" s="46"/>
      <c r="Y685" s="46"/>
      <c r="Z685" s="46"/>
    </row>
    <row r="686" spans="1:26" ht="15.75" customHeight="1">
      <c r="A686" s="46"/>
      <c r="B686" s="46"/>
      <c r="C686" s="46"/>
      <c r="D686" s="46"/>
      <c r="E686" s="46"/>
      <c r="F686" s="46"/>
      <c r="G686" s="46"/>
      <c r="H686" s="46"/>
      <c r="I686" s="46"/>
      <c r="J686" s="46"/>
      <c r="K686" s="46"/>
      <c r="L686" s="46"/>
      <c r="M686" s="46"/>
      <c r="N686" s="46"/>
      <c r="O686" s="46"/>
      <c r="P686" s="46"/>
      <c r="Q686" s="46"/>
      <c r="R686" s="46"/>
      <c r="S686" s="46"/>
      <c r="T686" s="46"/>
      <c r="U686" s="46"/>
      <c r="V686" s="46"/>
      <c r="W686" s="46"/>
      <c r="X686" s="46"/>
      <c r="Y686" s="46"/>
      <c r="Z686" s="46"/>
    </row>
    <row r="687" spans="1:26" ht="15.75" customHeight="1">
      <c r="A687" s="46"/>
      <c r="B687" s="46"/>
      <c r="C687" s="46"/>
      <c r="D687" s="46"/>
      <c r="E687" s="46"/>
      <c r="F687" s="46"/>
      <c r="G687" s="46"/>
      <c r="H687" s="46"/>
      <c r="I687" s="46"/>
      <c r="J687" s="46"/>
      <c r="K687" s="46"/>
      <c r="L687" s="46"/>
      <c r="M687" s="46"/>
      <c r="N687" s="46"/>
      <c r="O687" s="46"/>
      <c r="P687" s="46"/>
      <c r="Q687" s="46"/>
      <c r="R687" s="46"/>
      <c r="S687" s="46"/>
      <c r="T687" s="46"/>
      <c r="U687" s="46"/>
      <c r="V687" s="46"/>
      <c r="W687" s="46"/>
      <c r="X687" s="46"/>
      <c r="Y687" s="46"/>
      <c r="Z687" s="46"/>
    </row>
    <row r="688" spans="1:26" ht="15.75" customHeight="1">
      <c r="A688" s="46"/>
      <c r="B688" s="46"/>
      <c r="C688" s="46"/>
      <c r="D688" s="46"/>
      <c r="E688" s="46"/>
      <c r="F688" s="46"/>
      <c r="G688" s="46"/>
      <c r="H688" s="46"/>
      <c r="I688" s="46"/>
      <c r="J688" s="46"/>
      <c r="K688" s="46"/>
      <c r="L688" s="46"/>
      <c r="M688" s="46"/>
      <c r="N688" s="46"/>
      <c r="O688" s="46"/>
      <c r="P688" s="46"/>
      <c r="Q688" s="46"/>
      <c r="R688" s="46"/>
      <c r="S688" s="46"/>
      <c r="T688" s="46"/>
      <c r="U688" s="46"/>
      <c r="V688" s="46"/>
      <c r="W688" s="46"/>
      <c r="X688" s="46"/>
      <c r="Y688" s="46"/>
      <c r="Z688" s="46"/>
    </row>
    <row r="689" spans="1:26" ht="15.75" customHeight="1">
      <c r="A689" s="46"/>
      <c r="B689" s="46"/>
      <c r="C689" s="46"/>
      <c r="D689" s="46"/>
      <c r="E689" s="46"/>
      <c r="F689" s="46"/>
      <c r="G689" s="46"/>
      <c r="H689" s="46"/>
      <c r="I689" s="46"/>
      <c r="J689" s="46"/>
      <c r="K689" s="46"/>
      <c r="L689" s="46"/>
      <c r="M689" s="46"/>
      <c r="N689" s="46"/>
      <c r="O689" s="46"/>
      <c r="P689" s="46"/>
      <c r="Q689" s="46"/>
      <c r="R689" s="46"/>
      <c r="S689" s="46"/>
      <c r="T689" s="46"/>
      <c r="U689" s="46"/>
      <c r="V689" s="46"/>
      <c r="W689" s="46"/>
      <c r="X689" s="46"/>
      <c r="Y689" s="46"/>
      <c r="Z689" s="46"/>
    </row>
    <row r="690" spans="1:26" ht="15.75" customHeight="1">
      <c r="A690" s="46"/>
      <c r="B690" s="46"/>
      <c r="C690" s="46"/>
      <c r="D690" s="46"/>
      <c r="E690" s="46"/>
      <c r="F690" s="46"/>
      <c r="G690" s="46"/>
      <c r="H690" s="46"/>
      <c r="I690" s="46"/>
      <c r="J690" s="46"/>
      <c r="K690" s="46"/>
      <c r="L690" s="46"/>
      <c r="M690" s="46"/>
      <c r="N690" s="46"/>
      <c r="O690" s="46"/>
      <c r="P690" s="46"/>
      <c r="Q690" s="46"/>
      <c r="R690" s="46"/>
      <c r="S690" s="46"/>
      <c r="T690" s="46"/>
      <c r="U690" s="46"/>
      <c r="V690" s="46"/>
      <c r="W690" s="46"/>
      <c r="X690" s="46"/>
      <c r="Y690" s="46"/>
      <c r="Z690" s="46"/>
    </row>
    <row r="691" spans="1:26" ht="15.75" customHeight="1">
      <c r="A691" s="46"/>
      <c r="B691" s="46"/>
      <c r="C691" s="46"/>
      <c r="D691" s="46"/>
      <c r="E691" s="46"/>
      <c r="F691" s="46"/>
      <c r="G691" s="46"/>
      <c r="H691" s="46"/>
      <c r="I691" s="46"/>
      <c r="J691" s="46"/>
      <c r="K691" s="46"/>
      <c r="L691" s="46"/>
      <c r="M691" s="46"/>
      <c r="N691" s="46"/>
      <c r="O691" s="46"/>
      <c r="P691" s="46"/>
      <c r="Q691" s="46"/>
      <c r="R691" s="46"/>
      <c r="S691" s="46"/>
      <c r="T691" s="46"/>
      <c r="U691" s="46"/>
      <c r="V691" s="46"/>
      <c r="W691" s="46"/>
      <c r="X691" s="46"/>
      <c r="Y691" s="46"/>
      <c r="Z691" s="46"/>
    </row>
    <row r="692" spans="1:26" ht="15.75" customHeight="1">
      <c r="A692" s="46"/>
      <c r="B692" s="46"/>
      <c r="C692" s="46"/>
      <c r="D692" s="46"/>
      <c r="E692" s="46"/>
      <c r="F692" s="46"/>
      <c r="G692" s="46"/>
      <c r="H692" s="46"/>
      <c r="I692" s="46"/>
      <c r="J692" s="46"/>
      <c r="K692" s="46"/>
      <c r="L692" s="46"/>
      <c r="M692" s="46"/>
      <c r="N692" s="46"/>
      <c r="O692" s="46"/>
      <c r="P692" s="46"/>
      <c r="Q692" s="46"/>
      <c r="R692" s="46"/>
      <c r="S692" s="46"/>
      <c r="T692" s="46"/>
      <c r="U692" s="46"/>
      <c r="V692" s="46"/>
      <c r="W692" s="46"/>
      <c r="X692" s="46"/>
      <c r="Y692" s="46"/>
      <c r="Z692" s="46"/>
    </row>
    <row r="693" spans="1:26" ht="15.75" customHeight="1">
      <c r="A693" s="46"/>
      <c r="B693" s="46"/>
      <c r="C693" s="46"/>
      <c r="D693" s="46"/>
      <c r="E693" s="46"/>
      <c r="F693" s="46"/>
      <c r="G693" s="46"/>
      <c r="H693" s="46"/>
      <c r="I693" s="46"/>
      <c r="J693" s="46"/>
      <c r="K693" s="46"/>
      <c r="L693" s="46"/>
      <c r="M693" s="46"/>
      <c r="N693" s="46"/>
      <c r="O693" s="46"/>
      <c r="P693" s="46"/>
      <c r="Q693" s="46"/>
      <c r="R693" s="46"/>
      <c r="S693" s="46"/>
      <c r="T693" s="46"/>
      <c r="U693" s="46"/>
      <c r="V693" s="46"/>
      <c r="W693" s="46"/>
      <c r="X693" s="46"/>
      <c r="Y693" s="46"/>
      <c r="Z693" s="46"/>
    </row>
    <row r="694" spans="1:26" ht="15.75" customHeight="1">
      <c r="A694" s="46"/>
      <c r="B694" s="46"/>
      <c r="C694" s="46"/>
      <c r="D694" s="46"/>
      <c r="E694" s="46"/>
      <c r="F694" s="46"/>
      <c r="G694" s="46"/>
      <c r="H694" s="46"/>
      <c r="I694" s="46"/>
      <c r="J694" s="46"/>
      <c r="K694" s="46"/>
      <c r="L694" s="46"/>
      <c r="M694" s="46"/>
      <c r="N694" s="46"/>
      <c r="O694" s="46"/>
      <c r="P694" s="46"/>
      <c r="Q694" s="46"/>
      <c r="R694" s="46"/>
      <c r="S694" s="46"/>
      <c r="T694" s="46"/>
      <c r="U694" s="46"/>
      <c r="V694" s="46"/>
      <c r="W694" s="46"/>
      <c r="X694" s="46"/>
      <c r="Y694" s="46"/>
      <c r="Z694" s="46"/>
    </row>
    <row r="695" spans="1:26" ht="15.75" customHeight="1">
      <c r="A695" s="46"/>
      <c r="B695" s="46"/>
      <c r="C695" s="46"/>
      <c r="D695" s="46"/>
      <c r="E695" s="46"/>
      <c r="F695" s="46"/>
      <c r="G695" s="46"/>
      <c r="H695" s="46"/>
      <c r="I695" s="46"/>
      <c r="J695" s="46"/>
      <c r="K695" s="46"/>
      <c r="L695" s="46"/>
      <c r="M695" s="46"/>
      <c r="N695" s="46"/>
      <c r="O695" s="46"/>
      <c r="P695" s="46"/>
      <c r="Q695" s="46"/>
      <c r="R695" s="46"/>
      <c r="S695" s="46"/>
      <c r="T695" s="46"/>
      <c r="U695" s="46"/>
      <c r="V695" s="46"/>
      <c r="W695" s="46"/>
      <c r="X695" s="46"/>
      <c r="Y695" s="46"/>
      <c r="Z695" s="46"/>
    </row>
    <row r="696" spans="1:26" ht="15.75" customHeight="1">
      <c r="A696" s="46"/>
      <c r="B696" s="46"/>
      <c r="C696" s="46"/>
      <c r="D696" s="46"/>
      <c r="E696" s="46"/>
      <c r="F696" s="46"/>
      <c r="G696" s="46"/>
      <c r="H696" s="46"/>
      <c r="I696" s="46"/>
      <c r="J696" s="46"/>
      <c r="K696" s="46"/>
      <c r="L696" s="46"/>
      <c r="M696" s="46"/>
      <c r="N696" s="46"/>
      <c r="O696" s="46"/>
      <c r="P696" s="46"/>
      <c r="Q696" s="46"/>
      <c r="R696" s="46"/>
      <c r="S696" s="46"/>
      <c r="T696" s="46"/>
      <c r="U696" s="46"/>
      <c r="V696" s="46"/>
      <c r="W696" s="46"/>
      <c r="X696" s="46"/>
      <c r="Y696" s="46"/>
      <c r="Z696" s="46"/>
    </row>
    <row r="697" spans="1:26" ht="15.75" customHeight="1">
      <c r="A697" s="46"/>
      <c r="B697" s="46"/>
      <c r="C697" s="46"/>
      <c r="D697" s="46"/>
      <c r="E697" s="46"/>
      <c r="F697" s="46"/>
      <c r="G697" s="46"/>
      <c r="H697" s="46"/>
      <c r="I697" s="46"/>
      <c r="J697" s="46"/>
      <c r="K697" s="46"/>
      <c r="L697" s="46"/>
      <c r="M697" s="46"/>
      <c r="N697" s="46"/>
      <c r="O697" s="46"/>
      <c r="P697" s="46"/>
      <c r="Q697" s="46"/>
      <c r="R697" s="46"/>
      <c r="S697" s="46"/>
      <c r="T697" s="46"/>
      <c r="U697" s="46"/>
      <c r="V697" s="46"/>
      <c r="W697" s="46"/>
      <c r="X697" s="46"/>
      <c r="Y697" s="46"/>
      <c r="Z697" s="46"/>
    </row>
    <row r="698" spans="1:26" ht="15.75" customHeight="1">
      <c r="A698" s="46"/>
      <c r="B698" s="46"/>
      <c r="C698" s="46"/>
      <c r="D698" s="46"/>
      <c r="E698" s="46"/>
      <c r="F698" s="46"/>
      <c r="G698" s="46"/>
      <c r="H698" s="46"/>
      <c r="I698" s="46"/>
      <c r="J698" s="46"/>
      <c r="K698" s="46"/>
      <c r="L698" s="46"/>
      <c r="M698" s="46"/>
      <c r="N698" s="46"/>
      <c r="O698" s="46"/>
      <c r="P698" s="46"/>
      <c r="Q698" s="46"/>
      <c r="R698" s="46"/>
      <c r="S698" s="46"/>
      <c r="T698" s="46"/>
      <c r="U698" s="46"/>
      <c r="V698" s="46"/>
      <c r="W698" s="46"/>
      <c r="X698" s="46"/>
      <c r="Y698" s="46"/>
      <c r="Z698" s="46"/>
    </row>
    <row r="699" spans="1:26" ht="15.75" customHeight="1">
      <c r="A699" s="46"/>
      <c r="B699" s="46"/>
      <c r="C699" s="46"/>
      <c r="D699" s="46"/>
      <c r="E699" s="46"/>
      <c r="F699" s="46"/>
      <c r="G699" s="46"/>
      <c r="H699" s="46"/>
      <c r="I699" s="46"/>
      <c r="J699" s="46"/>
      <c r="K699" s="46"/>
      <c r="L699" s="46"/>
      <c r="M699" s="46"/>
      <c r="N699" s="46"/>
      <c r="O699" s="46"/>
      <c r="P699" s="46"/>
      <c r="Q699" s="46"/>
      <c r="R699" s="46"/>
      <c r="S699" s="46"/>
      <c r="T699" s="46"/>
      <c r="U699" s="46"/>
      <c r="V699" s="46"/>
      <c r="W699" s="46"/>
      <c r="X699" s="46"/>
      <c r="Y699" s="46"/>
      <c r="Z699" s="46"/>
    </row>
    <row r="700" spans="1:26" ht="15.75" customHeight="1">
      <c r="A700" s="46"/>
      <c r="B700" s="46"/>
      <c r="C700" s="46"/>
      <c r="D700" s="46"/>
      <c r="E700" s="46"/>
      <c r="F700" s="46"/>
      <c r="G700" s="46"/>
      <c r="H700" s="46"/>
      <c r="I700" s="46"/>
      <c r="J700" s="46"/>
      <c r="K700" s="46"/>
      <c r="L700" s="46"/>
      <c r="M700" s="46"/>
      <c r="N700" s="46"/>
      <c r="O700" s="46"/>
      <c r="P700" s="46"/>
      <c r="Q700" s="46"/>
      <c r="R700" s="46"/>
      <c r="S700" s="46"/>
      <c r="T700" s="46"/>
      <c r="U700" s="46"/>
      <c r="V700" s="46"/>
      <c r="W700" s="46"/>
      <c r="X700" s="46"/>
      <c r="Y700" s="46"/>
      <c r="Z700" s="46"/>
    </row>
    <row r="701" spans="1:26" ht="15.75" customHeight="1">
      <c r="A701" s="46"/>
      <c r="B701" s="46"/>
      <c r="C701" s="46"/>
      <c r="D701" s="46"/>
      <c r="E701" s="46"/>
      <c r="F701" s="46"/>
      <c r="G701" s="46"/>
      <c r="H701" s="46"/>
      <c r="I701" s="46"/>
      <c r="J701" s="46"/>
      <c r="K701" s="46"/>
      <c r="L701" s="46"/>
      <c r="M701" s="46"/>
      <c r="N701" s="46"/>
      <c r="O701" s="46"/>
      <c r="P701" s="46"/>
      <c r="Q701" s="46"/>
      <c r="R701" s="46"/>
      <c r="S701" s="46"/>
      <c r="T701" s="46"/>
      <c r="U701" s="46"/>
      <c r="V701" s="46"/>
      <c r="W701" s="46"/>
      <c r="X701" s="46"/>
      <c r="Y701" s="46"/>
      <c r="Z701" s="46"/>
    </row>
    <row r="702" spans="1:26" ht="15.75" customHeight="1">
      <c r="A702" s="46"/>
      <c r="B702" s="46"/>
      <c r="C702" s="46"/>
      <c r="D702" s="46"/>
      <c r="E702" s="46"/>
      <c r="F702" s="46"/>
      <c r="G702" s="46"/>
      <c r="H702" s="46"/>
      <c r="I702" s="46"/>
      <c r="J702" s="46"/>
      <c r="K702" s="46"/>
      <c r="L702" s="46"/>
      <c r="M702" s="46"/>
      <c r="N702" s="46"/>
      <c r="O702" s="46"/>
      <c r="P702" s="46"/>
      <c r="Q702" s="46"/>
      <c r="R702" s="46"/>
      <c r="S702" s="46"/>
      <c r="T702" s="46"/>
      <c r="U702" s="46"/>
      <c r="V702" s="46"/>
      <c r="W702" s="46"/>
      <c r="X702" s="46"/>
      <c r="Y702" s="46"/>
      <c r="Z702" s="46"/>
    </row>
    <row r="703" spans="1:26" ht="15.75" customHeight="1">
      <c r="A703" s="46"/>
      <c r="B703" s="46"/>
      <c r="C703" s="46"/>
      <c r="D703" s="46"/>
      <c r="E703" s="46"/>
      <c r="F703" s="46"/>
      <c r="G703" s="46"/>
      <c r="H703" s="46"/>
      <c r="I703" s="46"/>
      <c r="J703" s="46"/>
      <c r="K703" s="46"/>
      <c r="L703" s="46"/>
      <c r="M703" s="46"/>
      <c r="N703" s="46"/>
      <c r="O703" s="46"/>
      <c r="P703" s="46"/>
      <c r="Q703" s="46"/>
      <c r="R703" s="46"/>
      <c r="S703" s="46"/>
      <c r="T703" s="46"/>
      <c r="U703" s="46"/>
      <c r="V703" s="46"/>
      <c r="W703" s="46"/>
      <c r="X703" s="46"/>
      <c r="Y703" s="46"/>
      <c r="Z703" s="46"/>
    </row>
    <row r="704" spans="1:26" ht="15.75" customHeight="1">
      <c r="A704" s="46"/>
      <c r="B704" s="46"/>
      <c r="C704" s="46"/>
      <c r="D704" s="46"/>
      <c r="E704" s="46"/>
      <c r="F704" s="46"/>
      <c r="G704" s="46"/>
      <c r="H704" s="46"/>
      <c r="I704" s="46"/>
      <c r="J704" s="46"/>
      <c r="K704" s="46"/>
      <c r="L704" s="46"/>
      <c r="M704" s="46"/>
      <c r="N704" s="46"/>
      <c r="O704" s="46"/>
      <c r="P704" s="46"/>
      <c r="Q704" s="46"/>
      <c r="R704" s="46"/>
      <c r="S704" s="46"/>
      <c r="T704" s="46"/>
      <c r="U704" s="46"/>
      <c r="V704" s="46"/>
      <c r="W704" s="46"/>
      <c r="X704" s="46"/>
      <c r="Y704" s="46"/>
      <c r="Z704" s="46"/>
    </row>
    <row r="705" spans="1:26" ht="15.75" customHeight="1">
      <c r="A705" s="46"/>
      <c r="B705" s="46"/>
      <c r="C705" s="46"/>
      <c r="D705" s="46"/>
      <c r="E705" s="46"/>
      <c r="F705" s="46"/>
      <c r="G705" s="46"/>
      <c r="H705" s="46"/>
      <c r="I705" s="46"/>
      <c r="J705" s="46"/>
      <c r="K705" s="46"/>
      <c r="L705" s="46"/>
      <c r="M705" s="46"/>
      <c r="N705" s="46"/>
      <c r="O705" s="46"/>
      <c r="P705" s="46"/>
      <c r="Q705" s="46"/>
      <c r="R705" s="46"/>
      <c r="S705" s="46"/>
      <c r="T705" s="46"/>
      <c r="U705" s="46"/>
      <c r="V705" s="46"/>
      <c r="W705" s="46"/>
      <c r="X705" s="46"/>
      <c r="Y705" s="46"/>
      <c r="Z705" s="46"/>
    </row>
    <row r="706" spans="1:26" ht="15.75" customHeight="1">
      <c r="A706" s="46"/>
      <c r="B706" s="46"/>
      <c r="C706" s="46"/>
      <c r="D706" s="46"/>
      <c r="E706" s="46"/>
      <c r="F706" s="46"/>
      <c r="G706" s="46"/>
      <c r="H706" s="46"/>
      <c r="I706" s="46"/>
      <c r="J706" s="46"/>
      <c r="K706" s="46"/>
      <c r="L706" s="46"/>
      <c r="M706" s="46"/>
      <c r="N706" s="46"/>
      <c r="O706" s="46"/>
      <c r="P706" s="46"/>
      <c r="Q706" s="46"/>
      <c r="R706" s="46"/>
      <c r="S706" s="46"/>
      <c r="T706" s="46"/>
      <c r="U706" s="46"/>
      <c r="V706" s="46"/>
      <c r="W706" s="46"/>
      <c r="X706" s="46"/>
      <c r="Y706" s="46"/>
      <c r="Z706" s="46"/>
    </row>
    <row r="707" spans="1:26" ht="15.75" customHeight="1">
      <c r="A707" s="46"/>
      <c r="B707" s="46"/>
      <c r="C707" s="46"/>
      <c r="D707" s="46"/>
      <c r="E707" s="46"/>
      <c r="F707" s="46"/>
      <c r="G707" s="46"/>
      <c r="H707" s="46"/>
      <c r="I707" s="46"/>
      <c r="J707" s="46"/>
      <c r="K707" s="46"/>
      <c r="L707" s="46"/>
      <c r="M707" s="46"/>
      <c r="N707" s="46"/>
      <c r="O707" s="46"/>
      <c r="P707" s="46"/>
      <c r="Q707" s="46"/>
      <c r="R707" s="46"/>
      <c r="S707" s="46"/>
      <c r="T707" s="46"/>
      <c r="U707" s="46"/>
      <c r="V707" s="46"/>
      <c r="W707" s="46"/>
      <c r="X707" s="46"/>
      <c r="Y707" s="46"/>
      <c r="Z707" s="46"/>
    </row>
    <row r="708" spans="1:26" ht="15.75" customHeight="1">
      <c r="A708" s="46"/>
      <c r="B708" s="46"/>
      <c r="C708" s="46"/>
      <c r="D708" s="46"/>
      <c r="E708" s="46"/>
      <c r="F708" s="46"/>
      <c r="G708" s="46"/>
      <c r="H708" s="46"/>
      <c r="I708" s="46"/>
      <c r="J708" s="46"/>
      <c r="K708" s="46"/>
      <c r="L708" s="46"/>
      <c r="M708" s="46"/>
      <c r="N708" s="46"/>
      <c r="O708" s="46"/>
      <c r="P708" s="46"/>
      <c r="Q708" s="46"/>
      <c r="R708" s="46"/>
      <c r="S708" s="46"/>
      <c r="T708" s="46"/>
      <c r="U708" s="46"/>
      <c r="V708" s="46"/>
      <c r="W708" s="46"/>
      <c r="X708" s="46"/>
      <c r="Y708" s="46"/>
      <c r="Z708" s="46"/>
    </row>
    <row r="709" spans="1:26" ht="15.75" customHeight="1">
      <c r="A709" s="46"/>
      <c r="B709" s="46"/>
      <c r="C709" s="46"/>
      <c r="D709" s="46"/>
      <c r="E709" s="46"/>
      <c r="F709" s="46"/>
      <c r="G709" s="46"/>
      <c r="H709" s="46"/>
      <c r="I709" s="46"/>
      <c r="J709" s="46"/>
      <c r="K709" s="46"/>
      <c r="L709" s="46"/>
      <c r="M709" s="46"/>
      <c r="N709" s="46"/>
      <c r="O709" s="46"/>
      <c r="P709" s="46"/>
      <c r="Q709" s="46"/>
      <c r="R709" s="46"/>
      <c r="S709" s="46"/>
      <c r="T709" s="46"/>
      <c r="U709" s="46"/>
      <c r="V709" s="46"/>
      <c r="W709" s="46"/>
      <c r="X709" s="46"/>
      <c r="Y709" s="46"/>
      <c r="Z709" s="46"/>
    </row>
    <row r="710" spans="1:26" ht="15.75" customHeight="1">
      <c r="A710" s="46"/>
      <c r="B710" s="46"/>
      <c r="C710" s="46"/>
      <c r="D710" s="46"/>
      <c r="E710" s="46"/>
      <c r="F710" s="46"/>
      <c r="G710" s="46"/>
      <c r="H710" s="46"/>
      <c r="I710" s="46"/>
      <c r="J710" s="46"/>
      <c r="K710" s="46"/>
      <c r="L710" s="46"/>
      <c r="M710" s="46"/>
      <c r="N710" s="46"/>
      <c r="O710" s="46"/>
      <c r="P710" s="46"/>
      <c r="Q710" s="46"/>
      <c r="R710" s="46"/>
      <c r="S710" s="46"/>
      <c r="T710" s="46"/>
      <c r="U710" s="46"/>
      <c r="V710" s="46"/>
      <c r="W710" s="46"/>
      <c r="X710" s="46"/>
      <c r="Y710" s="46"/>
      <c r="Z710" s="46"/>
    </row>
    <row r="711" spans="1:26" ht="15.75" customHeight="1">
      <c r="A711" s="46"/>
      <c r="B711" s="46"/>
      <c r="C711" s="46"/>
      <c r="D711" s="46"/>
      <c r="E711" s="46"/>
      <c r="F711" s="46"/>
      <c r="G711" s="46"/>
      <c r="H711" s="46"/>
      <c r="I711" s="46"/>
      <c r="J711" s="46"/>
      <c r="K711" s="46"/>
      <c r="L711" s="46"/>
      <c r="M711" s="46"/>
      <c r="N711" s="46"/>
      <c r="O711" s="46"/>
      <c r="P711" s="46"/>
      <c r="Q711" s="46"/>
      <c r="R711" s="46"/>
      <c r="S711" s="46"/>
      <c r="T711" s="46"/>
      <c r="U711" s="46"/>
      <c r="V711" s="46"/>
      <c r="W711" s="46"/>
      <c r="X711" s="46"/>
      <c r="Y711" s="46"/>
      <c r="Z711" s="46"/>
    </row>
    <row r="712" spans="1:26" ht="15.75" customHeight="1">
      <c r="A712" s="46"/>
      <c r="B712" s="46"/>
      <c r="C712" s="46"/>
      <c r="D712" s="46"/>
      <c r="E712" s="46"/>
      <c r="F712" s="46"/>
      <c r="G712" s="46"/>
      <c r="H712" s="46"/>
      <c r="I712" s="46"/>
      <c r="J712" s="46"/>
      <c r="K712" s="46"/>
      <c r="L712" s="46"/>
      <c r="M712" s="46"/>
      <c r="N712" s="46"/>
      <c r="O712" s="46"/>
      <c r="P712" s="46"/>
      <c r="Q712" s="46"/>
      <c r="R712" s="46"/>
      <c r="S712" s="46"/>
      <c r="T712" s="46"/>
      <c r="U712" s="46"/>
      <c r="V712" s="46"/>
      <c r="W712" s="46"/>
      <c r="X712" s="46"/>
      <c r="Y712" s="46"/>
      <c r="Z712" s="46"/>
    </row>
    <row r="713" spans="1:26" ht="15.75" customHeight="1">
      <c r="A713" s="46"/>
      <c r="B713" s="46"/>
      <c r="C713" s="46"/>
      <c r="D713" s="46"/>
      <c r="E713" s="46"/>
      <c r="F713" s="46"/>
      <c r="G713" s="46"/>
      <c r="H713" s="46"/>
      <c r="I713" s="46"/>
      <c r="J713" s="46"/>
      <c r="K713" s="46"/>
      <c r="L713" s="46"/>
      <c r="M713" s="46"/>
      <c r="N713" s="46"/>
      <c r="O713" s="46"/>
      <c r="P713" s="46"/>
      <c r="Q713" s="46"/>
      <c r="R713" s="46"/>
      <c r="S713" s="46"/>
      <c r="T713" s="46"/>
      <c r="U713" s="46"/>
      <c r="V713" s="46"/>
      <c r="W713" s="46"/>
      <c r="X713" s="46"/>
      <c r="Y713" s="46"/>
      <c r="Z713" s="46"/>
    </row>
    <row r="714" spans="1:26" ht="15.75" customHeight="1">
      <c r="A714" s="46"/>
      <c r="B714" s="46"/>
      <c r="C714" s="46"/>
      <c r="D714" s="46"/>
      <c r="E714" s="46"/>
      <c r="F714" s="46"/>
      <c r="G714" s="46"/>
      <c r="H714" s="46"/>
      <c r="I714" s="46"/>
      <c r="J714" s="46"/>
      <c r="K714" s="46"/>
      <c r="L714" s="46"/>
      <c r="M714" s="46"/>
      <c r="N714" s="46"/>
      <c r="O714" s="46"/>
      <c r="P714" s="46"/>
      <c r="Q714" s="46"/>
      <c r="R714" s="46"/>
      <c r="S714" s="46"/>
      <c r="T714" s="46"/>
      <c r="U714" s="46"/>
      <c r="V714" s="46"/>
      <c r="W714" s="46"/>
      <c r="X714" s="46"/>
      <c r="Y714" s="46"/>
      <c r="Z714" s="46"/>
    </row>
    <row r="715" spans="1:26" ht="15.75" customHeight="1">
      <c r="A715" s="46"/>
      <c r="B715" s="46"/>
      <c r="C715" s="46"/>
      <c r="D715" s="46"/>
      <c r="E715" s="46"/>
      <c r="F715" s="46"/>
      <c r="G715" s="46"/>
      <c r="H715" s="46"/>
      <c r="I715" s="46"/>
      <c r="J715" s="46"/>
      <c r="K715" s="46"/>
      <c r="L715" s="46"/>
      <c r="M715" s="46"/>
      <c r="N715" s="46"/>
      <c r="O715" s="46"/>
      <c r="P715" s="46"/>
      <c r="Q715" s="46"/>
      <c r="R715" s="46"/>
      <c r="S715" s="46"/>
      <c r="T715" s="46"/>
      <c r="U715" s="46"/>
      <c r="V715" s="46"/>
      <c r="W715" s="46"/>
      <c r="X715" s="46"/>
      <c r="Y715" s="46"/>
      <c r="Z715" s="46"/>
    </row>
    <row r="716" spans="1:26" ht="15.75" customHeight="1">
      <c r="A716" s="46"/>
      <c r="B716" s="46"/>
      <c r="C716" s="46"/>
      <c r="D716" s="46"/>
      <c r="E716" s="46"/>
      <c r="F716" s="46"/>
      <c r="G716" s="46"/>
      <c r="H716" s="46"/>
      <c r="I716" s="46"/>
      <c r="J716" s="46"/>
      <c r="K716" s="46"/>
      <c r="L716" s="46"/>
      <c r="M716" s="46"/>
      <c r="N716" s="46"/>
      <c r="O716" s="46"/>
      <c r="P716" s="46"/>
      <c r="Q716" s="46"/>
      <c r="R716" s="46"/>
      <c r="S716" s="46"/>
      <c r="T716" s="46"/>
      <c r="U716" s="46"/>
      <c r="V716" s="46"/>
      <c r="W716" s="46"/>
      <c r="X716" s="46"/>
      <c r="Y716" s="46"/>
      <c r="Z716" s="46"/>
    </row>
    <row r="717" spans="1:26" ht="15.75" customHeight="1">
      <c r="A717" s="46"/>
      <c r="B717" s="46"/>
      <c r="C717" s="46"/>
      <c r="D717" s="46"/>
      <c r="E717" s="46"/>
      <c r="F717" s="46"/>
      <c r="G717" s="46"/>
      <c r="H717" s="46"/>
      <c r="I717" s="46"/>
      <c r="J717" s="46"/>
      <c r="K717" s="46"/>
      <c r="L717" s="46"/>
      <c r="M717" s="46"/>
      <c r="N717" s="46"/>
      <c r="O717" s="46"/>
      <c r="P717" s="46"/>
      <c r="Q717" s="46"/>
      <c r="R717" s="46"/>
      <c r="S717" s="46"/>
      <c r="T717" s="46"/>
      <c r="U717" s="46"/>
      <c r="V717" s="46"/>
      <c r="W717" s="46"/>
      <c r="X717" s="46"/>
      <c r="Y717" s="46"/>
      <c r="Z717" s="46"/>
    </row>
    <row r="718" spans="1:26" ht="15.75" customHeight="1">
      <c r="A718" s="46"/>
      <c r="B718" s="46"/>
      <c r="C718" s="46"/>
      <c r="D718" s="46"/>
      <c r="E718" s="46"/>
      <c r="F718" s="46"/>
      <c r="G718" s="46"/>
      <c r="H718" s="46"/>
      <c r="I718" s="46"/>
      <c r="J718" s="46"/>
      <c r="K718" s="46"/>
      <c r="L718" s="46"/>
      <c r="M718" s="46"/>
      <c r="N718" s="46"/>
      <c r="O718" s="46"/>
      <c r="P718" s="46"/>
      <c r="Q718" s="46"/>
      <c r="R718" s="46"/>
      <c r="S718" s="46"/>
      <c r="T718" s="46"/>
      <c r="U718" s="46"/>
      <c r="V718" s="46"/>
      <c r="W718" s="46"/>
      <c r="X718" s="46"/>
      <c r="Y718" s="46"/>
      <c r="Z718" s="46"/>
    </row>
    <row r="719" spans="1:26" ht="15.75" customHeight="1">
      <c r="A719" s="46"/>
      <c r="B719" s="46"/>
      <c r="C719" s="46"/>
      <c r="D719" s="46"/>
      <c r="E719" s="46"/>
      <c r="F719" s="46"/>
      <c r="G719" s="46"/>
      <c r="H719" s="46"/>
      <c r="I719" s="46"/>
      <c r="J719" s="46"/>
      <c r="K719" s="46"/>
      <c r="L719" s="46"/>
      <c r="M719" s="46"/>
      <c r="N719" s="46"/>
      <c r="O719" s="46"/>
      <c r="P719" s="46"/>
      <c r="Q719" s="46"/>
      <c r="R719" s="46"/>
      <c r="S719" s="46"/>
      <c r="T719" s="46"/>
      <c r="U719" s="46"/>
      <c r="V719" s="46"/>
      <c r="W719" s="46"/>
      <c r="X719" s="46"/>
      <c r="Y719" s="46"/>
      <c r="Z719" s="46"/>
    </row>
    <row r="720" spans="1:26" ht="15.75" customHeight="1">
      <c r="A720" s="46"/>
      <c r="B720" s="46"/>
      <c r="C720" s="46"/>
      <c r="D720" s="46"/>
      <c r="E720" s="46"/>
      <c r="F720" s="46"/>
      <c r="G720" s="46"/>
      <c r="H720" s="46"/>
      <c r="I720" s="46"/>
      <c r="J720" s="46"/>
      <c r="K720" s="46"/>
      <c r="L720" s="46"/>
      <c r="M720" s="46"/>
      <c r="N720" s="46"/>
      <c r="O720" s="46"/>
      <c r="P720" s="46"/>
      <c r="Q720" s="46"/>
      <c r="R720" s="46"/>
      <c r="S720" s="46"/>
      <c r="T720" s="46"/>
      <c r="U720" s="46"/>
      <c r="V720" s="46"/>
      <c r="W720" s="46"/>
      <c r="X720" s="46"/>
      <c r="Y720" s="46"/>
      <c r="Z720" s="46"/>
    </row>
    <row r="721" spans="1:26" ht="15.75" customHeight="1">
      <c r="A721" s="46"/>
      <c r="B721" s="46"/>
      <c r="C721" s="46"/>
      <c r="D721" s="46"/>
      <c r="E721" s="46"/>
      <c r="F721" s="46"/>
      <c r="G721" s="46"/>
      <c r="H721" s="46"/>
      <c r="I721" s="46"/>
      <c r="J721" s="46"/>
      <c r="K721" s="46"/>
      <c r="L721" s="46"/>
      <c r="M721" s="46"/>
      <c r="N721" s="46"/>
      <c r="O721" s="46"/>
      <c r="P721" s="46"/>
      <c r="Q721" s="46"/>
      <c r="R721" s="46"/>
      <c r="S721" s="46"/>
      <c r="T721" s="46"/>
      <c r="U721" s="46"/>
      <c r="V721" s="46"/>
      <c r="W721" s="46"/>
      <c r="X721" s="46"/>
      <c r="Y721" s="46"/>
      <c r="Z721" s="46"/>
    </row>
    <row r="722" spans="1:26" ht="15.75" customHeight="1">
      <c r="A722" s="46"/>
      <c r="B722" s="46"/>
      <c r="C722" s="46"/>
      <c r="D722" s="46"/>
      <c r="E722" s="46"/>
      <c r="F722" s="46"/>
      <c r="G722" s="46"/>
      <c r="H722" s="46"/>
      <c r="I722" s="46"/>
      <c r="J722" s="46"/>
      <c r="K722" s="46"/>
      <c r="L722" s="46"/>
      <c r="M722" s="46"/>
      <c r="N722" s="46"/>
      <c r="O722" s="46"/>
      <c r="P722" s="46"/>
      <c r="Q722" s="46"/>
      <c r="R722" s="46"/>
      <c r="S722" s="46"/>
      <c r="T722" s="46"/>
      <c r="U722" s="46"/>
      <c r="V722" s="46"/>
      <c r="W722" s="46"/>
      <c r="X722" s="46"/>
      <c r="Y722" s="46"/>
      <c r="Z722" s="46"/>
    </row>
    <row r="723" spans="1:26" ht="15.75" customHeight="1">
      <c r="A723" s="46"/>
      <c r="B723" s="46"/>
      <c r="C723" s="46"/>
      <c r="D723" s="46"/>
      <c r="E723" s="46"/>
      <c r="F723" s="46"/>
      <c r="G723" s="46"/>
      <c r="H723" s="46"/>
      <c r="I723" s="46"/>
      <c r="J723" s="46"/>
      <c r="K723" s="46"/>
      <c r="L723" s="46"/>
      <c r="M723" s="46"/>
      <c r="N723" s="46"/>
      <c r="O723" s="46"/>
      <c r="P723" s="46"/>
      <c r="Q723" s="46"/>
      <c r="R723" s="46"/>
      <c r="S723" s="46"/>
      <c r="T723" s="46"/>
      <c r="U723" s="46"/>
      <c r="V723" s="46"/>
      <c r="W723" s="46"/>
      <c r="X723" s="46"/>
      <c r="Y723" s="46"/>
      <c r="Z723" s="46"/>
    </row>
    <row r="724" spans="1:26" ht="15.75" customHeight="1">
      <c r="A724" s="46"/>
      <c r="B724" s="46"/>
      <c r="C724" s="46"/>
      <c r="D724" s="46"/>
      <c r="E724" s="46"/>
      <c r="F724" s="46"/>
      <c r="G724" s="46"/>
      <c r="H724" s="46"/>
      <c r="I724" s="46"/>
      <c r="J724" s="46"/>
      <c r="K724" s="46"/>
      <c r="L724" s="46"/>
      <c r="M724" s="46"/>
      <c r="N724" s="46"/>
      <c r="O724" s="46"/>
      <c r="P724" s="46"/>
      <c r="Q724" s="46"/>
      <c r="R724" s="46"/>
      <c r="S724" s="46"/>
      <c r="T724" s="46"/>
      <c r="U724" s="46"/>
      <c r="V724" s="46"/>
      <c r="W724" s="46"/>
      <c r="X724" s="46"/>
      <c r="Y724" s="46"/>
      <c r="Z724" s="46"/>
    </row>
    <row r="725" spans="1:26" ht="15.75" customHeight="1">
      <c r="A725" s="46"/>
      <c r="B725" s="46"/>
      <c r="C725" s="46"/>
      <c r="D725" s="46"/>
      <c r="E725" s="46"/>
      <c r="F725" s="46"/>
      <c r="G725" s="46"/>
      <c r="H725" s="46"/>
      <c r="I725" s="46"/>
      <c r="J725" s="46"/>
      <c r="K725" s="46"/>
      <c r="L725" s="46"/>
      <c r="M725" s="46"/>
      <c r="N725" s="46"/>
      <c r="O725" s="46"/>
      <c r="P725" s="46"/>
      <c r="Q725" s="46"/>
      <c r="R725" s="46"/>
      <c r="S725" s="46"/>
      <c r="T725" s="46"/>
      <c r="U725" s="46"/>
      <c r="V725" s="46"/>
      <c r="W725" s="46"/>
      <c r="X725" s="46"/>
      <c r="Y725" s="46"/>
      <c r="Z725" s="46"/>
    </row>
    <row r="726" spans="1:26" ht="15.75" customHeight="1">
      <c r="A726" s="46"/>
      <c r="B726" s="46"/>
      <c r="C726" s="46"/>
      <c r="D726" s="46"/>
      <c r="E726" s="46"/>
      <c r="F726" s="46"/>
      <c r="G726" s="46"/>
      <c r="H726" s="46"/>
      <c r="I726" s="46"/>
      <c r="J726" s="46"/>
      <c r="K726" s="46"/>
      <c r="L726" s="46"/>
      <c r="M726" s="46"/>
      <c r="N726" s="46"/>
      <c r="O726" s="46"/>
      <c r="P726" s="46"/>
      <c r="Q726" s="46"/>
      <c r="R726" s="46"/>
      <c r="S726" s="46"/>
      <c r="T726" s="46"/>
      <c r="U726" s="46"/>
      <c r="V726" s="46"/>
      <c r="W726" s="46"/>
      <c r="X726" s="46"/>
      <c r="Y726" s="46"/>
      <c r="Z726" s="46"/>
    </row>
    <row r="727" spans="1:26" ht="15.75" customHeight="1">
      <c r="A727" s="46"/>
      <c r="B727" s="46"/>
      <c r="C727" s="46"/>
      <c r="D727" s="46"/>
      <c r="E727" s="46"/>
      <c r="F727" s="46"/>
      <c r="G727" s="46"/>
      <c r="H727" s="46"/>
      <c r="I727" s="46"/>
      <c r="J727" s="46"/>
      <c r="K727" s="46"/>
      <c r="L727" s="46"/>
      <c r="M727" s="46"/>
      <c r="N727" s="46"/>
      <c r="O727" s="46"/>
      <c r="P727" s="46"/>
      <c r="Q727" s="46"/>
      <c r="R727" s="46"/>
      <c r="S727" s="46"/>
      <c r="T727" s="46"/>
      <c r="U727" s="46"/>
      <c r="V727" s="46"/>
      <c r="W727" s="46"/>
      <c r="X727" s="46"/>
      <c r="Y727" s="46"/>
      <c r="Z727" s="46"/>
    </row>
    <row r="728" spans="1:26" ht="15.75" customHeight="1">
      <c r="A728" s="46"/>
      <c r="B728" s="46"/>
      <c r="C728" s="46"/>
      <c r="D728" s="46"/>
      <c r="E728" s="46"/>
      <c r="F728" s="46"/>
      <c r="G728" s="46"/>
      <c r="H728" s="46"/>
      <c r="I728" s="46"/>
      <c r="J728" s="46"/>
      <c r="K728" s="46"/>
      <c r="L728" s="46"/>
      <c r="M728" s="46"/>
      <c r="N728" s="46"/>
      <c r="O728" s="46"/>
      <c r="P728" s="46"/>
      <c r="Q728" s="46"/>
      <c r="R728" s="46"/>
      <c r="S728" s="46"/>
      <c r="T728" s="46"/>
      <c r="U728" s="46"/>
      <c r="V728" s="46"/>
      <c r="W728" s="46"/>
      <c r="X728" s="46"/>
      <c r="Y728" s="46"/>
      <c r="Z728" s="46"/>
    </row>
    <row r="729" spans="1:26" ht="15.75" customHeight="1">
      <c r="A729" s="46"/>
      <c r="B729" s="46"/>
      <c r="C729" s="46"/>
      <c r="D729" s="46"/>
      <c r="E729" s="46"/>
      <c r="F729" s="46"/>
      <c r="G729" s="46"/>
      <c r="H729" s="46"/>
      <c r="I729" s="46"/>
      <c r="J729" s="46"/>
      <c r="K729" s="46"/>
      <c r="L729" s="46"/>
      <c r="M729" s="46"/>
      <c r="N729" s="46"/>
      <c r="O729" s="46"/>
      <c r="P729" s="46"/>
      <c r="Q729" s="46"/>
      <c r="R729" s="46"/>
      <c r="S729" s="46"/>
      <c r="T729" s="46"/>
      <c r="U729" s="46"/>
      <c r="V729" s="46"/>
      <c r="W729" s="46"/>
      <c r="X729" s="46"/>
      <c r="Y729" s="46"/>
      <c r="Z729" s="46"/>
    </row>
    <row r="730" spans="1:26" ht="15.75" customHeight="1">
      <c r="A730" s="46"/>
      <c r="B730" s="46"/>
      <c r="C730" s="46"/>
      <c r="D730" s="46"/>
      <c r="E730" s="46"/>
      <c r="F730" s="46"/>
      <c r="G730" s="46"/>
      <c r="H730" s="46"/>
      <c r="I730" s="46"/>
      <c r="J730" s="46"/>
      <c r="K730" s="46"/>
      <c r="L730" s="46"/>
      <c r="M730" s="46"/>
      <c r="N730" s="46"/>
      <c r="O730" s="46"/>
      <c r="P730" s="46"/>
      <c r="Q730" s="46"/>
      <c r="R730" s="46"/>
      <c r="S730" s="46"/>
      <c r="T730" s="46"/>
      <c r="U730" s="46"/>
      <c r="V730" s="46"/>
      <c r="W730" s="46"/>
      <c r="X730" s="46"/>
      <c r="Y730" s="46"/>
      <c r="Z730" s="46"/>
    </row>
    <row r="731" spans="1:26" ht="15.75" customHeight="1">
      <c r="A731" s="46"/>
      <c r="B731" s="46"/>
      <c r="C731" s="46"/>
      <c r="D731" s="46"/>
      <c r="E731" s="46"/>
      <c r="F731" s="46"/>
      <c r="G731" s="46"/>
      <c r="H731" s="46"/>
      <c r="I731" s="46"/>
      <c r="J731" s="46"/>
      <c r="K731" s="46"/>
      <c r="L731" s="46"/>
      <c r="M731" s="46"/>
      <c r="N731" s="46"/>
      <c r="O731" s="46"/>
      <c r="P731" s="46"/>
      <c r="Q731" s="46"/>
      <c r="R731" s="46"/>
      <c r="S731" s="46"/>
      <c r="T731" s="46"/>
      <c r="U731" s="46"/>
      <c r="V731" s="46"/>
      <c r="W731" s="46"/>
      <c r="X731" s="46"/>
      <c r="Y731" s="46"/>
      <c r="Z731" s="46"/>
    </row>
    <row r="732" spans="1:26" ht="15.75" customHeight="1">
      <c r="A732" s="46"/>
      <c r="B732" s="46"/>
      <c r="C732" s="46"/>
      <c r="D732" s="46"/>
      <c r="E732" s="46"/>
      <c r="F732" s="46"/>
      <c r="G732" s="46"/>
      <c r="H732" s="46"/>
      <c r="I732" s="46"/>
      <c r="J732" s="46"/>
      <c r="K732" s="46"/>
      <c r="L732" s="46"/>
      <c r="M732" s="46"/>
      <c r="N732" s="46"/>
      <c r="O732" s="46"/>
      <c r="P732" s="46"/>
      <c r="Q732" s="46"/>
      <c r="R732" s="46"/>
      <c r="S732" s="46"/>
      <c r="T732" s="46"/>
      <c r="U732" s="46"/>
      <c r="V732" s="46"/>
      <c r="W732" s="46"/>
      <c r="X732" s="46"/>
      <c r="Y732" s="46"/>
      <c r="Z732" s="46"/>
    </row>
    <row r="733" spans="1:26" ht="15.75" customHeight="1">
      <c r="A733" s="46"/>
      <c r="B733" s="46"/>
      <c r="C733" s="46"/>
      <c r="D733" s="46"/>
      <c r="E733" s="46"/>
      <c r="F733" s="46"/>
      <c r="G733" s="46"/>
      <c r="H733" s="46"/>
      <c r="I733" s="46"/>
      <c r="J733" s="46"/>
      <c r="K733" s="46"/>
      <c r="L733" s="46"/>
      <c r="M733" s="46"/>
      <c r="N733" s="46"/>
      <c r="O733" s="46"/>
      <c r="P733" s="46"/>
      <c r="Q733" s="46"/>
      <c r="R733" s="46"/>
      <c r="S733" s="46"/>
      <c r="T733" s="46"/>
      <c r="U733" s="46"/>
      <c r="V733" s="46"/>
      <c r="W733" s="46"/>
      <c r="X733" s="46"/>
      <c r="Y733" s="46"/>
      <c r="Z733" s="46"/>
    </row>
    <row r="734" spans="1:26" ht="15.75" customHeight="1">
      <c r="A734" s="46"/>
      <c r="B734" s="46"/>
      <c r="C734" s="46"/>
      <c r="D734" s="46"/>
      <c r="E734" s="46"/>
      <c r="F734" s="46"/>
      <c r="G734" s="46"/>
      <c r="H734" s="46"/>
      <c r="I734" s="46"/>
      <c r="J734" s="46"/>
      <c r="K734" s="46"/>
      <c r="L734" s="46"/>
      <c r="M734" s="46"/>
      <c r="N734" s="46"/>
      <c r="O734" s="46"/>
      <c r="P734" s="46"/>
      <c r="Q734" s="46"/>
      <c r="R734" s="46"/>
      <c r="S734" s="46"/>
      <c r="T734" s="46"/>
      <c r="U734" s="46"/>
      <c r="V734" s="46"/>
      <c r="W734" s="46"/>
      <c r="X734" s="46"/>
      <c r="Y734" s="46"/>
      <c r="Z734" s="46"/>
    </row>
    <row r="735" spans="1:26" ht="15.75" customHeight="1">
      <c r="A735" s="46"/>
      <c r="B735" s="46"/>
      <c r="C735" s="46"/>
      <c r="D735" s="46"/>
      <c r="E735" s="46"/>
      <c r="F735" s="46"/>
      <c r="G735" s="46"/>
      <c r="H735" s="46"/>
      <c r="I735" s="46"/>
      <c r="J735" s="46"/>
      <c r="K735" s="46"/>
      <c r="L735" s="46"/>
      <c r="M735" s="46"/>
      <c r="N735" s="46"/>
      <c r="O735" s="46"/>
      <c r="P735" s="46"/>
      <c r="Q735" s="46"/>
      <c r="R735" s="46"/>
      <c r="S735" s="46"/>
      <c r="T735" s="46"/>
      <c r="U735" s="46"/>
      <c r="V735" s="46"/>
      <c r="W735" s="46"/>
      <c r="X735" s="46"/>
      <c r="Y735" s="46"/>
      <c r="Z735" s="46"/>
    </row>
    <row r="736" spans="1:26" ht="15.75" customHeight="1">
      <c r="A736" s="46"/>
      <c r="B736" s="46"/>
      <c r="C736" s="46"/>
      <c r="D736" s="46"/>
      <c r="E736" s="46"/>
      <c r="F736" s="46"/>
      <c r="G736" s="46"/>
      <c r="H736" s="46"/>
      <c r="I736" s="46"/>
      <c r="J736" s="46"/>
      <c r="K736" s="46"/>
      <c r="L736" s="46"/>
      <c r="M736" s="46"/>
      <c r="N736" s="46"/>
      <c r="O736" s="46"/>
      <c r="P736" s="46"/>
      <c r="Q736" s="46"/>
      <c r="R736" s="46"/>
      <c r="S736" s="46"/>
      <c r="T736" s="46"/>
      <c r="U736" s="46"/>
      <c r="V736" s="46"/>
      <c r="W736" s="46"/>
      <c r="X736" s="46"/>
      <c r="Y736" s="46"/>
      <c r="Z736" s="46"/>
    </row>
    <row r="737" spans="1:26" ht="15.75" customHeight="1">
      <c r="A737" s="46"/>
      <c r="B737" s="46"/>
      <c r="C737" s="46"/>
      <c r="D737" s="46"/>
      <c r="E737" s="46"/>
      <c r="F737" s="46"/>
      <c r="G737" s="46"/>
      <c r="H737" s="46"/>
      <c r="I737" s="46"/>
      <c r="J737" s="46"/>
      <c r="K737" s="46"/>
      <c r="L737" s="46"/>
      <c r="M737" s="46"/>
      <c r="N737" s="46"/>
      <c r="O737" s="46"/>
      <c r="P737" s="46"/>
      <c r="Q737" s="46"/>
      <c r="R737" s="46"/>
      <c r="S737" s="46"/>
      <c r="T737" s="46"/>
      <c r="U737" s="46"/>
      <c r="V737" s="46"/>
      <c r="W737" s="46"/>
      <c r="X737" s="46"/>
      <c r="Y737" s="46"/>
      <c r="Z737" s="46"/>
    </row>
    <row r="738" spans="1:26" ht="15.75" customHeight="1">
      <c r="A738" s="46"/>
      <c r="B738" s="46"/>
      <c r="C738" s="46"/>
      <c r="D738" s="46"/>
      <c r="E738" s="46"/>
      <c r="F738" s="46"/>
      <c r="G738" s="46"/>
      <c r="H738" s="46"/>
      <c r="I738" s="46"/>
      <c r="J738" s="46"/>
      <c r="K738" s="46"/>
      <c r="L738" s="46"/>
      <c r="M738" s="46"/>
      <c r="N738" s="46"/>
      <c r="O738" s="46"/>
      <c r="P738" s="46"/>
      <c r="Q738" s="46"/>
      <c r="R738" s="46"/>
      <c r="S738" s="46"/>
      <c r="T738" s="46"/>
      <c r="U738" s="46"/>
      <c r="V738" s="46"/>
      <c r="W738" s="46"/>
      <c r="X738" s="46"/>
      <c r="Y738" s="46"/>
      <c r="Z738" s="46"/>
    </row>
    <row r="739" spans="1:26" ht="15.75" customHeight="1">
      <c r="A739" s="46"/>
      <c r="B739" s="46"/>
      <c r="C739" s="46"/>
      <c r="D739" s="46"/>
      <c r="E739" s="46"/>
      <c r="F739" s="46"/>
      <c r="G739" s="46"/>
      <c r="H739" s="46"/>
      <c r="I739" s="46"/>
      <c r="J739" s="46"/>
      <c r="K739" s="46"/>
      <c r="L739" s="46"/>
      <c r="M739" s="46"/>
      <c r="N739" s="46"/>
      <c r="O739" s="46"/>
      <c r="P739" s="46"/>
      <c r="Q739" s="46"/>
      <c r="R739" s="46"/>
      <c r="S739" s="46"/>
      <c r="T739" s="46"/>
      <c r="U739" s="46"/>
      <c r="V739" s="46"/>
      <c r="W739" s="46"/>
      <c r="X739" s="46"/>
      <c r="Y739" s="46"/>
      <c r="Z739" s="46"/>
    </row>
    <row r="740" spans="1:26" ht="15.75" customHeight="1">
      <c r="A740" s="46"/>
      <c r="B740" s="46"/>
      <c r="C740" s="46"/>
      <c r="D740" s="46"/>
      <c r="E740" s="46"/>
      <c r="F740" s="46"/>
      <c r="G740" s="46"/>
      <c r="H740" s="46"/>
      <c r="I740" s="46"/>
      <c r="J740" s="46"/>
      <c r="K740" s="46"/>
      <c r="L740" s="46"/>
      <c r="M740" s="46"/>
      <c r="N740" s="46"/>
      <c r="O740" s="46"/>
      <c r="P740" s="46"/>
      <c r="Q740" s="46"/>
      <c r="R740" s="46"/>
      <c r="S740" s="46"/>
      <c r="T740" s="46"/>
      <c r="U740" s="46"/>
      <c r="V740" s="46"/>
      <c r="W740" s="46"/>
      <c r="X740" s="46"/>
      <c r="Y740" s="46"/>
      <c r="Z740" s="46"/>
    </row>
    <row r="741" spans="1:26" ht="15.75" customHeight="1">
      <c r="A741" s="46"/>
      <c r="B741" s="46"/>
      <c r="C741" s="46"/>
      <c r="D741" s="46"/>
      <c r="E741" s="46"/>
      <c r="F741" s="46"/>
      <c r="G741" s="46"/>
      <c r="H741" s="46"/>
      <c r="I741" s="46"/>
      <c r="J741" s="46"/>
      <c r="K741" s="46"/>
      <c r="L741" s="46"/>
      <c r="M741" s="46"/>
      <c r="N741" s="46"/>
      <c r="O741" s="46"/>
      <c r="P741" s="46"/>
      <c r="Q741" s="46"/>
      <c r="R741" s="46"/>
      <c r="S741" s="46"/>
      <c r="T741" s="46"/>
      <c r="U741" s="46"/>
      <c r="V741" s="46"/>
      <c r="W741" s="46"/>
      <c r="X741" s="46"/>
      <c r="Y741" s="46"/>
      <c r="Z741" s="46"/>
    </row>
    <row r="742" spans="1:26" ht="15.75" customHeight="1">
      <c r="A742" s="46"/>
      <c r="B742" s="46"/>
      <c r="C742" s="46"/>
      <c r="D742" s="46"/>
      <c r="E742" s="46"/>
      <c r="F742" s="46"/>
      <c r="G742" s="46"/>
      <c r="H742" s="46"/>
      <c r="I742" s="46"/>
      <c r="J742" s="46"/>
      <c r="K742" s="46"/>
      <c r="L742" s="46"/>
      <c r="M742" s="46"/>
      <c r="N742" s="46"/>
      <c r="O742" s="46"/>
      <c r="P742" s="46"/>
      <c r="Q742" s="46"/>
      <c r="R742" s="46"/>
      <c r="S742" s="46"/>
      <c r="T742" s="46"/>
      <c r="U742" s="46"/>
      <c r="V742" s="46"/>
      <c r="W742" s="46"/>
      <c r="X742" s="46"/>
      <c r="Y742" s="46"/>
      <c r="Z742" s="46"/>
    </row>
    <row r="743" spans="1:26" ht="15.75" customHeight="1">
      <c r="A743" s="46"/>
      <c r="B743" s="46"/>
      <c r="C743" s="46"/>
      <c r="D743" s="46"/>
      <c r="E743" s="46"/>
      <c r="F743" s="46"/>
      <c r="G743" s="46"/>
      <c r="H743" s="46"/>
      <c r="I743" s="46"/>
      <c r="J743" s="46"/>
      <c r="K743" s="46"/>
      <c r="L743" s="46"/>
      <c r="M743" s="46"/>
      <c r="N743" s="46"/>
      <c r="O743" s="46"/>
      <c r="P743" s="46"/>
      <c r="Q743" s="46"/>
      <c r="R743" s="46"/>
      <c r="S743" s="46"/>
      <c r="T743" s="46"/>
      <c r="U743" s="46"/>
      <c r="V743" s="46"/>
      <c r="W743" s="46"/>
      <c r="X743" s="46"/>
      <c r="Y743" s="46"/>
      <c r="Z743" s="46"/>
    </row>
    <row r="744" spans="1:26" ht="15.75" customHeight="1">
      <c r="A744" s="46"/>
      <c r="B744" s="46"/>
      <c r="C744" s="46"/>
      <c r="D744" s="46"/>
      <c r="E744" s="46"/>
      <c r="F744" s="46"/>
      <c r="G744" s="46"/>
      <c r="H744" s="46"/>
      <c r="I744" s="46"/>
      <c r="J744" s="46"/>
      <c r="K744" s="46"/>
      <c r="L744" s="46"/>
      <c r="M744" s="46"/>
      <c r="N744" s="46"/>
      <c r="O744" s="46"/>
      <c r="P744" s="46"/>
      <c r="Q744" s="46"/>
      <c r="R744" s="46"/>
      <c r="S744" s="46"/>
      <c r="T744" s="46"/>
      <c r="U744" s="46"/>
      <c r="V744" s="46"/>
      <c r="W744" s="46"/>
      <c r="X744" s="46"/>
      <c r="Y744" s="46"/>
      <c r="Z744" s="46"/>
    </row>
    <row r="745" spans="1:26" ht="15.75" customHeight="1">
      <c r="A745" s="46"/>
      <c r="B745" s="46"/>
      <c r="C745" s="46"/>
      <c r="D745" s="46"/>
      <c r="E745" s="46"/>
      <c r="F745" s="46"/>
      <c r="G745" s="46"/>
      <c r="H745" s="46"/>
      <c r="I745" s="46"/>
      <c r="J745" s="46"/>
      <c r="K745" s="46"/>
      <c r="L745" s="46"/>
      <c r="M745" s="46"/>
      <c r="N745" s="46"/>
      <c r="O745" s="46"/>
      <c r="P745" s="46"/>
      <c r="Q745" s="46"/>
      <c r="R745" s="46"/>
      <c r="S745" s="46"/>
      <c r="T745" s="46"/>
      <c r="U745" s="46"/>
      <c r="V745" s="46"/>
      <c r="W745" s="46"/>
      <c r="X745" s="46"/>
      <c r="Y745" s="46"/>
      <c r="Z745" s="46"/>
    </row>
    <row r="746" spans="1:26" ht="15.75" customHeight="1">
      <c r="A746" s="46"/>
      <c r="B746" s="46"/>
      <c r="C746" s="46"/>
      <c r="D746" s="46"/>
      <c r="E746" s="46"/>
      <c r="F746" s="46"/>
      <c r="G746" s="46"/>
      <c r="H746" s="46"/>
      <c r="I746" s="46"/>
      <c r="J746" s="46"/>
      <c r="K746" s="46"/>
      <c r="L746" s="46"/>
      <c r="M746" s="46"/>
      <c r="N746" s="46"/>
      <c r="O746" s="46"/>
      <c r="P746" s="46"/>
      <c r="Q746" s="46"/>
      <c r="R746" s="46"/>
      <c r="S746" s="46"/>
      <c r="T746" s="46"/>
      <c r="U746" s="46"/>
      <c r="V746" s="46"/>
      <c r="W746" s="46"/>
      <c r="X746" s="46"/>
      <c r="Y746" s="46"/>
      <c r="Z746" s="46"/>
    </row>
    <row r="747" spans="1:26" ht="15.75" customHeight="1">
      <c r="A747" s="46"/>
      <c r="B747" s="46"/>
      <c r="C747" s="46"/>
      <c r="D747" s="46"/>
      <c r="E747" s="46"/>
      <c r="F747" s="46"/>
      <c r="G747" s="46"/>
      <c r="H747" s="46"/>
      <c r="I747" s="46"/>
      <c r="J747" s="46"/>
      <c r="K747" s="46"/>
      <c r="L747" s="46"/>
      <c r="M747" s="46"/>
      <c r="N747" s="46"/>
      <c r="O747" s="46"/>
      <c r="P747" s="46"/>
      <c r="Q747" s="46"/>
      <c r="R747" s="46"/>
      <c r="S747" s="46"/>
      <c r="T747" s="46"/>
      <c r="U747" s="46"/>
      <c r="V747" s="46"/>
      <c r="W747" s="46"/>
      <c r="X747" s="46"/>
      <c r="Y747" s="46"/>
      <c r="Z747" s="46"/>
    </row>
    <row r="748" spans="1:26" ht="15.75" customHeight="1">
      <c r="A748" s="46"/>
      <c r="B748" s="46"/>
      <c r="C748" s="46"/>
      <c r="D748" s="46"/>
      <c r="E748" s="46"/>
      <c r="F748" s="46"/>
      <c r="G748" s="46"/>
      <c r="H748" s="46"/>
      <c r="I748" s="46"/>
      <c r="J748" s="46"/>
      <c r="K748" s="46"/>
      <c r="L748" s="46"/>
      <c r="M748" s="46"/>
      <c r="N748" s="46"/>
      <c r="O748" s="46"/>
      <c r="P748" s="46"/>
      <c r="Q748" s="46"/>
      <c r="R748" s="46"/>
      <c r="S748" s="46"/>
      <c r="T748" s="46"/>
      <c r="U748" s="46"/>
      <c r="V748" s="46"/>
      <c r="W748" s="46"/>
      <c r="X748" s="46"/>
      <c r="Y748" s="46"/>
      <c r="Z748" s="46"/>
    </row>
    <row r="749" spans="1:26" ht="15.75" customHeight="1">
      <c r="A749" s="46"/>
      <c r="B749" s="46"/>
      <c r="C749" s="46"/>
      <c r="D749" s="46"/>
      <c r="E749" s="46"/>
      <c r="F749" s="46"/>
      <c r="G749" s="46"/>
      <c r="H749" s="46"/>
      <c r="I749" s="46"/>
      <c r="J749" s="46"/>
      <c r="K749" s="46"/>
      <c r="L749" s="46"/>
      <c r="M749" s="46"/>
      <c r="N749" s="46"/>
      <c r="O749" s="46"/>
      <c r="P749" s="46"/>
      <c r="Q749" s="46"/>
      <c r="R749" s="46"/>
      <c r="S749" s="46"/>
      <c r="T749" s="46"/>
      <c r="U749" s="46"/>
      <c r="V749" s="46"/>
      <c r="W749" s="46"/>
      <c r="X749" s="46"/>
      <c r="Y749" s="46"/>
      <c r="Z749" s="46"/>
    </row>
    <row r="750" spans="1:26" ht="15.75" customHeight="1">
      <c r="A750" s="46"/>
      <c r="B750" s="46"/>
      <c r="C750" s="46"/>
      <c r="D750" s="46"/>
      <c r="E750" s="46"/>
      <c r="F750" s="46"/>
      <c r="G750" s="46"/>
      <c r="H750" s="46"/>
      <c r="I750" s="46"/>
      <c r="J750" s="46"/>
      <c r="K750" s="46"/>
      <c r="L750" s="46"/>
      <c r="M750" s="46"/>
      <c r="N750" s="46"/>
      <c r="O750" s="46"/>
      <c r="P750" s="46"/>
      <c r="Q750" s="46"/>
      <c r="R750" s="46"/>
      <c r="S750" s="46"/>
      <c r="T750" s="46"/>
      <c r="U750" s="46"/>
      <c r="V750" s="46"/>
      <c r="W750" s="46"/>
      <c r="X750" s="46"/>
      <c r="Y750" s="46"/>
      <c r="Z750" s="46"/>
    </row>
    <row r="751" spans="1:26" ht="15.75" customHeight="1">
      <c r="A751" s="46"/>
      <c r="B751" s="46"/>
      <c r="C751" s="46"/>
      <c r="D751" s="46"/>
      <c r="E751" s="46"/>
      <c r="F751" s="46"/>
      <c r="G751" s="46"/>
      <c r="H751" s="46"/>
      <c r="I751" s="46"/>
      <c r="J751" s="46"/>
      <c r="K751" s="46"/>
      <c r="L751" s="46"/>
      <c r="M751" s="46"/>
      <c r="N751" s="46"/>
      <c r="O751" s="46"/>
      <c r="P751" s="46"/>
      <c r="Q751" s="46"/>
      <c r="R751" s="46"/>
      <c r="S751" s="46"/>
      <c r="T751" s="46"/>
      <c r="U751" s="46"/>
      <c r="V751" s="46"/>
      <c r="W751" s="46"/>
      <c r="X751" s="46"/>
      <c r="Y751" s="46"/>
      <c r="Z751" s="46"/>
    </row>
    <row r="752" spans="1:26" ht="15.75" customHeight="1">
      <c r="A752" s="46"/>
      <c r="B752" s="46"/>
      <c r="C752" s="46"/>
      <c r="D752" s="46"/>
      <c r="E752" s="46"/>
      <c r="F752" s="46"/>
      <c r="G752" s="46"/>
      <c r="H752" s="46"/>
      <c r="I752" s="46"/>
      <c r="J752" s="46"/>
      <c r="K752" s="46"/>
      <c r="L752" s="46"/>
      <c r="M752" s="46"/>
      <c r="N752" s="46"/>
      <c r="O752" s="46"/>
      <c r="P752" s="46"/>
      <c r="Q752" s="46"/>
      <c r="R752" s="46"/>
      <c r="S752" s="46"/>
      <c r="T752" s="46"/>
      <c r="U752" s="46"/>
      <c r="V752" s="46"/>
      <c r="W752" s="46"/>
      <c r="X752" s="46"/>
      <c r="Y752" s="46"/>
      <c r="Z752" s="46"/>
    </row>
    <row r="753" spans="1:26" ht="15.75" customHeight="1">
      <c r="A753" s="46"/>
      <c r="B753" s="46"/>
      <c r="C753" s="46"/>
      <c r="D753" s="46"/>
      <c r="E753" s="46"/>
      <c r="F753" s="46"/>
      <c r="G753" s="46"/>
      <c r="H753" s="46"/>
      <c r="I753" s="46"/>
      <c r="J753" s="46"/>
      <c r="K753" s="46"/>
      <c r="L753" s="46"/>
      <c r="M753" s="46"/>
      <c r="N753" s="46"/>
      <c r="O753" s="46"/>
      <c r="P753" s="46"/>
      <c r="Q753" s="46"/>
      <c r="R753" s="46"/>
      <c r="S753" s="46"/>
      <c r="T753" s="46"/>
      <c r="U753" s="46"/>
      <c r="V753" s="46"/>
      <c r="W753" s="46"/>
      <c r="X753" s="46"/>
      <c r="Y753" s="46"/>
      <c r="Z753" s="46"/>
    </row>
    <row r="754" spans="1:26" ht="15.75" customHeight="1">
      <c r="A754" s="46"/>
      <c r="B754" s="46"/>
      <c r="C754" s="46"/>
      <c r="D754" s="46"/>
      <c r="E754" s="46"/>
      <c r="F754" s="46"/>
      <c r="G754" s="46"/>
      <c r="H754" s="46"/>
      <c r="I754" s="46"/>
      <c r="J754" s="46"/>
      <c r="K754" s="46"/>
      <c r="L754" s="46"/>
      <c r="M754" s="46"/>
      <c r="N754" s="46"/>
      <c r="O754" s="46"/>
      <c r="P754" s="46"/>
      <c r="Q754" s="46"/>
      <c r="R754" s="46"/>
      <c r="S754" s="46"/>
      <c r="T754" s="46"/>
      <c r="U754" s="46"/>
      <c r="V754" s="46"/>
      <c r="W754" s="46"/>
      <c r="X754" s="46"/>
      <c r="Y754" s="46"/>
      <c r="Z754" s="46"/>
    </row>
    <row r="755" spans="1:26" ht="15.75" customHeight="1">
      <c r="A755" s="46"/>
      <c r="B755" s="46"/>
      <c r="C755" s="46"/>
      <c r="D755" s="46"/>
      <c r="E755" s="46"/>
      <c r="F755" s="46"/>
      <c r="G755" s="46"/>
      <c r="H755" s="46"/>
      <c r="I755" s="46"/>
      <c r="J755" s="46"/>
      <c r="K755" s="46"/>
      <c r="L755" s="46"/>
      <c r="M755" s="46"/>
      <c r="N755" s="46"/>
      <c r="O755" s="46"/>
      <c r="P755" s="46"/>
      <c r="Q755" s="46"/>
      <c r="R755" s="46"/>
      <c r="S755" s="46"/>
      <c r="T755" s="46"/>
      <c r="U755" s="46"/>
      <c r="V755" s="46"/>
      <c r="W755" s="46"/>
      <c r="X755" s="46"/>
      <c r="Y755" s="46"/>
      <c r="Z755" s="46"/>
    </row>
    <row r="756" spans="1:26" ht="15.75" customHeight="1">
      <c r="A756" s="46"/>
      <c r="B756" s="46"/>
      <c r="C756" s="46"/>
      <c r="D756" s="46"/>
      <c r="E756" s="46"/>
      <c r="F756" s="46"/>
      <c r="G756" s="46"/>
      <c r="H756" s="46"/>
      <c r="I756" s="46"/>
      <c r="J756" s="46"/>
      <c r="K756" s="46"/>
      <c r="L756" s="46"/>
      <c r="M756" s="46"/>
      <c r="N756" s="46"/>
      <c r="O756" s="46"/>
      <c r="P756" s="46"/>
      <c r="Q756" s="46"/>
      <c r="R756" s="46"/>
      <c r="S756" s="46"/>
      <c r="T756" s="46"/>
      <c r="U756" s="46"/>
      <c r="V756" s="46"/>
      <c r="W756" s="46"/>
      <c r="X756" s="46"/>
      <c r="Y756" s="46"/>
      <c r="Z756" s="46"/>
    </row>
    <row r="757" spans="1:26" ht="15.75" customHeight="1">
      <c r="A757" s="46"/>
      <c r="B757" s="46"/>
      <c r="C757" s="46"/>
      <c r="D757" s="46"/>
      <c r="E757" s="46"/>
      <c r="F757" s="46"/>
      <c r="G757" s="46"/>
      <c r="H757" s="46"/>
      <c r="I757" s="46"/>
      <c r="J757" s="46"/>
      <c r="K757" s="46"/>
      <c r="L757" s="46"/>
      <c r="M757" s="46"/>
      <c r="N757" s="46"/>
      <c r="O757" s="46"/>
      <c r="P757" s="46"/>
      <c r="Q757" s="46"/>
      <c r="R757" s="46"/>
      <c r="S757" s="46"/>
      <c r="T757" s="46"/>
      <c r="U757" s="46"/>
      <c r="V757" s="46"/>
      <c r="W757" s="46"/>
      <c r="X757" s="46"/>
      <c r="Y757" s="46"/>
      <c r="Z757" s="46"/>
    </row>
    <row r="758" spans="1:26" ht="15.75" customHeight="1">
      <c r="A758" s="46"/>
      <c r="B758" s="46"/>
      <c r="C758" s="46"/>
      <c r="D758" s="46"/>
      <c r="E758" s="46"/>
      <c r="F758" s="46"/>
      <c r="G758" s="46"/>
      <c r="H758" s="46"/>
      <c r="I758" s="46"/>
      <c r="J758" s="46"/>
      <c r="K758" s="46"/>
      <c r="L758" s="46"/>
      <c r="M758" s="46"/>
      <c r="N758" s="46"/>
      <c r="O758" s="46"/>
      <c r="P758" s="46"/>
      <c r="Q758" s="46"/>
      <c r="R758" s="46"/>
      <c r="S758" s="46"/>
      <c r="T758" s="46"/>
      <c r="U758" s="46"/>
      <c r="V758" s="46"/>
      <c r="W758" s="46"/>
      <c r="X758" s="46"/>
      <c r="Y758" s="46"/>
      <c r="Z758" s="46"/>
    </row>
    <row r="759" spans="1:26" ht="15.75" customHeight="1">
      <c r="A759" s="46"/>
      <c r="B759" s="46"/>
      <c r="C759" s="46"/>
      <c r="D759" s="46"/>
      <c r="E759" s="46"/>
      <c r="F759" s="46"/>
      <c r="G759" s="46"/>
      <c r="H759" s="46"/>
      <c r="I759" s="46"/>
      <c r="J759" s="46"/>
      <c r="K759" s="46"/>
      <c r="L759" s="46"/>
      <c r="M759" s="46"/>
      <c r="N759" s="46"/>
      <c r="O759" s="46"/>
      <c r="P759" s="46"/>
      <c r="Q759" s="46"/>
      <c r="R759" s="46"/>
      <c r="S759" s="46"/>
      <c r="T759" s="46"/>
      <c r="U759" s="46"/>
      <c r="V759" s="46"/>
      <c r="W759" s="46"/>
      <c r="X759" s="46"/>
      <c r="Y759" s="46"/>
      <c r="Z759" s="46"/>
    </row>
    <row r="760" spans="1:26" ht="15.75" customHeight="1">
      <c r="A760" s="46"/>
      <c r="B760" s="46"/>
      <c r="C760" s="46"/>
      <c r="D760" s="46"/>
      <c r="E760" s="46"/>
      <c r="F760" s="46"/>
      <c r="G760" s="46"/>
      <c r="H760" s="46"/>
      <c r="I760" s="46"/>
      <c r="J760" s="46"/>
      <c r="K760" s="46"/>
      <c r="L760" s="46"/>
      <c r="M760" s="46"/>
      <c r="N760" s="46"/>
      <c r="O760" s="46"/>
      <c r="P760" s="46"/>
      <c r="Q760" s="46"/>
      <c r="R760" s="46"/>
      <c r="S760" s="46"/>
      <c r="T760" s="46"/>
      <c r="U760" s="46"/>
      <c r="V760" s="46"/>
      <c r="W760" s="46"/>
      <c r="X760" s="46"/>
      <c r="Y760" s="46"/>
      <c r="Z760" s="46"/>
    </row>
    <row r="761" spans="1:26" ht="15.75" customHeight="1">
      <c r="A761" s="46"/>
      <c r="B761" s="46"/>
      <c r="C761" s="46"/>
      <c r="D761" s="46"/>
      <c r="E761" s="46"/>
      <c r="F761" s="46"/>
      <c r="G761" s="46"/>
      <c r="H761" s="46"/>
      <c r="I761" s="46"/>
      <c r="J761" s="46"/>
      <c r="K761" s="46"/>
      <c r="L761" s="46"/>
      <c r="M761" s="46"/>
      <c r="N761" s="46"/>
      <c r="O761" s="46"/>
      <c r="P761" s="46"/>
      <c r="Q761" s="46"/>
      <c r="R761" s="46"/>
      <c r="S761" s="46"/>
      <c r="T761" s="46"/>
      <c r="U761" s="46"/>
      <c r="V761" s="46"/>
      <c r="W761" s="46"/>
      <c r="X761" s="46"/>
      <c r="Y761" s="46"/>
      <c r="Z761" s="46"/>
    </row>
    <row r="762" spans="1:26" ht="15.75" customHeight="1">
      <c r="A762" s="46"/>
      <c r="B762" s="46"/>
      <c r="C762" s="46"/>
      <c r="D762" s="46"/>
      <c r="E762" s="46"/>
      <c r="F762" s="46"/>
      <c r="G762" s="46"/>
      <c r="H762" s="46"/>
      <c r="I762" s="46"/>
      <c r="J762" s="46"/>
      <c r="K762" s="46"/>
      <c r="L762" s="46"/>
      <c r="M762" s="46"/>
      <c r="N762" s="46"/>
      <c r="O762" s="46"/>
      <c r="P762" s="46"/>
      <c r="Q762" s="46"/>
      <c r="R762" s="46"/>
      <c r="S762" s="46"/>
      <c r="T762" s="46"/>
      <c r="U762" s="46"/>
      <c r="V762" s="46"/>
      <c r="W762" s="46"/>
      <c r="X762" s="46"/>
      <c r="Y762" s="46"/>
      <c r="Z762" s="46"/>
    </row>
    <row r="763" spans="1:26" ht="15.75" customHeight="1">
      <c r="A763" s="46"/>
      <c r="B763" s="46"/>
      <c r="C763" s="46"/>
      <c r="D763" s="46"/>
      <c r="E763" s="46"/>
      <c r="F763" s="46"/>
      <c r="G763" s="46"/>
      <c r="H763" s="46"/>
      <c r="I763" s="46"/>
      <c r="J763" s="46"/>
      <c r="K763" s="46"/>
      <c r="L763" s="46"/>
      <c r="M763" s="46"/>
      <c r="N763" s="46"/>
      <c r="O763" s="46"/>
      <c r="P763" s="46"/>
      <c r="Q763" s="46"/>
      <c r="R763" s="46"/>
      <c r="S763" s="46"/>
      <c r="T763" s="46"/>
      <c r="U763" s="46"/>
      <c r="V763" s="46"/>
      <c r="W763" s="46"/>
      <c r="X763" s="46"/>
      <c r="Y763" s="46"/>
      <c r="Z763" s="46"/>
    </row>
    <row r="764" spans="1:26" ht="15.75" customHeight="1">
      <c r="A764" s="46"/>
      <c r="B764" s="46"/>
      <c r="C764" s="46"/>
      <c r="D764" s="46"/>
      <c r="E764" s="46"/>
      <c r="F764" s="46"/>
      <c r="G764" s="46"/>
      <c r="H764" s="46"/>
      <c r="I764" s="46"/>
      <c r="J764" s="46"/>
      <c r="K764" s="46"/>
      <c r="L764" s="46"/>
      <c r="M764" s="46"/>
      <c r="N764" s="46"/>
      <c r="O764" s="46"/>
      <c r="P764" s="46"/>
      <c r="Q764" s="46"/>
      <c r="R764" s="46"/>
      <c r="S764" s="46"/>
      <c r="T764" s="46"/>
      <c r="U764" s="46"/>
      <c r="V764" s="46"/>
      <c r="W764" s="46"/>
      <c r="X764" s="46"/>
      <c r="Y764" s="46"/>
      <c r="Z764" s="46"/>
    </row>
    <row r="765" spans="1:26" ht="15.75" customHeight="1">
      <c r="A765" s="46"/>
      <c r="B765" s="46"/>
      <c r="C765" s="46"/>
      <c r="D765" s="46"/>
      <c r="E765" s="46"/>
      <c r="F765" s="46"/>
      <c r="G765" s="46"/>
      <c r="H765" s="46"/>
      <c r="I765" s="46"/>
      <c r="J765" s="46"/>
      <c r="K765" s="46"/>
      <c r="L765" s="46"/>
      <c r="M765" s="46"/>
      <c r="N765" s="46"/>
      <c r="O765" s="46"/>
      <c r="P765" s="46"/>
      <c r="Q765" s="46"/>
      <c r="R765" s="46"/>
      <c r="S765" s="46"/>
      <c r="T765" s="46"/>
      <c r="U765" s="46"/>
      <c r="V765" s="46"/>
      <c r="W765" s="46"/>
      <c r="X765" s="46"/>
      <c r="Y765" s="46"/>
      <c r="Z765" s="46"/>
    </row>
    <row r="766" spans="1:26" ht="15.75" customHeight="1">
      <c r="A766" s="46"/>
      <c r="B766" s="46"/>
      <c r="C766" s="46"/>
      <c r="D766" s="46"/>
      <c r="E766" s="46"/>
      <c r="F766" s="46"/>
      <c r="G766" s="46"/>
      <c r="H766" s="46"/>
      <c r="I766" s="46"/>
      <c r="J766" s="46"/>
      <c r="K766" s="46"/>
      <c r="L766" s="46"/>
      <c r="M766" s="46"/>
      <c r="N766" s="46"/>
      <c r="O766" s="46"/>
      <c r="P766" s="46"/>
      <c r="Q766" s="46"/>
      <c r="R766" s="46"/>
      <c r="S766" s="46"/>
      <c r="T766" s="46"/>
      <c r="U766" s="46"/>
      <c r="V766" s="46"/>
      <c r="W766" s="46"/>
      <c r="X766" s="46"/>
      <c r="Y766" s="46"/>
      <c r="Z766" s="46"/>
    </row>
    <row r="767" spans="1:26" ht="15.75" customHeight="1">
      <c r="A767" s="46"/>
      <c r="B767" s="46"/>
      <c r="C767" s="46"/>
      <c r="D767" s="46"/>
      <c r="E767" s="46"/>
      <c r="F767" s="46"/>
      <c r="G767" s="46"/>
      <c r="H767" s="46"/>
      <c r="I767" s="46"/>
      <c r="J767" s="46"/>
      <c r="K767" s="46"/>
      <c r="L767" s="46"/>
      <c r="M767" s="46"/>
      <c r="N767" s="46"/>
      <c r="O767" s="46"/>
      <c r="P767" s="46"/>
      <c r="Q767" s="46"/>
      <c r="R767" s="46"/>
      <c r="S767" s="46"/>
      <c r="T767" s="46"/>
      <c r="U767" s="46"/>
      <c r="V767" s="46"/>
      <c r="W767" s="46"/>
      <c r="X767" s="46"/>
      <c r="Y767" s="46"/>
      <c r="Z767" s="46"/>
    </row>
    <row r="768" spans="1:26" ht="15.75" customHeight="1">
      <c r="A768" s="46"/>
      <c r="B768" s="46"/>
      <c r="C768" s="46"/>
      <c r="D768" s="46"/>
      <c r="E768" s="46"/>
      <c r="F768" s="46"/>
      <c r="G768" s="46"/>
      <c r="H768" s="46"/>
      <c r="I768" s="46"/>
      <c r="J768" s="46"/>
      <c r="K768" s="46"/>
      <c r="L768" s="46"/>
      <c r="M768" s="46"/>
      <c r="N768" s="46"/>
      <c r="O768" s="46"/>
      <c r="P768" s="46"/>
      <c r="Q768" s="46"/>
      <c r="R768" s="46"/>
      <c r="S768" s="46"/>
      <c r="T768" s="46"/>
      <c r="U768" s="46"/>
      <c r="V768" s="46"/>
      <c r="W768" s="46"/>
      <c r="X768" s="46"/>
      <c r="Y768" s="46"/>
      <c r="Z768" s="46"/>
    </row>
    <row r="769" spans="1:26" ht="15.75" customHeight="1">
      <c r="A769" s="46"/>
      <c r="B769" s="46"/>
      <c r="C769" s="46"/>
      <c r="D769" s="46"/>
      <c r="E769" s="46"/>
      <c r="F769" s="46"/>
      <c r="G769" s="46"/>
      <c r="H769" s="46"/>
      <c r="I769" s="46"/>
      <c r="J769" s="46"/>
      <c r="K769" s="46"/>
      <c r="L769" s="46"/>
      <c r="M769" s="46"/>
      <c r="N769" s="46"/>
      <c r="O769" s="46"/>
      <c r="P769" s="46"/>
      <c r="Q769" s="46"/>
      <c r="R769" s="46"/>
      <c r="S769" s="46"/>
      <c r="T769" s="46"/>
      <c r="U769" s="46"/>
      <c r="V769" s="46"/>
      <c r="W769" s="46"/>
      <c r="X769" s="46"/>
      <c r="Y769" s="46"/>
      <c r="Z769" s="46"/>
    </row>
    <row r="770" spans="1:26" ht="15.75" customHeight="1">
      <c r="A770" s="46"/>
      <c r="B770" s="46"/>
      <c r="C770" s="46"/>
      <c r="D770" s="46"/>
      <c r="E770" s="46"/>
      <c r="F770" s="46"/>
      <c r="G770" s="46"/>
      <c r="H770" s="46"/>
      <c r="I770" s="46"/>
      <c r="J770" s="46"/>
      <c r="K770" s="46"/>
      <c r="L770" s="46"/>
      <c r="M770" s="46"/>
      <c r="N770" s="46"/>
      <c r="O770" s="46"/>
      <c r="P770" s="46"/>
      <c r="Q770" s="46"/>
      <c r="R770" s="46"/>
      <c r="S770" s="46"/>
      <c r="T770" s="46"/>
      <c r="U770" s="46"/>
      <c r="V770" s="46"/>
      <c r="W770" s="46"/>
      <c r="X770" s="46"/>
      <c r="Y770" s="46"/>
      <c r="Z770" s="46"/>
    </row>
    <row r="771" spans="1:26" ht="15.75" customHeight="1">
      <c r="A771" s="46"/>
      <c r="B771" s="46"/>
      <c r="C771" s="46"/>
      <c r="D771" s="46"/>
      <c r="E771" s="46"/>
      <c r="F771" s="46"/>
      <c r="G771" s="46"/>
      <c r="H771" s="46"/>
      <c r="I771" s="46"/>
      <c r="J771" s="46"/>
      <c r="K771" s="46"/>
      <c r="L771" s="46"/>
      <c r="M771" s="46"/>
      <c r="N771" s="46"/>
      <c r="O771" s="46"/>
      <c r="P771" s="46"/>
      <c r="Q771" s="46"/>
      <c r="R771" s="46"/>
      <c r="S771" s="46"/>
      <c r="T771" s="46"/>
      <c r="U771" s="46"/>
      <c r="V771" s="46"/>
      <c r="W771" s="46"/>
      <c r="X771" s="46"/>
      <c r="Y771" s="46"/>
      <c r="Z771" s="46"/>
    </row>
    <row r="772" spans="1:26" ht="15.75" customHeight="1">
      <c r="A772" s="46"/>
      <c r="B772" s="46"/>
      <c r="C772" s="46"/>
      <c r="D772" s="46"/>
      <c r="E772" s="46"/>
      <c r="F772" s="46"/>
      <c r="G772" s="46"/>
      <c r="H772" s="46"/>
      <c r="I772" s="46"/>
      <c r="J772" s="46"/>
      <c r="K772" s="46"/>
      <c r="L772" s="46"/>
      <c r="M772" s="46"/>
      <c r="N772" s="46"/>
      <c r="O772" s="46"/>
      <c r="P772" s="46"/>
      <c r="Q772" s="46"/>
      <c r="R772" s="46"/>
      <c r="S772" s="46"/>
      <c r="T772" s="46"/>
      <c r="U772" s="46"/>
      <c r="V772" s="46"/>
      <c r="W772" s="46"/>
      <c r="X772" s="46"/>
      <c r="Y772" s="46"/>
      <c r="Z772" s="46"/>
    </row>
    <row r="773" spans="1:26" ht="15.75" customHeight="1">
      <c r="A773" s="46"/>
      <c r="B773" s="46"/>
      <c r="C773" s="46"/>
      <c r="D773" s="46"/>
      <c r="E773" s="46"/>
      <c r="F773" s="46"/>
      <c r="G773" s="46"/>
      <c r="H773" s="46"/>
      <c r="I773" s="46"/>
      <c r="J773" s="46"/>
      <c r="K773" s="46"/>
      <c r="L773" s="46"/>
      <c r="M773" s="46"/>
      <c r="N773" s="46"/>
      <c r="O773" s="46"/>
      <c r="P773" s="46"/>
      <c r="Q773" s="46"/>
      <c r="R773" s="46"/>
      <c r="S773" s="46"/>
      <c r="T773" s="46"/>
      <c r="U773" s="46"/>
      <c r="V773" s="46"/>
      <c r="W773" s="46"/>
      <c r="X773" s="46"/>
      <c r="Y773" s="46"/>
      <c r="Z773" s="46"/>
    </row>
    <row r="774" spans="1:26" ht="15.75" customHeight="1">
      <c r="A774" s="46"/>
      <c r="B774" s="46"/>
      <c r="C774" s="46"/>
      <c r="D774" s="46"/>
      <c r="E774" s="46"/>
      <c r="F774" s="46"/>
      <c r="G774" s="46"/>
      <c r="H774" s="46"/>
      <c r="I774" s="46"/>
      <c r="J774" s="46"/>
      <c r="K774" s="46"/>
      <c r="L774" s="46"/>
      <c r="M774" s="46"/>
      <c r="N774" s="46"/>
      <c r="O774" s="46"/>
      <c r="P774" s="46"/>
      <c r="Q774" s="46"/>
      <c r="R774" s="46"/>
      <c r="S774" s="46"/>
      <c r="T774" s="46"/>
      <c r="U774" s="46"/>
      <c r="V774" s="46"/>
      <c r="W774" s="46"/>
      <c r="X774" s="46"/>
      <c r="Y774" s="46"/>
      <c r="Z774" s="46"/>
    </row>
    <row r="775" spans="1:26" ht="15.75" customHeight="1">
      <c r="A775" s="46"/>
      <c r="B775" s="46"/>
      <c r="C775" s="46"/>
      <c r="D775" s="46"/>
      <c r="E775" s="46"/>
      <c r="F775" s="46"/>
      <c r="G775" s="46"/>
      <c r="H775" s="46"/>
      <c r="I775" s="46"/>
      <c r="J775" s="46"/>
      <c r="K775" s="46"/>
      <c r="L775" s="46"/>
      <c r="M775" s="46"/>
      <c r="N775" s="46"/>
      <c r="O775" s="46"/>
      <c r="P775" s="46"/>
      <c r="Q775" s="46"/>
      <c r="R775" s="46"/>
      <c r="S775" s="46"/>
      <c r="T775" s="46"/>
      <c r="U775" s="46"/>
      <c r="V775" s="46"/>
      <c r="W775" s="46"/>
      <c r="X775" s="46"/>
      <c r="Y775" s="46"/>
      <c r="Z775" s="46"/>
    </row>
    <row r="776" spans="1:26" ht="15.75" customHeight="1">
      <c r="A776" s="46"/>
      <c r="B776" s="46"/>
      <c r="C776" s="46"/>
      <c r="D776" s="46"/>
      <c r="E776" s="46"/>
      <c r="F776" s="46"/>
      <c r="G776" s="46"/>
      <c r="H776" s="46"/>
      <c r="I776" s="46"/>
      <c r="J776" s="46"/>
      <c r="K776" s="46"/>
      <c r="L776" s="46"/>
      <c r="M776" s="46"/>
      <c r="N776" s="46"/>
      <c r="O776" s="46"/>
      <c r="P776" s="46"/>
      <c r="Q776" s="46"/>
      <c r="R776" s="46"/>
      <c r="S776" s="46"/>
      <c r="T776" s="46"/>
      <c r="U776" s="46"/>
      <c r="V776" s="46"/>
      <c r="W776" s="46"/>
      <c r="X776" s="46"/>
      <c r="Y776" s="46"/>
      <c r="Z776" s="46"/>
    </row>
    <row r="777" spans="1:26" ht="15.75" customHeight="1">
      <c r="A777" s="46"/>
      <c r="B777" s="46"/>
      <c r="C777" s="46"/>
      <c r="D777" s="46"/>
      <c r="E777" s="46"/>
      <c r="F777" s="46"/>
      <c r="G777" s="46"/>
      <c r="H777" s="46"/>
      <c r="I777" s="46"/>
      <c r="J777" s="46"/>
      <c r="K777" s="46"/>
      <c r="L777" s="46"/>
      <c r="M777" s="46"/>
      <c r="N777" s="46"/>
      <c r="O777" s="46"/>
      <c r="P777" s="46"/>
      <c r="Q777" s="46"/>
      <c r="R777" s="46"/>
      <c r="S777" s="46"/>
      <c r="T777" s="46"/>
      <c r="U777" s="46"/>
      <c r="V777" s="46"/>
      <c r="W777" s="46"/>
      <c r="X777" s="46"/>
      <c r="Y777" s="46"/>
      <c r="Z777" s="46"/>
    </row>
    <row r="778" spans="1:26" ht="15.75" customHeight="1">
      <c r="A778" s="46"/>
      <c r="B778" s="46"/>
      <c r="C778" s="46"/>
      <c r="D778" s="46"/>
      <c r="E778" s="46"/>
      <c r="F778" s="46"/>
      <c r="G778" s="46"/>
      <c r="H778" s="46"/>
      <c r="I778" s="46"/>
      <c r="J778" s="46"/>
      <c r="K778" s="46"/>
      <c r="L778" s="46"/>
      <c r="M778" s="46"/>
      <c r="N778" s="46"/>
      <c r="O778" s="46"/>
      <c r="P778" s="46"/>
      <c r="Q778" s="46"/>
      <c r="R778" s="46"/>
      <c r="S778" s="46"/>
      <c r="T778" s="46"/>
      <c r="U778" s="46"/>
      <c r="V778" s="46"/>
      <c r="W778" s="46"/>
      <c r="X778" s="46"/>
      <c r="Y778" s="46"/>
      <c r="Z778" s="46"/>
    </row>
    <row r="779" spans="1:26" ht="15.75" customHeight="1">
      <c r="A779" s="46"/>
      <c r="B779" s="46"/>
      <c r="C779" s="46"/>
      <c r="D779" s="46"/>
      <c r="E779" s="46"/>
      <c r="F779" s="46"/>
      <c r="G779" s="46"/>
      <c r="H779" s="46"/>
      <c r="I779" s="46"/>
      <c r="J779" s="46"/>
      <c r="K779" s="46"/>
      <c r="L779" s="46"/>
      <c r="M779" s="46"/>
      <c r="N779" s="46"/>
      <c r="O779" s="46"/>
      <c r="P779" s="46"/>
      <c r="Q779" s="46"/>
      <c r="R779" s="46"/>
      <c r="S779" s="46"/>
      <c r="T779" s="46"/>
      <c r="U779" s="46"/>
      <c r="V779" s="46"/>
      <c r="W779" s="46"/>
      <c r="X779" s="46"/>
      <c r="Y779" s="46"/>
      <c r="Z779" s="46"/>
    </row>
    <row r="780" spans="1:26" ht="15.75" customHeight="1">
      <c r="A780" s="46"/>
      <c r="B780" s="46"/>
      <c r="C780" s="46"/>
      <c r="D780" s="46"/>
      <c r="E780" s="46"/>
      <c r="F780" s="46"/>
      <c r="G780" s="46"/>
      <c r="H780" s="46"/>
      <c r="I780" s="46"/>
      <c r="J780" s="46"/>
      <c r="K780" s="46"/>
      <c r="L780" s="46"/>
      <c r="M780" s="46"/>
      <c r="N780" s="46"/>
      <c r="O780" s="46"/>
      <c r="P780" s="46"/>
      <c r="Q780" s="46"/>
      <c r="R780" s="46"/>
      <c r="S780" s="46"/>
      <c r="T780" s="46"/>
      <c r="U780" s="46"/>
      <c r="V780" s="46"/>
      <c r="W780" s="46"/>
      <c r="X780" s="46"/>
      <c r="Y780" s="46"/>
      <c r="Z780" s="46"/>
    </row>
    <row r="781" spans="1:26" ht="15.75" customHeight="1">
      <c r="A781" s="46"/>
      <c r="B781" s="46"/>
      <c r="C781" s="46"/>
      <c r="D781" s="46"/>
      <c r="E781" s="46"/>
      <c r="F781" s="46"/>
      <c r="G781" s="46"/>
      <c r="H781" s="46"/>
      <c r="I781" s="46"/>
      <c r="J781" s="46"/>
      <c r="K781" s="46"/>
      <c r="L781" s="46"/>
      <c r="M781" s="46"/>
      <c r="N781" s="46"/>
      <c r="O781" s="46"/>
      <c r="P781" s="46"/>
      <c r="Q781" s="46"/>
      <c r="R781" s="46"/>
      <c r="S781" s="46"/>
      <c r="T781" s="46"/>
      <c r="U781" s="46"/>
      <c r="V781" s="46"/>
      <c r="W781" s="46"/>
      <c r="X781" s="46"/>
      <c r="Y781" s="46"/>
      <c r="Z781" s="46"/>
    </row>
    <row r="782" spans="1:26" ht="15.75" customHeight="1">
      <c r="A782" s="46"/>
      <c r="B782" s="46"/>
      <c r="C782" s="46"/>
      <c r="D782" s="46"/>
      <c r="E782" s="46"/>
      <c r="F782" s="46"/>
      <c r="G782" s="46"/>
      <c r="H782" s="46"/>
      <c r="I782" s="46"/>
      <c r="J782" s="46"/>
      <c r="K782" s="46"/>
      <c r="L782" s="46"/>
      <c r="M782" s="46"/>
      <c r="N782" s="46"/>
      <c r="O782" s="46"/>
      <c r="P782" s="46"/>
      <c r="Q782" s="46"/>
      <c r="R782" s="46"/>
      <c r="S782" s="46"/>
      <c r="T782" s="46"/>
      <c r="U782" s="46"/>
      <c r="V782" s="46"/>
      <c r="W782" s="46"/>
      <c r="X782" s="46"/>
      <c r="Y782" s="46"/>
      <c r="Z782" s="46"/>
    </row>
    <row r="783" spans="1:26" ht="15.75" customHeight="1">
      <c r="A783" s="46"/>
      <c r="B783" s="46"/>
      <c r="C783" s="46"/>
      <c r="D783" s="46"/>
      <c r="E783" s="46"/>
      <c r="F783" s="46"/>
      <c r="G783" s="46"/>
      <c r="H783" s="46"/>
      <c r="I783" s="46"/>
      <c r="J783" s="46"/>
      <c r="K783" s="46"/>
      <c r="L783" s="46"/>
      <c r="M783" s="46"/>
      <c r="N783" s="46"/>
      <c r="O783" s="46"/>
      <c r="P783" s="46"/>
      <c r="Q783" s="46"/>
      <c r="R783" s="46"/>
      <c r="S783" s="46"/>
      <c r="T783" s="46"/>
      <c r="U783" s="46"/>
      <c r="V783" s="46"/>
      <c r="W783" s="46"/>
      <c r="X783" s="46"/>
      <c r="Y783" s="46"/>
      <c r="Z783" s="46"/>
    </row>
    <row r="784" spans="1:26" ht="15.75" customHeight="1">
      <c r="A784" s="46"/>
      <c r="B784" s="46"/>
      <c r="C784" s="46"/>
      <c r="D784" s="46"/>
      <c r="E784" s="46"/>
      <c r="F784" s="46"/>
      <c r="G784" s="46"/>
      <c r="H784" s="46"/>
      <c r="I784" s="46"/>
      <c r="J784" s="46"/>
      <c r="K784" s="46"/>
      <c r="L784" s="46"/>
      <c r="M784" s="46"/>
      <c r="N784" s="46"/>
      <c r="O784" s="46"/>
      <c r="P784" s="46"/>
      <c r="Q784" s="46"/>
      <c r="R784" s="46"/>
      <c r="S784" s="46"/>
      <c r="T784" s="46"/>
      <c r="U784" s="46"/>
      <c r="V784" s="46"/>
      <c r="W784" s="46"/>
      <c r="X784" s="46"/>
      <c r="Y784" s="46"/>
      <c r="Z784" s="46"/>
    </row>
    <row r="785" spans="1:26" ht="15.75" customHeight="1">
      <c r="A785" s="46"/>
      <c r="B785" s="46"/>
      <c r="C785" s="46"/>
      <c r="D785" s="46"/>
      <c r="E785" s="46"/>
      <c r="F785" s="46"/>
      <c r="G785" s="46"/>
      <c r="H785" s="46"/>
      <c r="I785" s="46"/>
      <c r="J785" s="46"/>
      <c r="K785" s="46"/>
      <c r="L785" s="46"/>
      <c r="M785" s="46"/>
      <c r="N785" s="46"/>
      <c r="O785" s="46"/>
      <c r="P785" s="46"/>
      <c r="Q785" s="46"/>
      <c r="R785" s="46"/>
      <c r="S785" s="46"/>
      <c r="T785" s="46"/>
      <c r="U785" s="46"/>
      <c r="V785" s="46"/>
      <c r="W785" s="46"/>
      <c r="X785" s="46"/>
      <c r="Y785" s="46"/>
      <c r="Z785" s="46"/>
    </row>
    <row r="786" spans="1:26" ht="15.75" customHeight="1">
      <c r="A786" s="46"/>
      <c r="B786" s="46"/>
      <c r="C786" s="46"/>
      <c r="D786" s="46"/>
      <c r="E786" s="46"/>
      <c r="F786" s="46"/>
      <c r="G786" s="46"/>
      <c r="H786" s="46"/>
      <c r="I786" s="46"/>
      <c r="J786" s="46"/>
      <c r="K786" s="46"/>
      <c r="L786" s="46"/>
      <c r="M786" s="46"/>
      <c r="N786" s="46"/>
      <c r="O786" s="46"/>
      <c r="P786" s="46"/>
      <c r="Q786" s="46"/>
      <c r="R786" s="46"/>
      <c r="S786" s="46"/>
      <c r="T786" s="46"/>
      <c r="U786" s="46"/>
      <c r="V786" s="46"/>
      <c r="W786" s="46"/>
      <c r="X786" s="46"/>
      <c r="Y786" s="46"/>
      <c r="Z786" s="46"/>
    </row>
    <row r="787" spans="1:26" ht="15.75" customHeight="1">
      <c r="A787" s="46"/>
      <c r="B787" s="46"/>
      <c r="C787" s="46"/>
      <c r="D787" s="46"/>
      <c r="E787" s="46"/>
      <c r="F787" s="46"/>
      <c r="G787" s="46"/>
      <c r="H787" s="46"/>
      <c r="I787" s="46"/>
      <c r="J787" s="46"/>
      <c r="K787" s="46"/>
      <c r="L787" s="46"/>
      <c r="M787" s="46"/>
      <c r="N787" s="46"/>
      <c r="O787" s="46"/>
      <c r="P787" s="46"/>
      <c r="Q787" s="46"/>
      <c r="R787" s="46"/>
      <c r="S787" s="46"/>
      <c r="T787" s="46"/>
      <c r="U787" s="46"/>
      <c r="V787" s="46"/>
      <c r="W787" s="46"/>
      <c r="X787" s="46"/>
      <c r="Y787" s="46"/>
      <c r="Z787" s="46"/>
    </row>
    <row r="788" spans="1:26" ht="15.75" customHeight="1">
      <c r="A788" s="46"/>
      <c r="B788" s="46"/>
      <c r="C788" s="46"/>
      <c r="D788" s="46"/>
      <c r="E788" s="46"/>
      <c r="F788" s="46"/>
      <c r="G788" s="46"/>
      <c r="H788" s="46"/>
      <c r="I788" s="46"/>
      <c r="J788" s="46"/>
      <c r="K788" s="46"/>
      <c r="L788" s="46"/>
      <c r="M788" s="46"/>
      <c r="N788" s="46"/>
      <c r="O788" s="46"/>
      <c r="P788" s="46"/>
      <c r="Q788" s="46"/>
      <c r="R788" s="46"/>
      <c r="S788" s="46"/>
      <c r="T788" s="46"/>
      <c r="U788" s="46"/>
      <c r="V788" s="46"/>
      <c r="W788" s="46"/>
      <c r="X788" s="46"/>
      <c r="Y788" s="46"/>
      <c r="Z788" s="46"/>
    </row>
    <row r="789" spans="1:26" ht="15.75" customHeight="1">
      <c r="A789" s="46"/>
      <c r="B789" s="46"/>
      <c r="C789" s="46"/>
      <c r="D789" s="46"/>
      <c r="E789" s="46"/>
      <c r="F789" s="46"/>
      <c r="G789" s="46"/>
      <c r="H789" s="46"/>
      <c r="I789" s="46"/>
      <c r="J789" s="46"/>
      <c r="K789" s="46"/>
      <c r="L789" s="46"/>
      <c r="M789" s="46"/>
      <c r="N789" s="46"/>
      <c r="O789" s="46"/>
      <c r="P789" s="46"/>
      <c r="Q789" s="46"/>
      <c r="R789" s="46"/>
      <c r="S789" s="46"/>
      <c r="T789" s="46"/>
      <c r="U789" s="46"/>
      <c r="V789" s="46"/>
      <c r="W789" s="46"/>
      <c r="X789" s="46"/>
      <c r="Y789" s="46"/>
      <c r="Z789" s="46"/>
    </row>
    <row r="790" spans="1:26" ht="15.75" customHeight="1">
      <c r="A790" s="46"/>
      <c r="B790" s="46"/>
      <c r="C790" s="46"/>
      <c r="D790" s="46"/>
      <c r="E790" s="46"/>
      <c r="F790" s="46"/>
      <c r="G790" s="46"/>
      <c r="H790" s="46"/>
      <c r="I790" s="46"/>
      <c r="J790" s="46"/>
      <c r="K790" s="46"/>
      <c r="L790" s="46"/>
      <c r="M790" s="46"/>
      <c r="N790" s="46"/>
      <c r="O790" s="46"/>
      <c r="P790" s="46"/>
      <c r="Q790" s="46"/>
      <c r="R790" s="46"/>
      <c r="S790" s="46"/>
      <c r="T790" s="46"/>
      <c r="U790" s="46"/>
      <c r="V790" s="46"/>
      <c r="W790" s="46"/>
      <c r="X790" s="46"/>
      <c r="Y790" s="46"/>
      <c r="Z790" s="46"/>
    </row>
    <row r="791" spans="1:26" ht="15.75" customHeight="1">
      <c r="A791" s="46"/>
      <c r="B791" s="46"/>
      <c r="C791" s="46"/>
      <c r="D791" s="46"/>
      <c r="E791" s="46"/>
      <c r="F791" s="46"/>
      <c r="G791" s="46"/>
      <c r="H791" s="46"/>
      <c r="I791" s="46"/>
      <c r="J791" s="46"/>
      <c r="K791" s="46"/>
      <c r="L791" s="46"/>
      <c r="M791" s="46"/>
      <c r="N791" s="46"/>
      <c r="O791" s="46"/>
      <c r="P791" s="46"/>
      <c r="Q791" s="46"/>
      <c r="R791" s="46"/>
      <c r="S791" s="46"/>
      <c r="T791" s="46"/>
      <c r="U791" s="46"/>
      <c r="V791" s="46"/>
      <c r="W791" s="46"/>
      <c r="X791" s="46"/>
      <c r="Y791" s="46"/>
      <c r="Z791" s="46"/>
    </row>
    <row r="792" spans="1:26" ht="15.75" customHeight="1">
      <c r="A792" s="46"/>
      <c r="B792" s="46"/>
      <c r="C792" s="46"/>
      <c r="D792" s="46"/>
      <c r="E792" s="46"/>
      <c r="F792" s="46"/>
      <c r="G792" s="46"/>
      <c r="H792" s="46"/>
      <c r="I792" s="46"/>
      <c r="J792" s="46"/>
      <c r="K792" s="46"/>
      <c r="L792" s="46"/>
      <c r="M792" s="46"/>
      <c r="N792" s="46"/>
      <c r="O792" s="46"/>
      <c r="P792" s="46"/>
      <c r="Q792" s="46"/>
      <c r="R792" s="46"/>
      <c r="S792" s="46"/>
      <c r="T792" s="46"/>
      <c r="U792" s="46"/>
      <c r="V792" s="46"/>
      <c r="W792" s="46"/>
      <c r="X792" s="46"/>
      <c r="Y792" s="46"/>
      <c r="Z792" s="46"/>
    </row>
    <row r="793" spans="1:26" ht="15.75" customHeight="1">
      <c r="A793" s="46"/>
      <c r="B793" s="46"/>
      <c r="C793" s="46"/>
      <c r="D793" s="46"/>
      <c r="E793" s="46"/>
      <c r="F793" s="46"/>
      <c r="G793" s="46"/>
      <c r="H793" s="46"/>
      <c r="I793" s="46"/>
      <c r="J793" s="46"/>
      <c r="K793" s="46"/>
      <c r="L793" s="46"/>
      <c r="M793" s="46"/>
      <c r="N793" s="46"/>
      <c r="O793" s="46"/>
      <c r="P793" s="46"/>
      <c r="Q793" s="46"/>
      <c r="R793" s="46"/>
      <c r="S793" s="46"/>
      <c r="T793" s="46"/>
      <c r="U793" s="46"/>
      <c r="V793" s="46"/>
      <c r="W793" s="46"/>
      <c r="X793" s="46"/>
      <c r="Y793" s="46"/>
      <c r="Z793" s="46"/>
    </row>
    <row r="794" spans="1:26" ht="15.75" customHeight="1">
      <c r="A794" s="46"/>
      <c r="B794" s="46"/>
      <c r="C794" s="46"/>
      <c r="D794" s="46"/>
      <c r="E794" s="46"/>
      <c r="F794" s="46"/>
      <c r="G794" s="46"/>
      <c r="H794" s="46"/>
      <c r="I794" s="46"/>
      <c r="J794" s="46"/>
      <c r="K794" s="46"/>
      <c r="L794" s="46"/>
      <c r="M794" s="46"/>
      <c r="N794" s="46"/>
      <c r="O794" s="46"/>
      <c r="P794" s="46"/>
      <c r="Q794" s="46"/>
      <c r="R794" s="46"/>
      <c r="S794" s="46"/>
      <c r="T794" s="46"/>
      <c r="U794" s="46"/>
      <c r="V794" s="46"/>
      <c r="W794" s="46"/>
      <c r="X794" s="46"/>
      <c r="Y794" s="46"/>
      <c r="Z794" s="46"/>
    </row>
    <row r="795" spans="1:26" ht="15.75" customHeight="1">
      <c r="A795" s="46"/>
      <c r="B795" s="46"/>
      <c r="C795" s="46"/>
      <c r="D795" s="46"/>
      <c r="E795" s="46"/>
      <c r="F795" s="46"/>
      <c r="G795" s="46"/>
      <c r="H795" s="46"/>
      <c r="I795" s="46"/>
      <c r="J795" s="46"/>
      <c r="K795" s="46"/>
      <c r="L795" s="46"/>
      <c r="M795" s="46"/>
      <c r="N795" s="46"/>
      <c r="O795" s="46"/>
      <c r="P795" s="46"/>
      <c r="Q795" s="46"/>
      <c r="R795" s="46"/>
      <c r="S795" s="46"/>
      <c r="T795" s="46"/>
      <c r="U795" s="46"/>
      <c r="V795" s="46"/>
      <c r="W795" s="46"/>
      <c r="X795" s="46"/>
      <c r="Y795" s="46"/>
      <c r="Z795" s="46"/>
    </row>
    <row r="796" spans="1:26" ht="15.75" customHeight="1">
      <c r="A796" s="46"/>
      <c r="B796" s="46"/>
      <c r="C796" s="46"/>
      <c r="D796" s="46"/>
      <c r="E796" s="46"/>
      <c r="F796" s="46"/>
      <c r="G796" s="46"/>
      <c r="H796" s="46"/>
      <c r="I796" s="46"/>
      <c r="J796" s="46"/>
      <c r="K796" s="46"/>
      <c r="L796" s="46"/>
      <c r="M796" s="46"/>
      <c r="N796" s="46"/>
      <c r="O796" s="46"/>
      <c r="P796" s="46"/>
      <c r="Q796" s="46"/>
      <c r="R796" s="46"/>
      <c r="S796" s="46"/>
      <c r="T796" s="46"/>
      <c r="U796" s="46"/>
      <c r="V796" s="46"/>
      <c r="W796" s="46"/>
      <c r="X796" s="46"/>
      <c r="Y796" s="46"/>
      <c r="Z796" s="46"/>
    </row>
    <row r="797" spans="1:26" ht="15.75" customHeight="1">
      <c r="A797" s="46"/>
      <c r="B797" s="46"/>
      <c r="C797" s="46"/>
      <c r="D797" s="46"/>
      <c r="E797" s="46"/>
      <c r="F797" s="46"/>
      <c r="G797" s="46"/>
      <c r="H797" s="46"/>
      <c r="I797" s="46"/>
      <c r="J797" s="46"/>
      <c r="K797" s="46"/>
      <c r="L797" s="46"/>
      <c r="M797" s="46"/>
      <c r="N797" s="46"/>
      <c r="O797" s="46"/>
      <c r="P797" s="46"/>
      <c r="Q797" s="46"/>
      <c r="R797" s="46"/>
      <c r="S797" s="46"/>
      <c r="T797" s="46"/>
      <c r="U797" s="46"/>
      <c r="V797" s="46"/>
      <c r="W797" s="46"/>
      <c r="X797" s="46"/>
      <c r="Y797" s="46"/>
      <c r="Z797" s="46"/>
    </row>
    <row r="798" spans="1:26" ht="15.75" customHeight="1">
      <c r="A798" s="46"/>
      <c r="B798" s="46"/>
      <c r="C798" s="46"/>
      <c r="D798" s="46"/>
      <c r="E798" s="46"/>
      <c r="F798" s="46"/>
      <c r="G798" s="46"/>
      <c r="H798" s="46"/>
      <c r="I798" s="46"/>
      <c r="J798" s="46"/>
      <c r="K798" s="46"/>
      <c r="L798" s="46"/>
      <c r="M798" s="46"/>
      <c r="N798" s="46"/>
      <c r="O798" s="46"/>
      <c r="P798" s="46"/>
      <c r="Q798" s="46"/>
      <c r="R798" s="46"/>
      <c r="S798" s="46"/>
      <c r="T798" s="46"/>
      <c r="U798" s="46"/>
      <c r="V798" s="46"/>
      <c r="W798" s="46"/>
      <c r="X798" s="46"/>
      <c r="Y798" s="46"/>
      <c r="Z798" s="46"/>
    </row>
    <row r="799" spans="1:26" ht="15.75" customHeight="1">
      <c r="A799" s="46"/>
      <c r="B799" s="46"/>
      <c r="C799" s="46"/>
      <c r="D799" s="46"/>
      <c r="E799" s="46"/>
      <c r="F799" s="46"/>
      <c r="G799" s="46"/>
      <c r="H799" s="46"/>
      <c r="I799" s="46"/>
      <c r="J799" s="46"/>
      <c r="K799" s="46"/>
      <c r="L799" s="46"/>
      <c r="M799" s="46"/>
      <c r="N799" s="46"/>
      <c r="O799" s="46"/>
      <c r="P799" s="46"/>
      <c r="Q799" s="46"/>
      <c r="R799" s="46"/>
      <c r="S799" s="46"/>
      <c r="T799" s="46"/>
      <c r="U799" s="46"/>
      <c r="V799" s="46"/>
      <c r="W799" s="46"/>
      <c r="X799" s="46"/>
      <c r="Y799" s="46"/>
      <c r="Z799" s="46"/>
    </row>
    <row r="800" spans="1:26" ht="15.75" customHeight="1">
      <c r="A800" s="46"/>
      <c r="B800" s="46"/>
      <c r="C800" s="46"/>
      <c r="D800" s="46"/>
      <c r="E800" s="46"/>
      <c r="F800" s="46"/>
      <c r="G800" s="46"/>
      <c r="H800" s="46"/>
      <c r="I800" s="46"/>
      <c r="J800" s="46"/>
      <c r="K800" s="46"/>
      <c r="L800" s="46"/>
      <c r="M800" s="46"/>
      <c r="N800" s="46"/>
      <c r="O800" s="46"/>
      <c r="P800" s="46"/>
      <c r="Q800" s="46"/>
      <c r="R800" s="46"/>
      <c r="S800" s="46"/>
      <c r="T800" s="46"/>
      <c r="U800" s="46"/>
      <c r="V800" s="46"/>
      <c r="W800" s="46"/>
      <c r="X800" s="46"/>
      <c r="Y800" s="46"/>
      <c r="Z800" s="46"/>
    </row>
    <row r="801" spans="1:26" ht="15.75" customHeight="1">
      <c r="A801" s="46"/>
      <c r="B801" s="46"/>
      <c r="C801" s="46"/>
      <c r="D801" s="46"/>
      <c r="E801" s="46"/>
      <c r="F801" s="46"/>
      <c r="G801" s="46"/>
      <c r="H801" s="46"/>
      <c r="I801" s="46"/>
      <c r="J801" s="46"/>
      <c r="K801" s="46"/>
      <c r="L801" s="46"/>
      <c r="M801" s="46"/>
      <c r="N801" s="46"/>
      <c r="O801" s="46"/>
      <c r="P801" s="46"/>
      <c r="Q801" s="46"/>
      <c r="R801" s="46"/>
      <c r="S801" s="46"/>
      <c r="T801" s="46"/>
      <c r="U801" s="46"/>
      <c r="V801" s="46"/>
      <c r="W801" s="46"/>
      <c r="X801" s="46"/>
      <c r="Y801" s="46"/>
      <c r="Z801" s="46"/>
    </row>
    <row r="802" spans="1:26" ht="15.75" customHeight="1">
      <c r="A802" s="46"/>
      <c r="B802" s="46"/>
      <c r="C802" s="46"/>
      <c r="D802" s="46"/>
      <c r="E802" s="46"/>
      <c r="F802" s="46"/>
      <c r="G802" s="46"/>
      <c r="H802" s="46"/>
      <c r="I802" s="46"/>
      <c r="J802" s="46"/>
      <c r="K802" s="46"/>
      <c r="L802" s="46"/>
      <c r="M802" s="46"/>
      <c r="N802" s="46"/>
      <c r="O802" s="46"/>
      <c r="P802" s="46"/>
      <c r="Q802" s="46"/>
      <c r="R802" s="46"/>
      <c r="S802" s="46"/>
      <c r="T802" s="46"/>
      <c r="U802" s="46"/>
      <c r="V802" s="46"/>
      <c r="W802" s="46"/>
      <c r="X802" s="46"/>
      <c r="Y802" s="46"/>
      <c r="Z802" s="46"/>
    </row>
    <row r="803" spans="1:26" ht="15.75" customHeight="1">
      <c r="A803" s="46"/>
      <c r="B803" s="46"/>
      <c r="C803" s="46"/>
      <c r="D803" s="46"/>
      <c r="E803" s="46"/>
      <c r="F803" s="46"/>
      <c r="G803" s="46"/>
      <c r="H803" s="46"/>
      <c r="I803" s="46"/>
      <c r="J803" s="46"/>
      <c r="K803" s="46"/>
      <c r="L803" s="46"/>
      <c r="M803" s="46"/>
      <c r="N803" s="46"/>
      <c r="O803" s="46"/>
      <c r="P803" s="46"/>
      <c r="Q803" s="46"/>
      <c r="R803" s="46"/>
      <c r="S803" s="46"/>
      <c r="T803" s="46"/>
      <c r="U803" s="46"/>
      <c r="V803" s="46"/>
      <c r="W803" s="46"/>
      <c r="X803" s="46"/>
      <c r="Y803" s="46"/>
      <c r="Z803" s="46"/>
    </row>
    <row r="804" spans="1:26" ht="15.75" customHeight="1">
      <c r="A804" s="46"/>
      <c r="B804" s="46"/>
      <c r="C804" s="46"/>
      <c r="D804" s="46"/>
      <c r="E804" s="46"/>
      <c r="F804" s="46"/>
      <c r="G804" s="46"/>
      <c r="H804" s="46"/>
      <c r="I804" s="46"/>
      <c r="J804" s="46"/>
      <c r="K804" s="46"/>
      <c r="L804" s="46"/>
      <c r="M804" s="46"/>
      <c r="N804" s="46"/>
      <c r="O804" s="46"/>
      <c r="P804" s="46"/>
      <c r="Q804" s="46"/>
      <c r="R804" s="46"/>
      <c r="S804" s="46"/>
      <c r="T804" s="46"/>
      <c r="U804" s="46"/>
      <c r="V804" s="46"/>
      <c r="W804" s="46"/>
      <c r="X804" s="46"/>
      <c r="Y804" s="46"/>
      <c r="Z804" s="46"/>
    </row>
    <row r="805" spans="1:26" ht="15.75" customHeight="1">
      <c r="A805" s="46"/>
      <c r="B805" s="46"/>
      <c r="C805" s="46"/>
      <c r="D805" s="46"/>
      <c r="E805" s="46"/>
      <c r="F805" s="46"/>
      <c r="G805" s="46"/>
      <c r="H805" s="46"/>
      <c r="I805" s="46"/>
      <c r="J805" s="46"/>
      <c r="K805" s="46"/>
      <c r="L805" s="46"/>
      <c r="M805" s="46"/>
      <c r="N805" s="46"/>
      <c r="O805" s="46"/>
      <c r="P805" s="46"/>
      <c r="Q805" s="46"/>
      <c r="R805" s="46"/>
      <c r="S805" s="46"/>
      <c r="T805" s="46"/>
      <c r="U805" s="46"/>
      <c r="V805" s="46"/>
      <c r="W805" s="46"/>
      <c r="X805" s="46"/>
      <c r="Y805" s="46"/>
      <c r="Z805" s="46"/>
    </row>
    <row r="806" spans="1:26" ht="15.75" customHeight="1">
      <c r="A806" s="46"/>
      <c r="B806" s="46"/>
      <c r="C806" s="46"/>
      <c r="D806" s="46"/>
      <c r="E806" s="46"/>
      <c r="F806" s="46"/>
      <c r="G806" s="46"/>
      <c r="H806" s="46"/>
      <c r="I806" s="46"/>
      <c r="J806" s="46"/>
      <c r="K806" s="46"/>
      <c r="L806" s="46"/>
      <c r="M806" s="46"/>
      <c r="N806" s="46"/>
      <c r="O806" s="46"/>
      <c r="P806" s="46"/>
      <c r="Q806" s="46"/>
      <c r="R806" s="46"/>
      <c r="S806" s="46"/>
      <c r="T806" s="46"/>
      <c r="U806" s="46"/>
      <c r="V806" s="46"/>
      <c r="W806" s="46"/>
      <c r="X806" s="46"/>
      <c r="Y806" s="46"/>
      <c r="Z806" s="46"/>
    </row>
    <row r="807" spans="1:26" ht="15.75" customHeight="1">
      <c r="A807" s="46"/>
      <c r="B807" s="46"/>
      <c r="C807" s="46"/>
      <c r="D807" s="46"/>
      <c r="E807" s="46"/>
      <c r="F807" s="46"/>
      <c r="G807" s="46"/>
      <c r="H807" s="46"/>
      <c r="I807" s="46"/>
      <c r="J807" s="46"/>
      <c r="K807" s="46"/>
      <c r="L807" s="46"/>
      <c r="M807" s="46"/>
      <c r="N807" s="46"/>
      <c r="O807" s="46"/>
      <c r="P807" s="46"/>
      <c r="Q807" s="46"/>
      <c r="R807" s="46"/>
      <c r="S807" s="46"/>
      <c r="T807" s="46"/>
      <c r="U807" s="46"/>
      <c r="V807" s="46"/>
      <c r="W807" s="46"/>
      <c r="X807" s="46"/>
      <c r="Y807" s="46"/>
      <c r="Z807" s="46"/>
    </row>
    <row r="808" spans="1:26" ht="15.75" customHeight="1">
      <c r="A808" s="46"/>
      <c r="B808" s="46"/>
      <c r="C808" s="46"/>
      <c r="D808" s="46"/>
      <c r="E808" s="46"/>
      <c r="F808" s="46"/>
      <c r="G808" s="46"/>
      <c r="H808" s="46"/>
      <c r="I808" s="46"/>
      <c r="J808" s="46"/>
      <c r="K808" s="46"/>
      <c r="L808" s="46"/>
      <c r="M808" s="46"/>
      <c r="N808" s="46"/>
      <c r="O808" s="46"/>
      <c r="P808" s="46"/>
      <c r="Q808" s="46"/>
      <c r="R808" s="46"/>
      <c r="S808" s="46"/>
      <c r="T808" s="46"/>
      <c r="U808" s="46"/>
      <c r="V808" s="46"/>
      <c r="W808" s="46"/>
      <c r="X808" s="46"/>
      <c r="Y808" s="46"/>
      <c r="Z808" s="46"/>
    </row>
    <row r="809" spans="1:26" ht="15.75" customHeight="1">
      <c r="A809" s="46"/>
      <c r="B809" s="46"/>
      <c r="C809" s="46"/>
      <c r="D809" s="46"/>
      <c r="E809" s="46"/>
      <c r="F809" s="46"/>
      <c r="G809" s="46"/>
      <c r="H809" s="46"/>
      <c r="I809" s="46"/>
      <c r="J809" s="46"/>
      <c r="K809" s="46"/>
      <c r="L809" s="46"/>
      <c r="M809" s="46"/>
      <c r="N809" s="46"/>
      <c r="O809" s="46"/>
      <c r="P809" s="46"/>
      <c r="Q809" s="46"/>
      <c r="R809" s="46"/>
      <c r="S809" s="46"/>
      <c r="T809" s="46"/>
      <c r="U809" s="46"/>
      <c r="V809" s="46"/>
      <c r="W809" s="46"/>
      <c r="X809" s="46"/>
      <c r="Y809" s="46"/>
      <c r="Z809" s="46"/>
    </row>
    <row r="810" spans="1:26" ht="15.75" customHeight="1">
      <c r="A810" s="46"/>
      <c r="B810" s="46"/>
      <c r="C810" s="46"/>
      <c r="D810" s="46"/>
      <c r="E810" s="46"/>
      <c r="F810" s="46"/>
      <c r="G810" s="46"/>
      <c r="H810" s="46"/>
      <c r="I810" s="46"/>
      <c r="J810" s="46"/>
      <c r="K810" s="46"/>
      <c r="L810" s="46"/>
      <c r="M810" s="46"/>
      <c r="N810" s="46"/>
      <c r="O810" s="46"/>
      <c r="P810" s="46"/>
      <c r="Q810" s="46"/>
      <c r="R810" s="46"/>
      <c r="S810" s="46"/>
      <c r="T810" s="46"/>
      <c r="U810" s="46"/>
      <c r="V810" s="46"/>
      <c r="W810" s="46"/>
      <c r="X810" s="46"/>
      <c r="Y810" s="46"/>
      <c r="Z810" s="46"/>
    </row>
    <row r="811" spans="1:26" ht="15.75" customHeight="1">
      <c r="A811" s="46"/>
      <c r="B811" s="46"/>
      <c r="C811" s="46"/>
      <c r="D811" s="46"/>
      <c r="E811" s="46"/>
      <c r="F811" s="46"/>
      <c r="G811" s="46"/>
      <c r="H811" s="46"/>
      <c r="I811" s="46"/>
      <c r="J811" s="46"/>
      <c r="K811" s="46"/>
      <c r="L811" s="46"/>
      <c r="M811" s="46"/>
      <c r="N811" s="46"/>
      <c r="O811" s="46"/>
      <c r="P811" s="46"/>
      <c r="Q811" s="46"/>
      <c r="R811" s="46"/>
      <c r="S811" s="46"/>
      <c r="T811" s="46"/>
      <c r="U811" s="46"/>
      <c r="V811" s="46"/>
      <c r="W811" s="46"/>
      <c r="X811" s="46"/>
      <c r="Y811" s="46"/>
      <c r="Z811" s="46"/>
    </row>
    <row r="812" spans="1:26" ht="15.75" customHeight="1">
      <c r="A812" s="46"/>
      <c r="B812" s="46"/>
      <c r="C812" s="46"/>
      <c r="D812" s="46"/>
      <c r="E812" s="46"/>
      <c r="F812" s="46"/>
      <c r="G812" s="46"/>
      <c r="H812" s="46"/>
      <c r="I812" s="46"/>
      <c r="J812" s="46"/>
      <c r="K812" s="46"/>
      <c r="L812" s="46"/>
      <c r="M812" s="46"/>
      <c r="N812" s="46"/>
      <c r="O812" s="46"/>
      <c r="P812" s="46"/>
      <c r="Q812" s="46"/>
      <c r="R812" s="46"/>
      <c r="S812" s="46"/>
      <c r="T812" s="46"/>
      <c r="U812" s="46"/>
      <c r="V812" s="46"/>
      <c r="W812" s="46"/>
      <c r="X812" s="46"/>
      <c r="Y812" s="46"/>
      <c r="Z812" s="46"/>
    </row>
    <row r="813" spans="1:26" ht="15.75" customHeight="1">
      <c r="A813" s="46"/>
      <c r="B813" s="46"/>
      <c r="C813" s="46"/>
      <c r="D813" s="46"/>
      <c r="E813" s="46"/>
      <c r="F813" s="46"/>
      <c r="G813" s="46"/>
      <c r="H813" s="46"/>
      <c r="I813" s="46"/>
      <c r="J813" s="46"/>
      <c r="K813" s="46"/>
      <c r="L813" s="46"/>
      <c r="M813" s="46"/>
      <c r="N813" s="46"/>
      <c r="O813" s="46"/>
      <c r="P813" s="46"/>
      <c r="Q813" s="46"/>
      <c r="R813" s="46"/>
      <c r="S813" s="46"/>
      <c r="T813" s="46"/>
      <c r="U813" s="46"/>
      <c r="V813" s="46"/>
      <c r="W813" s="46"/>
      <c r="X813" s="46"/>
      <c r="Y813" s="46"/>
      <c r="Z813" s="46"/>
    </row>
    <row r="814" spans="1:26" ht="15.75" customHeight="1">
      <c r="A814" s="46"/>
      <c r="B814" s="46"/>
      <c r="C814" s="46"/>
      <c r="D814" s="46"/>
      <c r="E814" s="46"/>
      <c r="F814" s="46"/>
      <c r="G814" s="46"/>
      <c r="H814" s="46"/>
      <c r="I814" s="46"/>
      <c r="J814" s="46"/>
      <c r="K814" s="46"/>
      <c r="L814" s="46"/>
      <c r="M814" s="46"/>
      <c r="N814" s="46"/>
      <c r="O814" s="46"/>
      <c r="P814" s="46"/>
      <c r="Q814" s="46"/>
      <c r="R814" s="46"/>
      <c r="S814" s="46"/>
      <c r="T814" s="46"/>
      <c r="U814" s="46"/>
      <c r="V814" s="46"/>
      <c r="W814" s="46"/>
      <c r="X814" s="46"/>
      <c r="Y814" s="46"/>
      <c r="Z814" s="46"/>
    </row>
    <row r="815" spans="1:26" ht="15.75" customHeight="1">
      <c r="A815" s="46"/>
      <c r="B815" s="46"/>
      <c r="C815" s="46"/>
      <c r="D815" s="46"/>
      <c r="E815" s="46"/>
      <c r="F815" s="46"/>
      <c r="G815" s="46"/>
      <c r="H815" s="46"/>
      <c r="I815" s="46"/>
      <c r="J815" s="46"/>
      <c r="K815" s="46"/>
      <c r="L815" s="46"/>
      <c r="M815" s="46"/>
      <c r="N815" s="46"/>
      <c r="O815" s="46"/>
      <c r="P815" s="46"/>
      <c r="Q815" s="46"/>
      <c r="R815" s="46"/>
      <c r="S815" s="46"/>
      <c r="T815" s="46"/>
      <c r="U815" s="46"/>
      <c r="V815" s="46"/>
      <c r="W815" s="46"/>
      <c r="X815" s="46"/>
      <c r="Y815" s="46"/>
      <c r="Z815" s="46"/>
    </row>
    <row r="816" spans="1:26" ht="15.75" customHeight="1">
      <c r="A816" s="46"/>
      <c r="B816" s="46"/>
      <c r="C816" s="46"/>
      <c r="D816" s="46"/>
      <c r="E816" s="46"/>
      <c r="F816" s="46"/>
      <c r="G816" s="46"/>
      <c r="H816" s="46"/>
      <c r="I816" s="46"/>
      <c r="J816" s="46"/>
      <c r="K816" s="46"/>
      <c r="L816" s="46"/>
      <c r="M816" s="46"/>
      <c r="N816" s="46"/>
      <c r="O816" s="46"/>
      <c r="P816" s="46"/>
      <c r="Q816" s="46"/>
      <c r="R816" s="46"/>
      <c r="S816" s="46"/>
      <c r="T816" s="46"/>
      <c r="U816" s="46"/>
      <c r="V816" s="46"/>
      <c r="W816" s="46"/>
      <c r="X816" s="46"/>
      <c r="Y816" s="46"/>
      <c r="Z816" s="46"/>
    </row>
    <row r="817" spans="1:26" ht="15.75" customHeight="1">
      <c r="A817" s="46"/>
      <c r="B817" s="46"/>
      <c r="C817" s="46"/>
      <c r="D817" s="46"/>
      <c r="E817" s="46"/>
      <c r="F817" s="46"/>
      <c r="G817" s="46"/>
      <c r="H817" s="46"/>
      <c r="I817" s="46"/>
      <c r="J817" s="46"/>
      <c r="K817" s="46"/>
      <c r="L817" s="46"/>
      <c r="M817" s="46"/>
      <c r="N817" s="46"/>
      <c r="O817" s="46"/>
      <c r="P817" s="46"/>
      <c r="Q817" s="46"/>
      <c r="R817" s="46"/>
      <c r="S817" s="46"/>
      <c r="T817" s="46"/>
      <c r="U817" s="46"/>
      <c r="V817" s="46"/>
      <c r="W817" s="46"/>
      <c r="X817" s="46"/>
      <c r="Y817" s="46"/>
      <c r="Z817" s="46"/>
    </row>
    <row r="818" spans="1:26" ht="15.75" customHeight="1">
      <c r="A818" s="46"/>
      <c r="B818" s="46"/>
      <c r="C818" s="46"/>
      <c r="D818" s="46"/>
      <c r="E818" s="46"/>
      <c r="F818" s="46"/>
      <c r="G818" s="46"/>
      <c r="H818" s="46"/>
      <c r="I818" s="46"/>
      <c r="J818" s="46"/>
      <c r="K818" s="46"/>
      <c r="L818" s="46"/>
      <c r="M818" s="46"/>
      <c r="N818" s="46"/>
      <c r="O818" s="46"/>
      <c r="P818" s="46"/>
      <c r="Q818" s="46"/>
      <c r="R818" s="46"/>
      <c r="S818" s="46"/>
      <c r="T818" s="46"/>
      <c r="U818" s="46"/>
      <c r="V818" s="46"/>
      <c r="W818" s="46"/>
      <c r="X818" s="46"/>
      <c r="Y818" s="46"/>
      <c r="Z818" s="46"/>
    </row>
    <row r="819" spans="1:26" ht="15.75" customHeight="1">
      <c r="A819" s="46"/>
      <c r="B819" s="46"/>
      <c r="C819" s="46"/>
      <c r="D819" s="46"/>
      <c r="E819" s="46"/>
      <c r="F819" s="46"/>
      <c r="G819" s="46"/>
      <c r="H819" s="46"/>
      <c r="I819" s="46"/>
      <c r="J819" s="46"/>
      <c r="K819" s="46"/>
      <c r="L819" s="46"/>
      <c r="M819" s="46"/>
      <c r="N819" s="46"/>
      <c r="O819" s="46"/>
      <c r="P819" s="46"/>
      <c r="Q819" s="46"/>
      <c r="R819" s="46"/>
      <c r="S819" s="46"/>
      <c r="T819" s="46"/>
      <c r="U819" s="46"/>
      <c r="V819" s="46"/>
      <c r="W819" s="46"/>
      <c r="X819" s="46"/>
      <c r="Y819" s="46"/>
      <c r="Z819" s="46"/>
    </row>
    <row r="820" spans="1:26" ht="15.75" customHeight="1">
      <c r="A820" s="46"/>
      <c r="B820" s="46"/>
      <c r="C820" s="46"/>
      <c r="D820" s="46"/>
      <c r="E820" s="46"/>
      <c r="F820" s="46"/>
      <c r="G820" s="46"/>
      <c r="H820" s="46"/>
      <c r="I820" s="46"/>
      <c r="J820" s="46"/>
      <c r="K820" s="46"/>
      <c r="L820" s="46"/>
      <c r="M820" s="46"/>
      <c r="N820" s="46"/>
      <c r="O820" s="46"/>
      <c r="P820" s="46"/>
      <c r="Q820" s="46"/>
      <c r="R820" s="46"/>
      <c r="S820" s="46"/>
      <c r="T820" s="46"/>
      <c r="U820" s="46"/>
      <c r="V820" s="46"/>
      <c r="W820" s="46"/>
      <c r="X820" s="46"/>
      <c r="Y820" s="46"/>
      <c r="Z820" s="46"/>
    </row>
    <row r="821" spans="1:26" ht="15.75" customHeight="1">
      <c r="A821" s="46"/>
      <c r="B821" s="46"/>
      <c r="C821" s="46"/>
      <c r="D821" s="46"/>
      <c r="E821" s="46"/>
      <c r="F821" s="46"/>
      <c r="G821" s="46"/>
      <c r="H821" s="46"/>
      <c r="I821" s="46"/>
      <c r="J821" s="46"/>
      <c r="K821" s="46"/>
      <c r="L821" s="46"/>
      <c r="M821" s="46"/>
      <c r="N821" s="46"/>
      <c r="O821" s="46"/>
      <c r="P821" s="46"/>
      <c r="Q821" s="46"/>
      <c r="R821" s="46"/>
      <c r="S821" s="46"/>
      <c r="T821" s="46"/>
      <c r="U821" s="46"/>
      <c r="V821" s="46"/>
      <c r="W821" s="46"/>
      <c r="X821" s="46"/>
      <c r="Y821" s="46"/>
      <c r="Z821" s="46"/>
    </row>
    <row r="822" spans="1:26" ht="15.75" customHeight="1">
      <c r="A822" s="46"/>
      <c r="B822" s="46"/>
      <c r="C822" s="46"/>
      <c r="D822" s="46"/>
      <c r="E822" s="46"/>
      <c r="F822" s="46"/>
      <c r="G822" s="46"/>
      <c r="H822" s="46"/>
      <c r="I822" s="46"/>
      <c r="J822" s="46"/>
      <c r="K822" s="46"/>
      <c r="L822" s="46"/>
      <c r="M822" s="46"/>
      <c r="N822" s="46"/>
      <c r="O822" s="46"/>
      <c r="P822" s="46"/>
      <c r="Q822" s="46"/>
      <c r="R822" s="46"/>
      <c r="S822" s="46"/>
      <c r="T822" s="46"/>
      <c r="U822" s="46"/>
      <c r="V822" s="46"/>
      <c r="W822" s="46"/>
      <c r="X822" s="46"/>
      <c r="Y822" s="46"/>
      <c r="Z822" s="46"/>
    </row>
    <row r="823" spans="1:26" ht="15.75" customHeight="1">
      <c r="A823" s="46"/>
      <c r="B823" s="46"/>
      <c r="C823" s="46"/>
      <c r="D823" s="46"/>
      <c r="E823" s="46"/>
      <c r="F823" s="46"/>
      <c r="G823" s="46"/>
      <c r="H823" s="46"/>
      <c r="I823" s="46"/>
      <c r="J823" s="46"/>
      <c r="K823" s="46"/>
      <c r="L823" s="46"/>
      <c r="M823" s="46"/>
      <c r="N823" s="46"/>
      <c r="O823" s="46"/>
      <c r="P823" s="46"/>
      <c r="Q823" s="46"/>
      <c r="R823" s="46"/>
      <c r="S823" s="46"/>
      <c r="T823" s="46"/>
      <c r="U823" s="46"/>
      <c r="V823" s="46"/>
      <c r="W823" s="46"/>
      <c r="X823" s="46"/>
      <c r="Y823" s="46"/>
      <c r="Z823" s="46"/>
    </row>
    <row r="824" spans="1:26" ht="15.75" customHeight="1">
      <c r="A824" s="46"/>
      <c r="B824" s="46"/>
      <c r="C824" s="46"/>
      <c r="D824" s="46"/>
      <c r="E824" s="46"/>
      <c r="F824" s="46"/>
      <c r="G824" s="46"/>
      <c r="H824" s="46"/>
      <c r="I824" s="46"/>
      <c r="J824" s="46"/>
      <c r="K824" s="46"/>
      <c r="L824" s="46"/>
      <c r="M824" s="46"/>
      <c r="N824" s="46"/>
      <c r="O824" s="46"/>
      <c r="P824" s="46"/>
      <c r="Q824" s="46"/>
      <c r="R824" s="46"/>
      <c r="S824" s="46"/>
      <c r="T824" s="46"/>
      <c r="U824" s="46"/>
      <c r="V824" s="46"/>
      <c r="W824" s="46"/>
      <c r="X824" s="46"/>
      <c r="Y824" s="46"/>
      <c r="Z824" s="46"/>
    </row>
    <row r="825" spans="1:26" ht="15.75" customHeight="1">
      <c r="A825" s="46"/>
      <c r="B825" s="46"/>
      <c r="C825" s="46"/>
      <c r="D825" s="46"/>
      <c r="E825" s="46"/>
      <c r="F825" s="46"/>
      <c r="G825" s="46"/>
      <c r="H825" s="46"/>
      <c r="I825" s="46"/>
      <c r="J825" s="46"/>
      <c r="K825" s="46"/>
      <c r="L825" s="46"/>
      <c r="M825" s="46"/>
      <c r="N825" s="46"/>
      <c r="O825" s="46"/>
      <c r="P825" s="46"/>
      <c r="Q825" s="46"/>
      <c r="R825" s="46"/>
      <c r="S825" s="46"/>
      <c r="T825" s="46"/>
      <c r="U825" s="46"/>
      <c r="V825" s="46"/>
      <c r="W825" s="46"/>
      <c r="X825" s="46"/>
      <c r="Y825" s="46"/>
      <c r="Z825" s="46"/>
    </row>
    <row r="826" spans="1:26" ht="15.75" customHeight="1">
      <c r="A826" s="46"/>
      <c r="B826" s="46"/>
      <c r="C826" s="46"/>
      <c r="D826" s="46"/>
      <c r="E826" s="46"/>
      <c r="F826" s="46"/>
      <c r="G826" s="46"/>
      <c r="H826" s="46"/>
      <c r="I826" s="46"/>
      <c r="J826" s="46"/>
      <c r="K826" s="46"/>
      <c r="L826" s="46"/>
      <c r="M826" s="46"/>
      <c r="N826" s="46"/>
      <c r="O826" s="46"/>
      <c r="P826" s="46"/>
      <c r="Q826" s="46"/>
      <c r="R826" s="46"/>
      <c r="S826" s="46"/>
      <c r="T826" s="46"/>
      <c r="U826" s="46"/>
      <c r="V826" s="46"/>
      <c r="W826" s="46"/>
      <c r="X826" s="46"/>
      <c r="Y826" s="46"/>
      <c r="Z826" s="46"/>
    </row>
    <row r="827" spans="1:26" ht="15.75" customHeight="1">
      <c r="A827" s="46"/>
      <c r="B827" s="46"/>
      <c r="C827" s="46"/>
      <c r="D827" s="46"/>
      <c r="E827" s="46"/>
      <c r="F827" s="46"/>
      <c r="G827" s="46"/>
      <c r="H827" s="46"/>
      <c r="I827" s="46"/>
      <c r="J827" s="46"/>
      <c r="K827" s="46"/>
      <c r="L827" s="46"/>
      <c r="M827" s="46"/>
      <c r="N827" s="46"/>
      <c r="O827" s="46"/>
      <c r="P827" s="46"/>
      <c r="Q827" s="46"/>
      <c r="R827" s="46"/>
      <c r="S827" s="46"/>
      <c r="T827" s="46"/>
      <c r="U827" s="46"/>
      <c r="V827" s="46"/>
      <c r="W827" s="46"/>
      <c r="X827" s="46"/>
      <c r="Y827" s="46"/>
      <c r="Z827" s="46"/>
    </row>
    <row r="828" spans="1:26" ht="15.75" customHeight="1">
      <c r="A828" s="46"/>
      <c r="B828" s="46"/>
      <c r="C828" s="46"/>
      <c r="D828" s="46"/>
      <c r="E828" s="46"/>
      <c r="F828" s="46"/>
      <c r="G828" s="46"/>
      <c r="H828" s="46"/>
      <c r="I828" s="46"/>
      <c r="J828" s="46"/>
      <c r="K828" s="46"/>
      <c r="L828" s="46"/>
      <c r="M828" s="46"/>
      <c r="N828" s="46"/>
      <c r="O828" s="46"/>
      <c r="P828" s="46"/>
      <c r="Q828" s="46"/>
      <c r="R828" s="46"/>
      <c r="S828" s="46"/>
      <c r="T828" s="46"/>
      <c r="U828" s="46"/>
      <c r="V828" s="46"/>
      <c r="W828" s="46"/>
      <c r="X828" s="46"/>
      <c r="Y828" s="46"/>
      <c r="Z828" s="46"/>
    </row>
    <row r="829" spans="1:26" ht="15.75" customHeight="1">
      <c r="A829" s="46"/>
      <c r="B829" s="46"/>
      <c r="C829" s="46"/>
      <c r="D829" s="46"/>
      <c r="E829" s="46"/>
      <c r="F829" s="46"/>
      <c r="G829" s="46"/>
      <c r="H829" s="46"/>
      <c r="I829" s="46"/>
      <c r="J829" s="46"/>
      <c r="K829" s="46"/>
      <c r="L829" s="46"/>
      <c r="M829" s="46"/>
      <c r="N829" s="46"/>
      <c r="O829" s="46"/>
      <c r="P829" s="46"/>
      <c r="Q829" s="46"/>
      <c r="R829" s="46"/>
      <c r="S829" s="46"/>
      <c r="T829" s="46"/>
      <c r="U829" s="46"/>
      <c r="V829" s="46"/>
      <c r="W829" s="46"/>
      <c r="X829" s="46"/>
      <c r="Y829" s="46"/>
      <c r="Z829" s="46"/>
    </row>
    <row r="830" spans="1:26" ht="15.75" customHeight="1">
      <c r="A830" s="46"/>
      <c r="B830" s="46"/>
      <c r="C830" s="46"/>
      <c r="D830" s="46"/>
      <c r="E830" s="46"/>
      <c r="F830" s="46"/>
      <c r="G830" s="46"/>
      <c r="H830" s="46"/>
      <c r="I830" s="46"/>
      <c r="J830" s="46"/>
      <c r="K830" s="46"/>
      <c r="L830" s="46"/>
      <c r="M830" s="46"/>
      <c r="N830" s="46"/>
      <c r="O830" s="46"/>
      <c r="P830" s="46"/>
      <c r="Q830" s="46"/>
      <c r="R830" s="46"/>
      <c r="S830" s="46"/>
      <c r="T830" s="46"/>
      <c r="U830" s="46"/>
      <c r="V830" s="46"/>
      <c r="W830" s="46"/>
      <c r="X830" s="46"/>
      <c r="Y830" s="46"/>
      <c r="Z830" s="46"/>
    </row>
    <row r="831" spans="1:26" ht="15.75" customHeight="1">
      <c r="A831" s="46"/>
      <c r="B831" s="46"/>
      <c r="C831" s="46"/>
      <c r="D831" s="46"/>
      <c r="E831" s="46"/>
      <c r="F831" s="46"/>
      <c r="G831" s="46"/>
      <c r="H831" s="46"/>
      <c r="I831" s="46"/>
      <c r="J831" s="46"/>
      <c r="K831" s="46"/>
      <c r="L831" s="46"/>
      <c r="M831" s="46"/>
      <c r="N831" s="46"/>
      <c r="O831" s="46"/>
      <c r="P831" s="46"/>
      <c r="Q831" s="46"/>
      <c r="R831" s="46"/>
      <c r="S831" s="46"/>
      <c r="T831" s="46"/>
      <c r="U831" s="46"/>
      <c r="V831" s="46"/>
      <c r="W831" s="46"/>
      <c r="X831" s="46"/>
      <c r="Y831" s="46"/>
      <c r="Z831" s="46"/>
    </row>
    <row r="832" spans="1:26" ht="15.75" customHeight="1">
      <c r="A832" s="46"/>
      <c r="B832" s="46"/>
      <c r="C832" s="46"/>
      <c r="D832" s="46"/>
      <c r="E832" s="46"/>
      <c r="F832" s="46"/>
      <c r="G832" s="46"/>
      <c r="H832" s="46"/>
      <c r="I832" s="46"/>
      <c r="J832" s="46"/>
      <c r="K832" s="46"/>
      <c r="L832" s="46"/>
      <c r="M832" s="46"/>
      <c r="N832" s="46"/>
      <c r="O832" s="46"/>
      <c r="P832" s="46"/>
      <c r="Q832" s="46"/>
      <c r="R832" s="46"/>
      <c r="S832" s="46"/>
      <c r="T832" s="46"/>
      <c r="U832" s="46"/>
      <c r="V832" s="46"/>
      <c r="W832" s="46"/>
      <c r="X832" s="46"/>
      <c r="Y832" s="46"/>
      <c r="Z832" s="46"/>
    </row>
    <row r="833" spans="1:26" ht="15.75" customHeight="1">
      <c r="A833" s="46"/>
      <c r="B833" s="46"/>
      <c r="C833" s="46"/>
      <c r="D833" s="46"/>
      <c r="E833" s="46"/>
      <c r="F833" s="46"/>
      <c r="G833" s="46"/>
      <c r="H833" s="46"/>
      <c r="I833" s="46"/>
      <c r="J833" s="46"/>
      <c r="K833" s="46"/>
      <c r="L833" s="46"/>
      <c r="M833" s="46"/>
      <c r="N833" s="46"/>
      <c r="O833" s="46"/>
      <c r="P833" s="46"/>
      <c r="Q833" s="46"/>
      <c r="R833" s="46"/>
      <c r="S833" s="46"/>
      <c r="T833" s="46"/>
      <c r="U833" s="46"/>
      <c r="V833" s="46"/>
      <c r="W833" s="46"/>
      <c r="X833" s="46"/>
      <c r="Y833" s="46"/>
      <c r="Z833" s="46"/>
    </row>
    <row r="834" spans="1:26" ht="15.75" customHeight="1">
      <c r="A834" s="46"/>
      <c r="B834" s="46"/>
      <c r="C834" s="46"/>
      <c r="D834" s="46"/>
      <c r="E834" s="46"/>
      <c r="F834" s="46"/>
      <c r="G834" s="46"/>
      <c r="H834" s="46"/>
      <c r="I834" s="46"/>
      <c r="J834" s="46"/>
      <c r="K834" s="46"/>
      <c r="L834" s="46"/>
      <c r="M834" s="46"/>
      <c r="N834" s="46"/>
      <c r="O834" s="46"/>
      <c r="P834" s="46"/>
      <c r="Q834" s="46"/>
      <c r="R834" s="46"/>
      <c r="S834" s="46"/>
      <c r="T834" s="46"/>
      <c r="U834" s="46"/>
      <c r="V834" s="46"/>
      <c r="W834" s="46"/>
      <c r="X834" s="46"/>
      <c r="Y834" s="46"/>
      <c r="Z834" s="46"/>
    </row>
    <row r="835" spans="1:26" ht="15.75" customHeight="1">
      <c r="A835" s="46"/>
      <c r="B835" s="46"/>
      <c r="C835" s="46"/>
      <c r="D835" s="46"/>
      <c r="E835" s="46"/>
      <c r="F835" s="46"/>
      <c r="G835" s="46"/>
      <c r="H835" s="46"/>
      <c r="I835" s="46"/>
      <c r="J835" s="46"/>
      <c r="K835" s="46"/>
      <c r="L835" s="46"/>
      <c r="M835" s="46"/>
      <c r="N835" s="46"/>
      <c r="O835" s="46"/>
      <c r="P835" s="46"/>
      <c r="Q835" s="46"/>
      <c r="R835" s="46"/>
      <c r="S835" s="46"/>
      <c r="T835" s="46"/>
      <c r="U835" s="46"/>
      <c r="V835" s="46"/>
      <c r="W835" s="46"/>
      <c r="X835" s="46"/>
      <c r="Y835" s="46"/>
      <c r="Z835" s="46"/>
    </row>
    <row r="836" spans="1:26" ht="15.75" customHeight="1">
      <c r="A836" s="46"/>
      <c r="B836" s="46"/>
      <c r="C836" s="46"/>
      <c r="D836" s="46"/>
      <c r="E836" s="46"/>
      <c r="F836" s="46"/>
      <c r="G836" s="46"/>
      <c r="H836" s="46"/>
      <c r="I836" s="46"/>
      <c r="J836" s="46"/>
      <c r="K836" s="46"/>
      <c r="L836" s="46"/>
      <c r="M836" s="46"/>
      <c r="N836" s="46"/>
      <c r="O836" s="46"/>
      <c r="P836" s="46"/>
      <c r="Q836" s="46"/>
      <c r="R836" s="46"/>
      <c r="S836" s="46"/>
      <c r="T836" s="46"/>
      <c r="U836" s="46"/>
      <c r="V836" s="46"/>
      <c r="W836" s="46"/>
      <c r="X836" s="46"/>
      <c r="Y836" s="46"/>
      <c r="Z836" s="46"/>
    </row>
    <row r="837" spans="1:26" ht="15.75" customHeight="1">
      <c r="A837" s="46"/>
      <c r="B837" s="46"/>
      <c r="C837" s="46"/>
      <c r="D837" s="46"/>
      <c r="E837" s="46"/>
      <c r="F837" s="46"/>
      <c r="G837" s="46"/>
      <c r="H837" s="46"/>
      <c r="I837" s="46"/>
      <c r="J837" s="46"/>
      <c r="K837" s="46"/>
      <c r="L837" s="46"/>
      <c r="M837" s="46"/>
      <c r="N837" s="46"/>
      <c r="O837" s="46"/>
      <c r="P837" s="46"/>
      <c r="Q837" s="46"/>
      <c r="R837" s="46"/>
      <c r="S837" s="46"/>
      <c r="T837" s="46"/>
      <c r="U837" s="46"/>
      <c r="V837" s="46"/>
      <c r="W837" s="46"/>
      <c r="X837" s="46"/>
      <c r="Y837" s="46"/>
      <c r="Z837" s="46"/>
    </row>
    <row r="838" spans="1:26" ht="15.75" customHeight="1">
      <c r="A838" s="46"/>
      <c r="B838" s="46"/>
      <c r="C838" s="46"/>
      <c r="D838" s="46"/>
      <c r="E838" s="46"/>
      <c r="F838" s="46"/>
      <c r="G838" s="46"/>
      <c r="H838" s="46"/>
      <c r="I838" s="46"/>
      <c r="J838" s="46"/>
      <c r="K838" s="46"/>
      <c r="L838" s="46"/>
      <c r="M838" s="46"/>
      <c r="N838" s="46"/>
      <c r="O838" s="46"/>
      <c r="P838" s="46"/>
      <c r="Q838" s="46"/>
      <c r="R838" s="46"/>
      <c r="S838" s="46"/>
      <c r="T838" s="46"/>
      <c r="U838" s="46"/>
      <c r="V838" s="46"/>
      <c r="W838" s="46"/>
      <c r="X838" s="46"/>
      <c r="Y838" s="46"/>
      <c r="Z838" s="46"/>
    </row>
    <row r="839" spans="1:26" ht="15.75" customHeight="1">
      <c r="A839" s="46"/>
      <c r="B839" s="46"/>
      <c r="C839" s="46"/>
      <c r="D839" s="46"/>
      <c r="E839" s="46"/>
      <c r="F839" s="46"/>
      <c r="G839" s="46"/>
      <c r="H839" s="46"/>
      <c r="I839" s="46"/>
      <c r="J839" s="46"/>
      <c r="K839" s="46"/>
      <c r="L839" s="46"/>
      <c r="M839" s="46"/>
      <c r="N839" s="46"/>
      <c r="O839" s="46"/>
      <c r="P839" s="46"/>
      <c r="Q839" s="46"/>
      <c r="R839" s="46"/>
      <c r="S839" s="46"/>
      <c r="T839" s="46"/>
      <c r="U839" s="46"/>
      <c r="V839" s="46"/>
      <c r="W839" s="46"/>
      <c r="X839" s="46"/>
      <c r="Y839" s="46"/>
      <c r="Z839" s="46"/>
    </row>
    <row r="840" spans="1:26" ht="15.75" customHeight="1">
      <c r="A840" s="46"/>
      <c r="B840" s="46"/>
      <c r="C840" s="46"/>
      <c r="D840" s="46"/>
      <c r="E840" s="46"/>
      <c r="F840" s="46"/>
      <c r="G840" s="46"/>
      <c r="H840" s="46"/>
      <c r="I840" s="46"/>
      <c r="J840" s="46"/>
      <c r="K840" s="46"/>
      <c r="L840" s="46"/>
      <c r="M840" s="46"/>
      <c r="N840" s="46"/>
      <c r="O840" s="46"/>
      <c r="P840" s="46"/>
      <c r="Q840" s="46"/>
      <c r="R840" s="46"/>
      <c r="S840" s="46"/>
      <c r="T840" s="46"/>
      <c r="U840" s="46"/>
      <c r="V840" s="46"/>
      <c r="W840" s="46"/>
      <c r="X840" s="46"/>
      <c r="Y840" s="46"/>
      <c r="Z840" s="46"/>
    </row>
    <row r="841" spans="1:26" ht="15.75" customHeight="1">
      <c r="A841" s="46"/>
      <c r="B841" s="46"/>
      <c r="C841" s="46"/>
      <c r="D841" s="46"/>
      <c r="E841" s="46"/>
      <c r="F841" s="46"/>
      <c r="G841" s="46"/>
      <c r="H841" s="46"/>
      <c r="I841" s="46"/>
      <c r="J841" s="46"/>
      <c r="K841" s="46"/>
      <c r="L841" s="46"/>
      <c r="M841" s="46"/>
      <c r="N841" s="46"/>
      <c r="O841" s="46"/>
      <c r="P841" s="46"/>
      <c r="Q841" s="46"/>
      <c r="R841" s="46"/>
      <c r="S841" s="46"/>
      <c r="T841" s="46"/>
      <c r="U841" s="46"/>
      <c r="V841" s="46"/>
      <c r="W841" s="46"/>
      <c r="X841" s="46"/>
      <c r="Y841" s="46"/>
      <c r="Z841" s="46"/>
    </row>
    <row r="842" spans="1:26" ht="15.75" customHeight="1">
      <c r="A842" s="46"/>
      <c r="B842" s="46"/>
      <c r="C842" s="46"/>
      <c r="D842" s="46"/>
      <c r="E842" s="46"/>
      <c r="F842" s="46"/>
      <c r="G842" s="46"/>
      <c r="H842" s="46"/>
      <c r="I842" s="46"/>
      <c r="J842" s="46"/>
      <c r="K842" s="46"/>
      <c r="L842" s="46"/>
      <c r="M842" s="46"/>
      <c r="N842" s="46"/>
      <c r="O842" s="46"/>
      <c r="P842" s="46"/>
      <c r="Q842" s="46"/>
      <c r="R842" s="46"/>
      <c r="S842" s="46"/>
      <c r="T842" s="46"/>
      <c r="U842" s="46"/>
      <c r="V842" s="46"/>
      <c r="W842" s="46"/>
      <c r="X842" s="46"/>
      <c r="Y842" s="46"/>
      <c r="Z842" s="46"/>
    </row>
    <row r="843" spans="1:26" ht="15.75" customHeight="1">
      <c r="A843" s="46"/>
      <c r="B843" s="46"/>
      <c r="C843" s="46"/>
      <c r="D843" s="46"/>
      <c r="E843" s="46"/>
      <c r="F843" s="46"/>
      <c r="G843" s="46"/>
      <c r="H843" s="46"/>
      <c r="I843" s="46"/>
      <c r="J843" s="46"/>
      <c r="K843" s="46"/>
      <c r="L843" s="46"/>
      <c r="M843" s="46"/>
      <c r="N843" s="46"/>
      <c r="O843" s="46"/>
      <c r="P843" s="46"/>
      <c r="Q843" s="46"/>
      <c r="R843" s="46"/>
      <c r="S843" s="46"/>
      <c r="T843" s="46"/>
      <c r="U843" s="46"/>
      <c r="V843" s="46"/>
      <c r="W843" s="46"/>
      <c r="X843" s="46"/>
      <c r="Y843" s="46"/>
      <c r="Z843" s="46"/>
    </row>
    <row r="844" spans="1:26" ht="15.75" customHeight="1">
      <c r="A844" s="46"/>
      <c r="B844" s="46"/>
      <c r="C844" s="46"/>
      <c r="D844" s="46"/>
      <c r="E844" s="46"/>
      <c r="F844" s="46"/>
      <c r="G844" s="46"/>
      <c r="H844" s="46"/>
      <c r="I844" s="46"/>
      <c r="J844" s="46"/>
      <c r="K844" s="46"/>
      <c r="L844" s="46"/>
      <c r="M844" s="46"/>
      <c r="N844" s="46"/>
      <c r="O844" s="46"/>
      <c r="P844" s="46"/>
      <c r="Q844" s="46"/>
      <c r="R844" s="46"/>
      <c r="S844" s="46"/>
      <c r="T844" s="46"/>
      <c r="U844" s="46"/>
      <c r="V844" s="46"/>
      <c r="W844" s="46"/>
      <c r="X844" s="46"/>
      <c r="Y844" s="46"/>
      <c r="Z844" s="46"/>
    </row>
    <row r="845" spans="1:26" ht="15.75" customHeight="1">
      <c r="A845" s="46"/>
      <c r="B845" s="46"/>
      <c r="C845" s="46"/>
      <c r="D845" s="46"/>
      <c r="E845" s="46"/>
      <c r="F845" s="46"/>
      <c r="G845" s="46"/>
      <c r="H845" s="46"/>
      <c r="I845" s="46"/>
      <c r="J845" s="46"/>
      <c r="K845" s="46"/>
      <c r="L845" s="46"/>
      <c r="M845" s="46"/>
      <c r="N845" s="46"/>
      <c r="O845" s="46"/>
      <c r="P845" s="46"/>
      <c r="Q845" s="46"/>
      <c r="R845" s="46"/>
      <c r="S845" s="46"/>
      <c r="T845" s="46"/>
      <c r="U845" s="46"/>
      <c r="V845" s="46"/>
      <c r="W845" s="46"/>
      <c r="X845" s="46"/>
      <c r="Y845" s="46"/>
      <c r="Z845" s="46"/>
    </row>
    <row r="846" spans="1:26" ht="15.75" customHeight="1">
      <c r="A846" s="46"/>
      <c r="B846" s="46"/>
      <c r="C846" s="46"/>
      <c r="D846" s="46"/>
      <c r="E846" s="46"/>
      <c r="F846" s="46"/>
      <c r="G846" s="46"/>
      <c r="H846" s="46"/>
      <c r="I846" s="46"/>
      <c r="J846" s="46"/>
      <c r="K846" s="46"/>
      <c r="L846" s="46"/>
      <c r="M846" s="46"/>
      <c r="N846" s="46"/>
      <c r="O846" s="46"/>
      <c r="P846" s="46"/>
      <c r="Q846" s="46"/>
      <c r="R846" s="46"/>
      <c r="S846" s="46"/>
      <c r="T846" s="46"/>
      <c r="U846" s="46"/>
      <c r="V846" s="46"/>
      <c r="W846" s="46"/>
      <c r="X846" s="46"/>
      <c r="Y846" s="46"/>
      <c r="Z846" s="46"/>
    </row>
    <row r="847" spans="1:26" ht="15.75" customHeight="1">
      <c r="A847" s="46"/>
      <c r="B847" s="46"/>
      <c r="C847" s="46"/>
      <c r="D847" s="46"/>
      <c r="E847" s="46"/>
      <c r="F847" s="46"/>
      <c r="G847" s="46"/>
      <c r="H847" s="46"/>
      <c r="I847" s="46"/>
      <c r="J847" s="46"/>
      <c r="K847" s="46"/>
      <c r="L847" s="46"/>
      <c r="M847" s="46"/>
      <c r="N847" s="46"/>
      <c r="O847" s="46"/>
      <c r="P847" s="46"/>
      <c r="Q847" s="46"/>
      <c r="R847" s="46"/>
      <c r="S847" s="46"/>
      <c r="T847" s="46"/>
      <c r="U847" s="46"/>
      <c r="V847" s="46"/>
      <c r="W847" s="46"/>
      <c r="X847" s="46"/>
      <c r="Y847" s="46"/>
      <c r="Z847" s="46"/>
    </row>
    <row r="848" spans="1:26" ht="15.75" customHeight="1">
      <c r="A848" s="46"/>
      <c r="B848" s="46"/>
      <c r="C848" s="46"/>
      <c r="D848" s="46"/>
      <c r="E848" s="46"/>
      <c r="F848" s="46"/>
      <c r="G848" s="46"/>
      <c r="H848" s="46"/>
      <c r="I848" s="46"/>
      <c r="J848" s="46"/>
      <c r="K848" s="46"/>
      <c r="L848" s="46"/>
      <c r="M848" s="46"/>
      <c r="N848" s="46"/>
      <c r="O848" s="46"/>
      <c r="P848" s="46"/>
      <c r="Q848" s="46"/>
      <c r="R848" s="46"/>
      <c r="S848" s="46"/>
      <c r="T848" s="46"/>
      <c r="U848" s="46"/>
      <c r="V848" s="46"/>
      <c r="W848" s="46"/>
      <c r="X848" s="46"/>
      <c r="Y848" s="46"/>
      <c r="Z848" s="46"/>
    </row>
    <row r="849" spans="1:26" ht="15.75" customHeight="1">
      <c r="A849" s="46"/>
      <c r="B849" s="46"/>
      <c r="C849" s="46"/>
      <c r="D849" s="46"/>
      <c r="E849" s="46"/>
      <c r="F849" s="46"/>
      <c r="G849" s="46"/>
      <c r="H849" s="46"/>
      <c r="I849" s="46"/>
      <c r="J849" s="46"/>
      <c r="K849" s="46"/>
      <c r="L849" s="46"/>
      <c r="M849" s="46"/>
      <c r="N849" s="46"/>
      <c r="O849" s="46"/>
      <c r="P849" s="46"/>
      <c r="Q849" s="46"/>
      <c r="R849" s="46"/>
      <c r="S849" s="46"/>
      <c r="T849" s="46"/>
      <c r="U849" s="46"/>
      <c r="V849" s="46"/>
      <c r="W849" s="46"/>
      <c r="X849" s="46"/>
      <c r="Y849" s="46"/>
      <c r="Z849" s="46"/>
    </row>
    <row r="850" spans="1:26" ht="15.75" customHeight="1">
      <c r="A850" s="46"/>
      <c r="B850" s="46"/>
      <c r="C850" s="46"/>
      <c r="D850" s="46"/>
      <c r="E850" s="46"/>
      <c r="F850" s="46"/>
      <c r="G850" s="46"/>
      <c r="H850" s="46"/>
      <c r="I850" s="46"/>
      <c r="J850" s="46"/>
      <c r="K850" s="46"/>
      <c r="L850" s="46"/>
      <c r="M850" s="46"/>
      <c r="N850" s="46"/>
      <c r="O850" s="46"/>
      <c r="P850" s="46"/>
      <c r="Q850" s="46"/>
      <c r="R850" s="46"/>
      <c r="S850" s="46"/>
      <c r="T850" s="46"/>
      <c r="U850" s="46"/>
      <c r="V850" s="46"/>
      <c r="W850" s="46"/>
      <c r="X850" s="46"/>
      <c r="Y850" s="46"/>
      <c r="Z850" s="46"/>
    </row>
    <row r="851" spans="1:26" ht="15.75" customHeight="1">
      <c r="A851" s="46"/>
      <c r="B851" s="46"/>
      <c r="C851" s="46"/>
      <c r="D851" s="46"/>
      <c r="E851" s="46"/>
      <c r="F851" s="46"/>
      <c r="G851" s="46"/>
      <c r="H851" s="46"/>
      <c r="I851" s="46"/>
      <c r="J851" s="46"/>
      <c r="K851" s="46"/>
      <c r="L851" s="46"/>
      <c r="M851" s="46"/>
      <c r="N851" s="46"/>
      <c r="O851" s="46"/>
      <c r="P851" s="46"/>
      <c r="Q851" s="46"/>
      <c r="R851" s="46"/>
      <c r="S851" s="46"/>
      <c r="T851" s="46"/>
      <c r="U851" s="46"/>
      <c r="V851" s="46"/>
      <c r="W851" s="46"/>
      <c r="X851" s="46"/>
      <c r="Y851" s="46"/>
      <c r="Z851" s="46"/>
    </row>
    <row r="852" spans="1:26" ht="15.75" customHeight="1">
      <c r="A852" s="46"/>
      <c r="B852" s="46"/>
      <c r="C852" s="46"/>
      <c r="D852" s="46"/>
      <c r="E852" s="46"/>
      <c r="F852" s="46"/>
      <c r="G852" s="46"/>
      <c r="H852" s="46"/>
      <c r="I852" s="46"/>
      <c r="J852" s="46"/>
      <c r="K852" s="46"/>
      <c r="L852" s="46"/>
      <c r="M852" s="46"/>
      <c r="N852" s="46"/>
      <c r="O852" s="46"/>
      <c r="P852" s="46"/>
      <c r="Q852" s="46"/>
      <c r="R852" s="46"/>
      <c r="S852" s="46"/>
      <c r="T852" s="46"/>
      <c r="U852" s="46"/>
      <c r="V852" s="46"/>
      <c r="W852" s="46"/>
      <c r="X852" s="46"/>
      <c r="Y852" s="46"/>
      <c r="Z852" s="46"/>
    </row>
    <row r="853" spans="1:26" ht="15.75" customHeight="1">
      <c r="A853" s="46"/>
      <c r="B853" s="46"/>
      <c r="C853" s="46"/>
      <c r="D853" s="46"/>
      <c r="E853" s="46"/>
      <c r="F853" s="46"/>
      <c r="G853" s="46"/>
      <c r="H853" s="46"/>
      <c r="I853" s="46"/>
      <c r="J853" s="46"/>
      <c r="K853" s="46"/>
      <c r="L853" s="46"/>
      <c r="M853" s="46"/>
      <c r="N853" s="46"/>
      <c r="O853" s="46"/>
      <c r="P853" s="46"/>
      <c r="Q853" s="46"/>
      <c r="R853" s="46"/>
      <c r="S853" s="46"/>
      <c r="T853" s="46"/>
      <c r="U853" s="46"/>
      <c r="V853" s="46"/>
      <c r="W853" s="46"/>
      <c r="X853" s="46"/>
      <c r="Y853" s="46"/>
      <c r="Z853" s="46"/>
    </row>
    <row r="854" spans="1:26" ht="15.75" customHeight="1">
      <c r="A854" s="46"/>
      <c r="B854" s="46"/>
      <c r="C854" s="46"/>
      <c r="D854" s="46"/>
      <c r="E854" s="46"/>
      <c r="F854" s="46"/>
      <c r="G854" s="46"/>
      <c r="H854" s="46"/>
      <c r="I854" s="46"/>
      <c r="J854" s="46"/>
      <c r="K854" s="46"/>
      <c r="L854" s="46"/>
      <c r="M854" s="46"/>
      <c r="N854" s="46"/>
      <c r="O854" s="46"/>
      <c r="P854" s="46"/>
      <c r="Q854" s="46"/>
      <c r="R854" s="46"/>
      <c r="S854" s="46"/>
      <c r="T854" s="46"/>
      <c r="U854" s="46"/>
      <c r="V854" s="46"/>
      <c r="W854" s="46"/>
      <c r="X854" s="46"/>
      <c r="Y854" s="46"/>
      <c r="Z854" s="46"/>
    </row>
    <row r="855" spans="1:26" ht="15.75" customHeight="1">
      <c r="A855" s="46"/>
      <c r="B855" s="46"/>
      <c r="C855" s="46"/>
      <c r="D855" s="46"/>
      <c r="E855" s="46"/>
      <c r="F855" s="46"/>
      <c r="G855" s="46"/>
      <c r="H855" s="46"/>
      <c r="I855" s="46"/>
      <c r="J855" s="46"/>
      <c r="K855" s="46"/>
      <c r="L855" s="46"/>
      <c r="M855" s="46"/>
      <c r="N855" s="46"/>
      <c r="O855" s="46"/>
      <c r="P855" s="46"/>
      <c r="Q855" s="46"/>
      <c r="R855" s="46"/>
      <c r="S855" s="46"/>
      <c r="T855" s="46"/>
      <c r="U855" s="46"/>
      <c r="V855" s="46"/>
      <c r="W855" s="46"/>
      <c r="X855" s="46"/>
      <c r="Y855" s="46"/>
      <c r="Z855" s="46"/>
    </row>
    <row r="856" spans="1:26" ht="15.75" customHeight="1">
      <c r="A856" s="46"/>
      <c r="B856" s="46"/>
      <c r="C856" s="46"/>
      <c r="D856" s="46"/>
      <c r="E856" s="46"/>
      <c r="F856" s="46"/>
      <c r="G856" s="46"/>
      <c r="H856" s="46"/>
      <c r="I856" s="46"/>
      <c r="J856" s="46"/>
      <c r="K856" s="46"/>
      <c r="L856" s="46"/>
      <c r="M856" s="46"/>
      <c r="N856" s="46"/>
      <c r="O856" s="46"/>
      <c r="P856" s="46"/>
      <c r="Q856" s="46"/>
      <c r="R856" s="46"/>
      <c r="S856" s="46"/>
      <c r="T856" s="46"/>
      <c r="U856" s="46"/>
      <c r="V856" s="46"/>
      <c r="W856" s="46"/>
      <c r="X856" s="46"/>
      <c r="Y856" s="46"/>
      <c r="Z856" s="46"/>
    </row>
    <row r="857" spans="1:26" ht="15.75" customHeight="1">
      <c r="A857" s="46"/>
      <c r="B857" s="46"/>
      <c r="C857" s="46"/>
      <c r="D857" s="46"/>
      <c r="E857" s="46"/>
      <c r="F857" s="46"/>
      <c r="G857" s="46"/>
      <c r="H857" s="46"/>
      <c r="I857" s="46"/>
      <c r="J857" s="46"/>
      <c r="K857" s="46"/>
      <c r="L857" s="46"/>
      <c r="M857" s="46"/>
      <c r="N857" s="46"/>
      <c r="O857" s="46"/>
      <c r="P857" s="46"/>
      <c r="Q857" s="46"/>
      <c r="R857" s="46"/>
      <c r="S857" s="46"/>
      <c r="T857" s="46"/>
      <c r="U857" s="46"/>
      <c r="V857" s="46"/>
      <c r="W857" s="46"/>
      <c r="X857" s="46"/>
      <c r="Y857" s="46"/>
      <c r="Z857" s="46"/>
    </row>
    <row r="858" spans="1:26" ht="15.75" customHeight="1">
      <c r="A858" s="46"/>
      <c r="B858" s="46"/>
      <c r="C858" s="46"/>
      <c r="D858" s="46"/>
      <c r="E858" s="46"/>
      <c r="F858" s="46"/>
      <c r="G858" s="46"/>
      <c r="H858" s="46"/>
      <c r="I858" s="46"/>
      <c r="J858" s="46"/>
      <c r="K858" s="46"/>
      <c r="L858" s="46"/>
      <c r="M858" s="46"/>
      <c r="N858" s="46"/>
      <c r="O858" s="46"/>
      <c r="P858" s="46"/>
      <c r="Q858" s="46"/>
      <c r="R858" s="46"/>
      <c r="S858" s="46"/>
      <c r="T858" s="46"/>
      <c r="U858" s="46"/>
      <c r="V858" s="46"/>
      <c r="W858" s="46"/>
      <c r="X858" s="46"/>
      <c r="Y858" s="46"/>
      <c r="Z858" s="46"/>
    </row>
    <row r="859" spans="1:26" ht="15.75" customHeight="1">
      <c r="A859" s="46"/>
      <c r="B859" s="46"/>
      <c r="C859" s="46"/>
      <c r="D859" s="46"/>
      <c r="E859" s="46"/>
      <c r="F859" s="46"/>
      <c r="G859" s="46"/>
      <c r="H859" s="46"/>
      <c r="I859" s="46"/>
      <c r="J859" s="46"/>
      <c r="K859" s="46"/>
      <c r="L859" s="46"/>
      <c r="M859" s="46"/>
      <c r="N859" s="46"/>
      <c r="O859" s="46"/>
      <c r="P859" s="46"/>
      <c r="Q859" s="46"/>
      <c r="R859" s="46"/>
      <c r="S859" s="46"/>
      <c r="T859" s="46"/>
      <c r="U859" s="46"/>
      <c r="V859" s="46"/>
      <c r="W859" s="46"/>
      <c r="X859" s="46"/>
      <c r="Y859" s="46"/>
      <c r="Z859" s="46"/>
    </row>
    <row r="860" spans="1:26" ht="15.75" customHeight="1">
      <c r="A860" s="46"/>
      <c r="B860" s="46"/>
      <c r="C860" s="46"/>
      <c r="D860" s="46"/>
      <c r="E860" s="46"/>
      <c r="F860" s="46"/>
      <c r="G860" s="46"/>
      <c r="H860" s="46"/>
      <c r="I860" s="46"/>
      <c r="J860" s="46"/>
      <c r="K860" s="46"/>
      <c r="L860" s="46"/>
      <c r="M860" s="46"/>
      <c r="N860" s="46"/>
      <c r="O860" s="46"/>
      <c r="P860" s="46"/>
      <c r="Q860" s="46"/>
      <c r="R860" s="46"/>
      <c r="S860" s="46"/>
      <c r="T860" s="46"/>
      <c r="U860" s="46"/>
      <c r="V860" s="46"/>
      <c r="W860" s="46"/>
      <c r="X860" s="46"/>
      <c r="Y860" s="46"/>
      <c r="Z860" s="46"/>
    </row>
    <row r="861" spans="1:26" ht="15.75" customHeight="1">
      <c r="A861" s="46"/>
      <c r="B861" s="46"/>
      <c r="C861" s="46"/>
      <c r="D861" s="46"/>
      <c r="E861" s="46"/>
      <c r="F861" s="46"/>
      <c r="G861" s="46"/>
      <c r="H861" s="46"/>
      <c r="I861" s="46"/>
      <c r="J861" s="46"/>
      <c r="K861" s="46"/>
      <c r="L861" s="46"/>
      <c r="M861" s="46"/>
      <c r="N861" s="46"/>
      <c r="O861" s="46"/>
      <c r="P861" s="46"/>
      <c r="Q861" s="46"/>
      <c r="R861" s="46"/>
      <c r="S861" s="46"/>
      <c r="T861" s="46"/>
      <c r="U861" s="46"/>
      <c r="V861" s="46"/>
      <c r="W861" s="46"/>
      <c r="X861" s="46"/>
      <c r="Y861" s="46"/>
      <c r="Z861" s="46"/>
    </row>
    <row r="862" spans="1:26" ht="15.75" customHeight="1">
      <c r="A862" s="46"/>
      <c r="B862" s="46"/>
      <c r="C862" s="46"/>
      <c r="D862" s="46"/>
      <c r="E862" s="46"/>
      <c r="F862" s="46"/>
      <c r="G862" s="46"/>
      <c r="H862" s="46"/>
      <c r="I862" s="46"/>
      <c r="J862" s="46"/>
      <c r="K862" s="46"/>
      <c r="L862" s="46"/>
      <c r="M862" s="46"/>
      <c r="N862" s="46"/>
      <c r="O862" s="46"/>
      <c r="P862" s="46"/>
      <c r="Q862" s="46"/>
      <c r="R862" s="46"/>
      <c r="S862" s="46"/>
      <c r="T862" s="46"/>
      <c r="U862" s="46"/>
      <c r="V862" s="46"/>
      <c r="W862" s="46"/>
      <c r="X862" s="46"/>
      <c r="Y862" s="46"/>
      <c r="Z862" s="46"/>
    </row>
    <row r="863" spans="1:26" ht="15.75" customHeight="1">
      <c r="A863" s="46"/>
      <c r="B863" s="46"/>
      <c r="C863" s="46"/>
      <c r="D863" s="46"/>
      <c r="E863" s="46"/>
      <c r="F863" s="46"/>
      <c r="G863" s="46"/>
      <c r="H863" s="46"/>
      <c r="I863" s="46"/>
      <c r="J863" s="46"/>
      <c r="K863" s="46"/>
      <c r="L863" s="46"/>
      <c r="M863" s="46"/>
      <c r="N863" s="46"/>
      <c r="O863" s="46"/>
      <c r="P863" s="46"/>
      <c r="Q863" s="46"/>
      <c r="R863" s="46"/>
      <c r="S863" s="46"/>
      <c r="T863" s="46"/>
      <c r="U863" s="46"/>
      <c r="V863" s="46"/>
      <c r="W863" s="46"/>
      <c r="X863" s="46"/>
      <c r="Y863" s="46"/>
      <c r="Z863" s="46"/>
    </row>
    <row r="864" spans="1:26" ht="15.75" customHeight="1">
      <c r="A864" s="46"/>
      <c r="B864" s="46"/>
      <c r="C864" s="46"/>
      <c r="D864" s="46"/>
      <c r="E864" s="46"/>
      <c r="F864" s="46"/>
      <c r="G864" s="46"/>
      <c r="H864" s="46"/>
      <c r="I864" s="46"/>
      <c r="J864" s="46"/>
      <c r="K864" s="46"/>
      <c r="L864" s="46"/>
      <c r="M864" s="46"/>
      <c r="N864" s="46"/>
      <c r="O864" s="46"/>
      <c r="P864" s="46"/>
      <c r="Q864" s="46"/>
      <c r="R864" s="46"/>
      <c r="S864" s="46"/>
      <c r="T864" s="46"/>
      <c r="U864" s="46"/>
      <c r="V864" s="46"/>
      <c r="W864" s="46"/>
      <c r="X864" s="46"/>
      <c r="Y864" s="46"/>
      <c r="Z864" s="46"/>
    </row>
    <row r="865" spans="1:26" ht="15.75" customHeight="1">
      <c r="A865" s="46"/>
      <c r="B865" s="46"/>
      <c r="C865" s="46"/>
      <c r="D865" s="46"/>
      <c r="E865" s="46"/>
      <c r="F865" s="46"/>
      <c r="G865" s="46"/>
      <c r="H865" s="46"/>
      <c r="I865" s="46"/>
      <c r="J865" s="46"/>
      <c r="K865" s="46"/>
      <c r="L865" s="46"/>
      <c r="M865" s="46"/>
      <c r="N865" s="46"/>
      <c r="O865" s="46"/>
      <c r="P865" s="46"/>
      <c r="Q865" s="46"/>
      <c r="R865" s="46"/>
      <c r="S865" s="46"/>
      <c r="T865" s="46"/>
      <c r="U865" s="46"/>
      <c r="V865" s="46"/>
      <c r="W865" s="46"/>
      <c r="X865" s="46"/>
      <c r="Y865" s="46"/>
      <c r="Z865" s="46"/>
    </row>
    <row r="866" spans="1:26" ht="15.75" customHeight="1">
      <c r="A866" s="46"/>
      <c r="B866" s="46"/>
      <c r="C866" s="46"/>
      <c r="D866" s="46"/>
      <c r="E866" s="46"/>
      <c r="F866" s="46"/>
      <c r="G866" s="46"/>
      <c r="H866" s="46"/>
      <c r="I866" s="46"/>
      <c r="J866" s="46"/>
      <c r="K866" s="46"/>
      <c r="L866" s="46"/>
      <c r="M866" s="46"/>
      <c r="N866" s="46"/>
      <c r="O866" s="46"/>
      <c r="P866" s="46"/>
      <c r="Q866" s="46"/>
      <c r="R866" s="46"/>
      <c r="S866" s="46"/>
      <c r="T866" s="46"/>
      <c r="U866" s="46"/>
      <c r="V866" s="46"/>
      <c r="W866" s="46"/>
      <c r="X866" s="46"/>
      <c r="Y866" s="46"/>
      <c r="Z866" s="46"/>
    </row>
    <row r="867" spans="1:26" ht="15.75" customHeight="1">
      <c r="A867" s="46"/>
      <c r="B867" s="46"/>
      <c r="C867" s="46"/>
      <c r="D867" s="46"/>
      <c r="E867" s="46"/>
      <c r="F867" s="46"/>
      <c r="G867" s="46"/>
      <c r="H867" s="46"/>
      <c r="I867" s="46"/>
      <c r="J867" s="46"/>
      <c r="K867" s="46"/>
      <c r="L867" s="46"/>
      <c r="M867" s="46"/>
      <c r="N867" s="46"/>
      <c r="O867" s="46"/>
      <c r="P867" s="46"/>
      <c r="Q867" s="46"/>
      <c r="R867" s="46"/>
      <c r="S867" s="46"/>
      <c r="T867" s="46"/>
      <c r="U867" s="46"/>
      <c r="V867" s="46"/>
      <c r="W867" s="46"/>
      <c r="X867" s="46"/>
      <c r="Y867" s="46"/>
      <c r="Z867" s="46"/>
    </row>
    <row r="868" spans="1:26" ht="15.75" customHeight="1">
      <c r="A868" s="46"/>
      <c r="B868" s="46"/>
      <c r="C868" s="46"/>
      <c r="D868" s="46"/>
      <c r="E868" s="46"/>
      <c r="F868" s="46"/>
      <c r="G868" s="46"/>
      <c r="H868" s="46"/>
      <c r="I868" s="46"/>
      <c r="J868" s="46"/>
      <c r="K868" s="46"/>
      <c r="L868" s="46"/>
      <c r="M868" s="46"/>
      <c r="N868" s="46"/>
      <c r="O868" s="46"/>
      <c r="P868" s="46"/>
      <c r="Q868" s="46"/>
      <c r="R868" s="46"/>
      <c r="S868" s="46"/>
      <c r="T868" s="46"/>
      <c r="U868" s="46"/>
      <c r="V868" s="46"/>
      <c r="W868" s="46"/>
      <c r="X868" s="46"/>
      <c r="Y868" s="46"/>
      <c r="Z868" s="46"/>
    </row>
    <row r="869" spans="1:26" ht="15.75" customHeight="1">
      <c r="A869" s="46"/>
      <c r="B869" s="46"/>
      <c r="C869" s="46"/>
      <c r="D869" s="46"/>
      <c r="E869" s="46"/>
      <c r="F869" s="46"/>
      <c r="G869" s="46"/>
      <c r="H869" s="46"/>
      <c r="I869" s="46"/>
      <c r="J869" s="46"/>
      <c r="K869" s="46"/>
      <c r="L869" s="46"/>
      <c r="M869" s="46"/>
      <c r="N869" s="46"/>
      <c r="O869" s="46"/>
      <c r="P869" s="46"/>
      <c r="Q869" s="46"/>
      <c r="R869" s="46"/>
      <c r="S869" s="46"/>
      <c r="T869" s="46"/>
      <c r="U869" s="46"/>
      <c r="V869" s="46"/>
      <c r="W869" s="46"/>
      <c r="X869" s="46"/>
      <c r="Y869" s="46"/>
      <c r="Z869" s="46"/>
    </row>
    <row r="870" spans="1:26" ht="15.75" customHeight="1">
      <c r="A870" s="46"/>
      <c r="B870" s="46"/>
      <c r="C870" s="46"/>
      <c r="D870" s="46"/>
      <c r="E870" s="46"/>
      <c r="F870" s="46"/>
      <c r="G870" s="46"/>
      <c r="H870" s="46"/>
      <c r="I870" s="46"/>
      <c r="J870" s="46"/>
      <c r="K870" s="46"/>
      <c r="L870" s="46"/>
      <c r="M870" s="46"/>
      <c r="N870" s="46"/>
      <c r="O870" s="46"/>
      <c r="P870" s="46"/>
      <c r="Q870" s="46"/>
      <c r="R870" s="46"/>
      <c r="S870" s="46"/>
      <c r="T870" s="46"/>
      <c r="U870" s="46"/>
      <c r="V870" s="46"/>
      <c r="W870" s="46"/>
      <c r="X870" s="46"/>
      <c r="Y870" s="46"/>
      <c r="Z870" s="46"/>
    </row>
    <row r="871" spans="1:26" ht="15.75" customHeight="1">
      <c r="A871" s="46"/>
      <c r="B871" s="46"/>
      <c r="C871" s="46"/>
      <c r="D871" s="46"/>
      <c r="E871" s="46"/>
      <c r="F871" s="46"/>
      <c r="G871" s="46"/>
      <c r="H871" s="46"/>
      <c r="I871" s="46"/>
      <c r="J871" s="46"/>
      <c r="K871" s="46"/>
      <c r="L871" s="46"/>
      <c r="M871" s="46"/>
      <c r="N871" s="46"/>
      <c r="O871" s="46"/>
      <c r="P871" s="46"/>
      <c r="Q871" s="46"/>
      <c r="R871" s="46"/>
      <c r="S871" s="46"/>
      <c r="T871" s="46"/>
      <c r="U871" s="46"/>
      <c r="V871" s="46"/>
      <c r="W871" s="46"/>
      <c r="X871" s="46"/>
      <c r="Y871" s="46"/>
      <c r="Z871" s="46"/>
    </row>
    <row r="872" spans="1:26" ht="15.75" customHeight="1">
      <c r="A872" s="46"/>
      <c r="B872" s="46"/>
      <c r="C872" s="46"/>
      <c r="D872" s="46"/>
      <c r="E872" s="46"/>
      <c r="F872" s="46"/>
      <c r="G872" s="46"/>
      <c r="H872" s="46"/>
      <c r="I872" s="46"/>
      <c r="J872" s="46"/>
      <c r="K872" s="46"/>
      <c r="L872" s="46"/>
      <c r="M872" s="46"/>
      <c r="N872" s="46"/>
      <c r="O872" s="46"/>
      <c r="P872" s="46"/>
      <c r="Q872" s="46"/>
      <c r="R872" s="46"/>
      <c r="S872" s="46"/>
      <c r="T872" s="46"/>
      <c r="U872" s="46"/>
      <c r="V872" s="46"/>
      <c r="W872" s="46"/>
      <c r="X872" s="46"/>
      <c r="Y872" s="46"/>
      <c r="Z872" s="46"/>
    </row>
    <row r="873" spans="1:26" ht="15.75" customHeight="1">
      <c r="A873" s="46"/>
      <c r="B873" s="46"/>
      <c r="C873" s="46"/>
      <c r="D873" s="46"/>
      <c r="E873" s="46"/>
      <c r="F873" s="46"/>
      <c r="G873" s="46"/>
      <c r="H873" s="46"/>
      <c r="I873" s="46"/>
      <c r="J873" s="46"/>
      <c r="K873" s="46"/>
      <c r="L873" s="46"/>
      <c r="M873" s="46"/>
      <c r="N873" s="46"/>
      <c r="O873" s="46"/>
      <c r="P873" s="46"/>
      <c r="Q873" s="46"/>
      <c r="R873" s="46"/>
      <c r="S873" s="46"/>
      <c r="T873" s="46"/>
      <c r="U873" s="46"/>
      <c r="V873" s="46"/>
      <c r="W873" s="46"/>
      <c r="X873" s="46"/>
      <c r="Y873" s="46"/>
      <c r="Z873" s="46"/>
    </row>
    <row r="874" spans="1:26" ht="15.75" customHeight="1">
      <c r="A874" s="46"/>
      <c r="B874" s="46"/>
      <c r="C874" s="46"/>
      <c r="D874" s="46"/>
      <c r="E874" s="46"/>
      <c r="F874" s="46"/>
      <c r="G874" s="46"/>
      <c r="H874" s="46"/>
      <c r="I874" s="46"/>
      <c r="J874" s="46"/>
      <c r="K874" s="46"/>
      <c r="L874" s="46"/>
      <c r="M874" s="46"/>
      <c r="N874" s="46"/>
      <c r="O874" s="46"/>
      <c r="P874" s="46"/>
      <c r="Q874" s="46"/>
      <c r="R874" s="46"/>
      <c r="S874" s="46"/>
      <c r="T874" s="46"/>
      <c r="U874" s="46"/>
      <c r="V874" s="46"/>
      <c r="W874" s="46"/>
      <c r="X874" s="46"/>
      <c r="Y874" s="46"/>
      <c r="Z874" s="46"/>
    </row>
    <row r="875" spans="1:26" ht="15.75" customHeight="1">
      <c r="A875" s="46"/>
      <c r="B875" s="46"/>
      <c r="C875" s="46"/>
      <c r="D875" s="46"/>
      <c r="E875" s="46"/>
      <c r="F875" s="46"/>
      <c r="G875" s="46"/>
      <c r="H875" s="46"/>
      <c r="I875" s="46"/>
      <c r="J875" s="46"/>
      <c r="K875" s="46"/>
      <c r="L875" s="46"/>
      <c r="M875" s="46"/>
      <c r="N875" s="46"/>
      <c r="O875" s="46"/>
      <c r="P875" s="46"/>
      <c r="Q875" s="46"/>
      <c r="R875" s="46"/>
      <c r="S875" s="46"/>
      <c r="T875" s="46"/>
      <c r="U875" s="46"/>
      <c r="V875" s="46"/>
      <c r="W875" s="46"/>
      <c r="X875" s="46"/>
      <c r="Y875" s="46"/>
      <c r="Z875" s="46"/>
    </row>
    <row r="876" spans="1:26" ht="15.75" customHeight="1">
      <c r="A876" s="46"/>
      <c r="B876" s="46"/>
      <c r="C876" s="46"/>
      <c r="D876" s="46"/>
      <c r="E876" s="46"/>
      <c r="F876" s="46"/>
      <c r="G876" s="46"/>
      <c r="H876" s="46"/>
      <c r="I876" s="46"/>
      <c r="J876" s="46"/>
      <c r="K876" s="46"/>
      <c r="L876" s="46"/>
      <c r="M876" s="46"/>
      <c r="N876" s="46"/>
      <c r="O876" s="46"/>
      <c r="P876" s="46"/>
      <c r="Q876" s="46"/>
      <c r="R876" s="46"/>
      <c r="S876" s="46"/>
      <c r="T876" s="46"/>
      <c r="U876" s="46"/>
      <c r="V876" s="46"/>
      <c r="W876" s="46"/>
      <c r="X876" s="46"/>
      <c r="Y876" s="46"/>
      <c r="Z876" s="46"/>
    </row>
    <row r="877" spans="1:26" ht="15.75" customHeight="1">
      <c r="A877" s="46"/>
      <c r="B877" s="46"/>
      <c r="C877" s="46"/>
      <c r="D877" s="46"/>
      <c r="E877" s="46"/>
      <c r="F877" s="46"/>
      <c r="G877" s="46"/>
      <c r="H877" s="46"/>
      <c r="I877" s="46"/>
      <c r="J877" s="46"/>
      <c r="K877" s="46"/>
      <c r="L877" s="46"/>
      <c r="M877" s="46"/>
      <c r="N877" s="46"/>
      <c r="O877" s="46"/>
      <c r="P877" s="46"/>
      <c r="Q877" s="46"/>
      <c r="R877" s="46"/>
      <c r="S877" s="46"/>
      <c r="T877" s="46"/>
      <c r="U877" s="46"/>
      <c r="V877" s="46"/>
      <c r="W877" s="46"/>
      <c r="X877" s="46"/>
      <c r="Y877" s="46"/>
      <c r="Z877" s="46"/>
    </row>
    <row r="878" spans="1:26" ht="15.75" customHeight="1">
      <c r="A878" s="46"/>
      <c r="B878" s="46"/>
      <c r="C878" s="46"/>
      <c r="D878" s="46"/>
      <c r="E878" s="46"/>
      <c r="F878" s="46"/>
      <c r="G878" s="46"/>
      <c r="H878" s="46"/>
      <c r="I878" s="46"/>
      <c r="J878" s="46"/>
      <c r="K878" s="46"/>
      <c r="L878" s="46"/>
      <c r="M878" s="46"/>
      <c r="N878" s="46"/>
      <c r="O878" s="46"/>
      <c r="P878" s="46"/>
      <c r="Q878" s="46"/>
      <c r="R878" s="46"/>
      <c r="S878" s="46"/>
      <c r="T878" s="46"/>
      <c r="U878" s="46"/>
      <c r="V878" s="46"/>
      <c r="W878" s="46"/>
      <c r="X878" s="46"/>
      <c r="Y878" s="46"/>
      <c r="Z878" s="46"/>
    </row>
    <row r="879" spans="1:26" ht="15.75" customHeight="1">
      <c r="A879" s="46"/>
      <c r="B879" s="46"/>
      <c r="C879" s="46"/>
      <c r="D879" s="46"/>
      <c r="E879" s="46"/>
      <c r="F879" s="46"/>
      <c r="G879" s="46"/>
      <c r="H879" s="46"/>
      <c r="I879" s="46"/>
      <c r="J879" s="46"/>
      <c r="K879" s="46"/>
      <c r="L879" s="46"/>
      <c r="M879" s="46"/>
      <c r="N879" s="46"/>
      <c r="O879" s="46"/>
      <c r="P879" s="46"/>
      <c r="Q879" s="46"/>
      <c r="R879" s="46"/>
      <c r="S879" s="46"/>
      <c r="T879" s="46"/>
      <c r="U879" s="46"/>
      <c r="V879" s="46"/>
      <c r="W879" s="46"/>
      <c r="X879" s="46"/>
      <c r="Y879" s="46"/>
      <c r="Z879" s="46"/>
    </row>
    <row r="880" spans="1:26" ht="15.75" customHeight="1">
      <c r="A880" s="46"/>
      <c r="B880" s="46"/>
      <c r="C880" s="46"/>
      <c r="D880" s="46"/>
      <c r="E880" s="46"/>
      <c r="F880" s="46"/>
      <c r="G880" s="46"/>
      <c r="H880" s="46"/>
      <c r="I880" s="46"/>
      <c r="J880" s="46"/>
      <c r="K880" s="46"/>
      <c r="L880" s="46"/>
      <c r="M880" s="46"/>
      <c r="N880" s="46"/>
      <c r="O880" s="46"/>
      <c r="P880" s="46"/>
      <c r="Q880" s="46"/>
      <c r="R880" s="46"/>
      <c r="S880" s="46"/>
      <c r="T880" s="46"/>
      <c r="U880" s="46"/>
      <c r="V880" s="46"/>
      <c r="W880" s="46"/>
      <c r="X880" s="46"/>
      <c r="Y880" s="46"/>
      <c r="Z880" s="46"/>
    </row>
    <row r="881" spans="1:26" ht="15.75" customHeight="1">
      <c r="A881" s="46"/>
      <c r="B881" s="46"/>
      <c r="C881" s="46"/>
      <c r="D881" s="46"/>
      <c r="E881" s="46"/>
      <c r="F881" s="46"/>
      <c r="G881" s="46"/>
      <c r="H881" s="46"/>
      <c r="I881" s="46"/>
      <c r="J881" s="46"/>
      <c r="K881" s="46"/>
      <c r="L881" s="46"/>
      <c r="M881" s="46"/>
      <c r="N881" s="46"/>
      <c r="O881" s="46"/>
      <c r="P881" s="46"/>
      <c r="Q881" s="46"/>
      <c r="R881" s="46"/>
      <c r="S881" s="46"/>
      <c r="T881" s="46"/>
      <c r="U881" s="46"/>
      <c r="V881" s="46"/>
      <c r="W881" s="46"/>
      <c r="X881" s="46"/>
      <c r="Y881" s="46"/>
      <c r="Z881" s="46"/>
    </row>
    <row r="882" spans="1:26" ht="15.75" customHeight="1">
      <c r="A882" s="46"/>
      <c r="B882" s="46"/>
      <c r="C882" s="46"/>
      <c r="D882" s="46"/>
      <c r="E882" s="46"/>
      <c r="F882" s="46"/>
      <c r="G882" s="46"/>
      <c r="H882" s="46"/>
      <c r="I882" s="46"/>
      <c r="J882" s="46"/>
      <c r="K882" s="46"/>
      <c r="L882" s="46"/>
      <c r="M882" s="46"/>
      <c r="N882" s="46"/>
      <c r="O882" s="46"/>
      <c r="P882" s="46"/>
      <c r="Q882" s="46"/>
      <c r="R882" s="46"/>
      <c r="S882" s="46"/>
      <c r="T882" s="46"/>
      <c r="U882" s="46"/>
      <c r="V882" s="46"/>
      <c r="W882" s="46"/>
      <c r="X882" s="46"/>
      <c r="Y882" s="46"/>
      <c r="Z882" s="46"/>
    </row>
    <row r="883" spans="1:26" ht="15.75" customHeight="1">
      <c r="A883" s="46"/>
      <c r="B883" s="46"/>
      <c r="C883" s="46"/>
      <c r="D883" s="46"/>
      <c r="E883" s="46"/>
      <c r="F883" s="46"/>
      <c r="G883" s="46"/>
      <c r="H883" s="46"/>
      <c r="I883" s="46"/>
      <c r="J883" s="46"/>
      <c r="K883" s="46"/>
      <c r="L883" s="46"/>
      <c r="M883" s="46"/>
      <c r="N883" s="46"/>
      <c r="O883" s="46"/>
      <c r="P883" s="46"/>
      <c r="Q883" s="46"/>
      <c r="R883" s="46"/>
      <c r="S883" s="46"/>
      <c r="T883" s="46"/>
      <c r="U883" s="46"/>
      <c r="V883" s="46"/>
      <c r="W883" s="46"/>
      <c r="X883" s="46"/>
      <c r="Y883" s="46"/>
      <c r="Z883" s="46"/>
    </row>
    <row r="884" spans="1:26" ht="15.75" customHeight="1">
      <c r="A884" s="46"/>
      <c r="B884" s="46"/>
      <c r="C884" s="46"/>
      <c r="D884" s="46"/>
      <c r="E884" s="46"/>
      <c r="F884" s="46"/>
      <c r="G884" s="46"/>
      <c r="H884" s="46"/>
      <c r="I884" s="46"/>
      <c r="J884" s="46"/>
      <c r="K884" s="46"/>
      <c r="L884" s="46"/>
      <c r="M884" s="46"/>
      <c r="N884" s="46"/>
      <c r="O884" s="46"/>
      <c r="P884" s="46"/>
      <c r="Q884" s="46"/>
      <c r="R884" s="46"/>
      <c r="S884" s="46"/>
      <c r="T884" s="46"/>
      <c r="U884" s="46"/>
      <c r="V884" s="46"/>
      <c r="W884" s="46"/>
      <c r="X884" s="46"/>
      <c r="Y884" s="46"/>
      <c r="Z884" s="46"/>
    </row>
    <row r="885" spans="1:26" ht="15.75" customHeight="1">
      <c r="A885" s="46"/>
      <c r="B885" s="46"/>
      <c r="C885" s="46"/>
      <c r="D885" s="46"/>
      <c r="E885" s="46"/>
      <c r="F885" s="46"/>
      <c r="G885" s="46"/>
      <c r="H885" s="46"/>
      <c r="I885" s="46"/>
      <c r="J885" s="46"/>
      <c r="K885" s="46"/>
      <c r="L885" s="46"/>
      <c r="M885" s="46"/>
      <c r="N885" s="46"/>
      <c r="O885" s="46"/>
      <c r="P885" s="46"/>
      <c r="Q885" s="46"/>
      <c r="R885" s="46"/>
      <c r="S885" s="46"/>
      <c r="T885" s="46"/>
      <c r="U885" s="46"/>
      <c r="V885" s="46"/>
      <c r="W885" s="46"/>
      <c r="X885" s="46"/>
      <c r="Y885" s="46"/>
      <c r="Z885" s="46"/>
    </row>
    <row r="886" spans="1:26" ht="15.75" customHeight="1">
      <c r="A886" s="46"/>
      <c r="B886" s="46"/>
      <c r="C886" s="46"/>
      <c r="D886" s="46"/>
      <c r="E886" s="46"/>
      <c r="F886" s="46"/>
      <c r="G886" s="46"/>
      <c r="H886" s="46"/>
      <c r="I886" s="46"/>
      <c r="J886" s="46"/>
      <c r="K886" s="46"/>
      <c r="L886" s="46"/>
      <c r="M886" s="46"/>
      <c r="N886" s="46"/>
      <c r="O886" s="46"/>
      <c r="P886" s="46"/>
      <c r="Q886" s="46"/>
      <c r="R886" s="46"/>
      <c r="S886" s="46"/>
      <c r="T886" s="46"/>
      <c r="U886" s="46"/>
      <c r="V886" s="46"/>
      <c r="W886" s="46"/>
      <c r="X886" s="46"/>
      <c r="Y886" s="46"/>
      <c r="Z886" s="46"/>
    </row>
    <row r="887" spans="1:26" ht="15.75" customHeight="1">
      <c r="A887" s="46"/>
      <c r="B887" s="46"/>
      <c r="C887" s="46"/>
      <c r="D887" s="46"/>
      <c r="E887" s="46"/>
      <c r="F887" s="46"/>
      <c r="G887" s="46"/>
      <c r="H887" s="46"/>
      <c r="I887" s="46"/>
      <c r="J887" s="46"/>
      <c r="K887" s="46"/>
      <c r="L887" s="46"/>
      <c r="M887" s="46"/>
      <c r="N887" s="46"/>
      <c r="O887" s="46"/>
      <c r="P887" s="46"/>
      <c r="Q887" s="46"/>
      <c r="R887" s="46"/>
      <c r="S887" s="46"/>
      <c r="T887" s="46"/>
      <c r="U887" s="46"/>
      <c r="V887" s="46"/>
      <c r="W887" s="46"/>
      <c r="X887" s="46"/>
      <c r="Y887" s="46"/>
      <c r="Z887" s="46"/>
    </row>
    <row r="888" spans="1:26" ht="15.75" customHeight="1">
      <c r="A888" s="46"/>
      <c r="B888" s="46"/>
      <c r="C888" s="46"/>
      <c r="D888" s="46"/>
      <c r="E888" s="46"/>
      <c r="F888" s="46"/>
      <c r="G888" s="46"/>
      <c r="H888" s="46"/>
      <c r="I888" s="46"/>
      <c r="J888" s="46"/>
      <c r="K888" s="46"/>
      <c r="L888" s="46"/>
      <c r="M888" s="46"/>
      <c r="N888" s="46"/>
      <c r="O888" s="46"/>
      <c r="P888" s="46"/>
      <c r="Q888" s="46"/>
      <c r="R888" s="46"/>
      <c r="S888" s="46"/>
      <c r="T888" s="46"/>
      <c r="U888" s="46"/>
      <c r="V888" s="46"/>
      <c r="W888" s="46"/>
      <c r="X888" s="46"/>
      <c r="Y888" s="46"/>
      <c r="Z888" s="46"/>
    </row>
    <row r="889" spans="1:26" ht="15.75" customHeight="1">
      <c r="A889" s="46"/>
      <c r="B889" s="46"/>
      <c r="C889" s="46"/>
      <c r="D889" s="46"/>
      <c r="E889" s="46"/>
      <c r="F889" s="46"/>
      <c r="G889" s="46"/>
      <c r="H889" s="46"/>
      <c r="I889" s="46"/>
      <c r="J889" s="46"/>
      <c r="K889" s="46"/>
      <c r="L889" s="46"/>
      <c r="M889" s="46"/>
      <c r="N889" s="46"/>
      <c r="O889" s="46"/>
      <c r="P889" s="46"/>
      <c r="Q889" s="46"/>
      <c r="R889" s="46"/>
      <c r="S889" s="46"/>
      <c r="T889" s="46"/>
      <c r="U889" s="46"/>
      <c r="V889" s="46"/>
      <c r="W889" s="46"/>
      <c r="X889" s="46"/>
      <c r="Y889" s="46"/>
      <c r="Z889" s="46"/>
    </row>
    <row r="890" spans="1:26" ht="15.75" customHeight="1">
      <c r="A890" s="46"/>
      <c r="B890" s="46"/>
      <c r="C890" s="46"/>
      <c r="D890" s="46"/>
      <c r="E890" s="46"/>
      <c r="F890" s="46"/>
      <c r="G890" s="46"/>
      <c r="H890" s="46"/>
      <c r="I890" s="46"/>
      <c r="J890" s="46"/>
      <c r="K890" s="46"/>
      <c r="L890" s="46"/>
      <c r="M890" s="46"/>
      <c r="N890" s="46"/>
      <c r="O890" s="46"/>
      <c r="P890" s="46"/>
      <c r="Q890" s="46"/>
      <c r="R890" s="46"/>
      <c r="S890" s="46"/>
      <c r="T890" s="46"/>
      <c r="U890" s="46"/>
      <c r="V890" s="46"/>
      <c r="W890" s="46"/>
      <c r="X890" s="46"/>
      <c r="Y890" s="46"/>
      <c r="Z890" s="46"/>
    </row>
    <row r="891" spans="1:26" ht="15.75" customHeight="1">
      <c r="A891" s="46"/>
      <c r="B891" s="46"/>
      <c r="C891" s="46"/>
      <c r="D891" s="46"/>
      <c r="E891" s="46"/>
      <c r="F891" s="46"/>
      <c r="G891" s="46"/>
      <c r="H891" s="46"/>
      <c r="I891" s="46"/>
      <c r="J891" s="46"/>
      <c r="K891" s="46"/>
      <c r="L891" s="46"/>
      <c r="M891" s="46"/>
      <c r="N891" s="46"/>
      <c r="O891" s="46"/>
      <c r="P891" s="46"/>
      <c r="Q891" s="46"/>
      <c r="R891" s="46"/>
      <c r="S891" s="46"/>
      <c r="T891" s="46"/>
      <c r="U891" s="46"/>
      <c r="V891" s="46"/>
      <c r="W891" s="46"/>
      <c r="X891" s="46"/>
      <c r="Y891" s="46"/>
      <c r="Z891" s="46"/>
    </row>
    <row r="892" spans="1:26" ht="15.75" customHeight="1">
      <c r="A892" s="46"/>
      <c r="B892" s="46"/>
      <c r="C892" s="46"/>
      <c r="D892" s="46"/>
      <c r="E892" s="46"/>
      <c r="F892" s="46"/>
      <c r="G892" s="46"/>
      <c r="H892" s="46"/>
      <c r="I892" s="46"/>
      <c r="J892" s="46"/>
      <c r="K892" s="46"/>
      <c r="L892" s="46"/>
      <c r="M892" s="46"/>
      <c r="N892" s="46"/>
      <c r="O892" s="46"/>
      <c r="P892" s="46"/>
      <c r="Q892" s="46"/>
      <c r="R892" s="46"/>
      <c r="S892" s="46"/>
      <c r="T892" s="46"/>
      <c r="U892" s="46"/>
      <c r="V892" s="46"/>
      <c r="W892" s="46"/>
      <c r="X892" s="46"/>
      <c r="Y892" s="46"/>
      <c r="Z892" s="46"/>
    </row>
    <row r="893" spans="1:26" ht="15.75" customHeight="1">
      <c r="A893" s="46"/>
      <c r="B893" s="46"/>
      <c r="C893" s="46"/>
      <c r="D893" s="46"/>
      <c r="E893" s="46"/>
      <c r="F893" s="46"/>
      <c r="G893" s="46"/>
      <c r="H893" s="46"/>
      <c r="I893" s="46"/>
      <c r="J893" s="46"/>
      <c r="K893" s="46"/>
      <c r="L893" s="46"/>
      <c r="M893" s="46"/>
      <c r="N893" s="46"/>
      <c r="O893" s="46"/>
      <c r="P893" s="46"/>
      <c r="Q893" s="46"/>
      <c r="R893" s="46"/>
      <c r="S893" s="46"/>
      <c r="T893" s="46"/>
      <c r="U893" s="46"/>
      <c r="V893" s="46"/>
      <c r="W893" s="46"/>
      <c r="X893" s="46"/>
      <c r="Y893" s="46"/>
      <c r="Z893" s="46"/>
    </row>
    <row r="894" spans="1:26" ht="15.75" customHeight="1">
      <c r="A894" s="46"/>
      <c r="B894" s="46"/>
      <c r="C894" s="46"/>
      <c r="D894" s="46"/>
      <c r="E894" s="46"/>
      <c r="F894" s="46"/>
      <c r="G894" s="46"/>
      <c r="H894" s="46"/>
      <c r="I894" s="46"/>
      <c r="J894" s="46"/>
      <c r="K894" s="46"/>
      <c r="L894" s="46"/>
      <c r="M894" s="46"/>
      <c r="N894" s="46"/>
      <c r="O894" s="46"/>
      <c r="P894" s="46"/>
      <c r="Q894" s="46"/>
      <c r="R894" s="46"/>
      <c r="S894" s="46"/>
      <c r="T894" s="46"/>
      <c r="U894" s="46"/>
      <c r="V894" s="46"/>
      <c r="W894" s="46"/>
      <c r="X894" s="46"/>
      <c r="Y894" s="46"/>
      <c r="Z894" s="46"/>
    </row>
    <row r="895" spans="1:26" ht="15.75" customHeight="1">
      <c r="A895" s="46"/>
      <c r="B895" s="46"/>
      <c r="C895" s="46"/>
      <c r="D895" s="46"/>
      <c r="E895" s="46"/>
      <c r="F895" s="46"/>
      <c r="G895" s="46"/>
      <c r="H895" s="46"/>
      <c r="I895" s="46"/>
      <c r="J895" s="46"/>
      <c r="K895" s="46"/>
      <c r="L895" s="46"/>
      <c r="M895" s="46"/>
      <c r="N895" s="46"/>
      <c r="O895" s="46"/>
      <c r="P895" s="46"/>
      <c r="Q895" s="46"/>
      <c r="R895" s="46"/>
      <c r="S895" s="46"/>
      <c r="T895" s="46"/>
      <c r="U895" s="46"/>
      <c r="V895" s="46"/>
      <c r="W895" s="46"/>
      <c r="X895" s="46"/>
      <c r="Y895" s="46"/>
      <c r="Z895" s="46"/>
    </row>
    <row r="896" spans="1:26" ht="15.75" customHeight="1">
      <c r="A896" s="46"/>
      <c r="B896" s="46"/>
      <c r="C896" s="46"/>
      <c r="D896" s="46"/>
      <c r="E896" s="46"/>
      <c r="F896" s="46"/>
      <c r="G896" s="46"/>
      <c r="H896" s="46"/>
      <c r="I896" s="46"/>
      <c r="J896" s="46"/>
      <c r="K896" s="46"/>
      <c r="L896" s="46"/>
      <c r="M896" s="46"/>
      <c r="N896" s="46"/>
      <c r="O896" s="46"/>
      <c r="P896" s="46"/>
      <c r="Q896" s="46"/>
      <c r="R896" s="46"/>
      <c r="S896" s="46"/>
      <c r="T896" s="46"/>
      <c r="U896" s="46"/>
      <c r="V896" s="46"/>
      <c r="W896" s="46"/>
      <c r="X896" s="46"/>
      <c r="Y896" s="46"/>
      <c r="Z896" s="46"/>
    </row>
    <row r="897" spans="1:26" ht="15.75" customHeight="1">
      <c r="A897" s="46"/>
      <c r="B897" s="46"/>
      <c r="C897" s="46"/>
      <c r="D897" s="46"/>
      <c r="E897" s="46"/>
      <c r="F897" s="46"/>
      <c r="G897" s="46"/>
      <c r="H897" s="46"/>
      <c r="I897" s="46"/>
      <c r="J897" s="46"/>
      <c r="K897" s="46"/>
      <c r="L897" s="46"/>
      <c r="M897" s="46"/>
      <c r="N897" s="46"/>
      <c r="O897" s="46"/>
      <c r="P897" s="46"/>
      <c r="Q897" s="46"/>
      <c r="R897" s="46"/>
      <c r="S897" s="46"/>
      <c r="T897" s="46"/>
      <c r="U897" s="46"/>
      <c r="V897" s="46"/>
      <c r="W897" s="46"/>
      <c r="X897" s="46"/>
      <c r="Y897" s="46"/>
      <c r="Z897" s="46"/>
    </row>
    <row r="898" spans="1:26" ht="15.75" customHeight="1">
      <c r="A898" s="46"/>
      <c r="B898" s="46"/>
      <c r="C898" s="46"/>
      <c r="D898" s="46"/>
      <c r="E898" s="46"/>
      <c r="F898" s="46"/>
      <c r="G898" s="46"/>
      <c r="H898" s="46"/>
      <c r="I898" s="46"/>
      <c r="J898" s="46"/>
      <c r="K898" s="46"/>
      <c r="L898" s="46"/>
      <c r="M898" s="46"/>
      <c r="N898" s="46"/>
      <c r="O898" s="46"/>
      <c r="P898" s="46"/>
      <c r="Q898" s="46"/>
      <c r="R898" s="46"/>
      <c r="S898" s="46"/>
      <c r="T898" s="46"/>
      <c r="U898" s="46"/>
      <c r="V898" s="46"/>
      <c r="W898" s="46"/>
      <c r="X898" s="46"/>
      <c r="Y898" s="46"/>
      <c r="Z898" s="46"/>
    </row>
    <row r="899" spans="1:26" ht="15.75" customHeight="1">
      <c r="A899" s="46"/>
      <c r="B899" s="46"/>
      <c r="C899" s="46"/>
      <c r="D899" s="46"/>
      <c r="E899" s="46"/>
      <c r="F899" s="46"/>
      <c r="G899" s="46"/>
      <c r="H899" s="46"/>
      <c r="I899" s="46"/>
      <c r="J899" s="46"/>
      <c r="K899" s="46"/>
      <c r="L899" s="46"/>
      <c r="M899" s="46"/>
      <c r="N899" s="46"/>
      <c r="O899" s="46"/>
      <c r="P899" s="46"/>
      <c r="Q899" s="46"/>
      <c r="R899" s="46"/>
      <c r="S899" s="46"/>
      <c r="T899" s="46"/>
      <c r="U899" s="46"/>
      <c r="V899" s="46"/>
      <c r="W899" s="46"/>
      <c r="X899" s="46"/>
      <c r="Y899" s="46"/>
      <c r="Z899" s="46"/>
    </row>
    <row r="900" spans="1:26" ht="15.75" customHeight="1">
      <c r="A900" s="46"/>
      <c r="B900" s="46"/>
      <c r="C900" s="46"/>
      <c r="D900" s="46"/>
      <c r="E900" s="46"/>
      <c r="F900" s="46"/>
      <c r="G900" s="46"/>
      <c r="H900" s="46"/>
      <c r="I900" s="46"/>
      <c r="J900" s="46"/>
      <c r="K900" s="46"/>
      <c r="L900" s="46"/>
      <c r="M900" s="46"/>
      <c r="N900" s="46"/>
      <c r="O900" s="46"/>
      <c r="P900" s="46"/>
      <c r="Q900" s="46"/>
      <c r="R900" s="46"/>
      <c r="S900" s="46"/>
      <c r="T900" s="46"/>
      <c r="U900" s="46"/>
      <c r="V900" s="46"/>
      <c r="W900" s="46"/>
      <c r="X900" s="46"/>
      <c r="Y900" s="46"/>
      <c r="Z900" s="46"/>
    </row>
    <row r="901" spans="1:26" ht="15.75" customHeight="1">
      <c r="A901" s="46"/>
      <c r="B901" s="46"/>
      <c r="C901" s="46"/>
      <c r="D901" s="46"/>
      <c r="E901" s="46"/>
      <c r="F901" s="46"/>
      <c r="G901" s="46"/>
      <c r="H901" s="46"/>
      <c r="I901" s="46"/>
      <c r="J901" s="46"/>
      <c r="K901" s="46"/>
      <c r="L901" s="46"/>
      <c r="M901" s="46"/>
      <c r="N901" s="46"/>
      <c r="O901" s="46"/>
      <c r="P901" s="46"/>
      <c r="Q901" s="46"/>
      <c r="R901" s="46"/>
      <c r="S901" s="46"/>
      <c r="T901" s="46"/>
      <c r="U901" s="46"/>
      <c r="V901" s="46"/>
      <c r="W901" s="46"/>
      <c r="X901" s="46"/>
      <c r="Y901" s="46"/>
      <c r="Z901" s="46"/>
    </row>
    <row r="902" spans="1:26" ht="15.75" customHeight="1">
      <c r="A902" s="46"/>
      <c r="B902" s="46"/>
      <c r="C902" s="46"/>
      <c r="D902" s="46"/>
      <c r="E902" s="46"/>
      <c r="F902" s="46"/>
      <c r="G902" s="46"/>
      <c r="H902" s="46"/>
      <c r="I902" s="46"/>
      <c r="J902" s="46"/>
      <c r="K902" s="46"/>
      <c r="L902" s="46"/>
      <c r="M902" s="46"/>
      <c r="N902" s="46"/>
      <c r="O902" s="46"/>
      <c r="P902" s="46"/>
      <c r="Q902" s="46"/>
      <c r="R902" s="46"/>
      <c r="S902" s="46"/>
      <c r="T902" s="46"/>
      <c r="U902" s="46"/>
      <c r="V902" s="46"/>
      <c r="W902" s="46"/>
      <c r="X902" s="46"/>
      <c r="Y902" s="46"/>
      <c r="Z902" s="46"/>
    </row>
    <row r="903" spans="1:26" ht="15.75" customHeight="1">
      <c r="A903" s="46"/>
      <c r="B903" s="46"/>
      <c r="C903" s="46"/>
      <c r="D903" s="46"/>
      <c r="E903" s="46"/>
      <c r="F903" s="46"/>
      <c r="G903" s="46"/>
      <c r="H903" s="46"/>
      <c r="I903" s="46"/>
      <c r="J903" s="46"/>
      <c r="K903" s="46"/>
      <c r="L903" s="46"/>
      <c r="M903" s="46"/>
      <c r="N903" s="46"/>
      <c r="O903" s="46"/>
      <c r="P903" s="46"/>
      <c r="Q903" s="46"/>
      <c r="R903" s="46"/>
      <c r="S903" s="46"/>
      <c r="T903" s="46"/>
      <c r="U903" s="46"/>
      <c r="V903" s="46"/>
      <c r="W903" s="46"/>
      <c r="X903" s="46"/>
      <c r="Y903" s="46"/>
      <c r="Z903" s="46"/>
    </row>
    <row r="904" spans="1:26" ht="15.75" customHeight="1">
      <c r="A904" s="46"/>
      <c r="B904" s="46"/>
      <c r="C904" s="46"/>
      <c r="D904" s="46"/>
      <c r="E904" s="46"/>
      <c r="F904" s="46"/>
      <c r="G904" s="46"/>
      <c r="H904" s="46"/>
      <c r="I904" s="46"/>
      <c r="J904" s="46"/>
      <c r="K904" s="46"/>
      <c r="L904" s="46"/>
      <c r="M904" s="46"/>
      <c r="N904" s="46"/>
      <c r="O904" s="46"/>
      <c r="P904" s="46"/>
      <c r="Q904" s="46"/>
      <c r="R904" s="46"/>
      <c r="S904" s="46"/>
      <c r="T904" s="46"/>
      <c r="U904" s="46"/>
      <c r="V904" s="46"/>
      <c r="W904" s="46"/>
      <c r="X904" s="46"/>
      <c r="Y904" s="46"/>
      <c r="Z904" s="46"/>
    </row>
    <row r="905" spans="1:26" ht="15.75" customHeight="1">
      <c r="A905" s="46"/>
      <c r="B905" s="46"/>
      <c r="C905" s="46"/>
      <c r="D905" s="46"/>
      <c r="E905" s="46"/>
      <c r="F905" s="46"/>
      <c r="G905" s="46"/>
      <c r="H905" s="46"/>
      <c r="I905" s="46"/>
      <c r="J905" s="46"/>
      <c r="K905" s="46"/>
      <c r="L905" s="46"/>
      <c r="M905" s="46"/>
      <c r="N905" s="46"/>
      <c r="O905" s="46"/>
      <c r="P905" s="46"/>
      <c r="Q905" s="46"/>
      <c r="R905" s="46"/>
      <c r="S905" s="46"/>
      <c r="T905" s="46"/>
      <c r="U905" s="46"/>
      <c r="V905" s="46"/>
      <c r="W905" s="46"/>
      <c r="X905" s="46"/>
      <c r="Y905" s="46"/>
      <c r="Z905" s="46"/>
    </row>
    <row r="906" spans="1:26" ht="15.75" customHeight="1">
      <c r="A906" s="46"/>
      <c r="B906" s="46"/>
      <c r="C906" s="46"/>
      <c r="D906" s="46"/>
      <c r="E906" s="46"/>
      <c r="F906" s="46"/>
      <c r="G906" s="46"/>
      <c r="H906" s="46"/>
      <c r="I906" s="46"/>
      <c r="J906" s="46"/>
      <c r="K906" s="46"/>
      <c r="L906" s="46"/>
      <c r="M906" s="46"/>
      <c r="N906" s="46"/>
      <c r="O906" s="46"/>
      <c r="P906" s="46"/>
      <c r="Q906" s="46"/>
      <c r="R906" s="46"/>
      <c r="S906" s="46"/>
      <c r="T906" s="46"/>
      <c r="U906" s="46"/>
      <c r="V906" s="46"/>
      <c r="W906" s="46"/>
      <c r="X906" s="46"/>
      <c r="Y906" s="46"/>
      <c r="Z906" s="46"/>
    </row>
    <row r="907" spans="1:26" ht="15.75" customHeight="1">
      <c r="A907" s="46"/>
      <c r="B907" s="46"/>
      <c r="C907" s="46"/>
      <c r="D907" s="46"/>
      <c r="E907" s="46"/>
      <c r="F907" s="46"/>
      <c r="G907" s="46"/>
      <c r="H907" s="46"/>
      <c r="I907" s="46"/>
      <c r="J907" s="46"/>
      <c r="K907" s="46"/>
      <c r="L907" s="46"/>
      <c r="M907" s="46"/>
      <c r="N907" s="46"/>
      <c r="O907" s="46"/>
      <c r="P907" s="46"/>
      <c r="Q907" s="46"/>
      <c r="R907" s="46"/>
      <c r="S907" s="46"/>
      <c r="T907" s="46"/>
      <c r="U907" s="46"/>
      <c r="V907" s="46"/>
      <c r="W907" s="46"/>
      <c r="X907" s="46"/>
      <c r="Y907" s="46"/>
      <c r="Z907" s="46"/>
    </row>
    <row r="908" spans="1:26" ht="15.75" customHeight="1">
      <c r="A908" s="46"/>
      <c r="B908" s="46"/>
      <c r="C908" s="46"/>
      <c r="D908" s="46"/>
      <c r="E908" s="46"/>
      <c r="F908" s="46"/>
      <c r="G908" s="46"/>
      <c r="H908" s="46"/>
      <c r="I908" s="46"/>
      <c r="J908" s="46"/>
      <c r="K908" s="46"/>
      <c r="L908" s="46"/>
      <c r="M908" s="46"/>
      <c r="N908" s="46"/>
      <c r="O908" s="46"/>
      <c r="P908" s="46"/>
      <c r="Q908" s="46"/>
      <c r="R908" s="46"/>
      <c r="S908" s="46"/>
      <c r="T908" s="46"/>
      <c r="U908" s="46"/>
      <c r="V908" s="46"/>
      <c r="W908" s="46"/>
      <c r="X908" s="46"/>
      <c r="Y908" s="46"/>
      <c r="Z908" s="46"/>
    </row>
    <row r="909" spans="1:26" ht="15.75" customHeight="1">
      <c r="A909" s="46"/>
      <c r="B909" s="46"/>
      <c r="C909" s="46"/>
      <c r="D909" s="46"/>
      <c r="E909" s="46"/>
      <c r="F909" s="46"/>
      <c r="G909" s="46"/>
      <c r="H909" s="46"/>
      <c r="I909" s="46"/>
      <c r="J909" s="46"/>
      <c r="K909" s="46"/>
      <c r="L909" s="46"/>
      <c r="M909" s="46"/>
      <c r="N909" s="46"/>
      <c r="O909" s="46"/>
      <c r="P909" s="46"/>
      <c r="Q909" s="46"/>
      <c r="R909" s="46"/>
      <c r="S909" s="46"/>
      <c r="T909" s="46"/>
      <c r="U909" s="46"/>
      <c r="V909" s="46"/>
      <c r="W909" s="46"/>
      <c r="X909" s="46"/>
      <c r="Y909" s="46"/>
      <c r="Z909" s="46"/>
    </row>
    <row r="910" spans="1:26" ht="15.75" customHeight="1">
      <c r="A910" s="46"/>
      <c r="B910" s="46"/>
      <c r="C910" s="46"/>
      <c r="D910" s="46"/>
      <c r="E910" s="46"/>
      <c r="F910" s="46"/>
      <c r="G910" s="46"/>
      <c r="H910" s="46"/>
      <c r="I910" s="46"/>
      <c r="J910" s="46"/>
      <c r="K910" s="46"/>
      <c r="L910" s="46"/>
      <c r="M910" s="46"/>
      <c r="N910" s="46"/>
      <c r="O910" s="46"/>
      <c r="P910" s="46"/>
      <c r="Q910" s="46"/>
      <c r="R910" s="46"/>
      <c r="S910" s="46"/>
      <c r="T910" s="46"/>
      <c r="U910" s="46"/>
      <c r="V910" s="46"/>
      <c r="W910" s="46"/>
      <c r="X910" s="46"/>
      <c r="Y910" s="46"/>
      <c r="Z910" s="46"/>
    </row>
    <row r="911" spans="1:26" ht="15.75" customHeight="1">
      <c r="A911" s="46"/>
      <c r="B911" s="46"/>
      <c r="C911" s="46"/>
      <c r="D911" s="46"/>
      <c r="E911" s="46"/>
      <c r="F911" s="46"/>
      <c r="G911" s="46"/>
      <c r="H911" s="46"/>
      <c r="I911" s="46"/>
      <c r="J911" s="46"/>
      <c r="K911" s="46"/>
      <c r="L911" s="46"/>
      <c r="M911" s="46"/>
      <c r="N911" s="46"/>
      <c r="O911" s="46"/>
      <c r="P911" s="46"/>
      <c r="Q911" s="46"/>
      <c r="R911" s="46"/>
      <c r="S911" s="46"/>
      <c r="T911" s="46"/>
      <c r="U911" s="46"/>
      <c r="V911" s="46"/>
      <c r="W911" s="46"/>
      <c r="X911" s="46"/>
      <c r="Y911" s="46"/>
      <c r="Z911" s="46"/>
    </row>
    <row r="912" spans="1:26" ht="15.75" customHeight="1">
      <c r="A912" s="46"/>
      <c r="B912" s="46"/>
      <c r="C912" s="46"/>
      <c r="D912" s="46"/>
      <c r="E912" s="46"/>
      <c r="F912" s="46"/>
      <c r="G912" s="46"/>
      <c r="H912" s="46"/>
      <c r="I912" s="46"/>
      <c r="J912" s="46"/>
      <c r="K912" s="46"/>
      <c r="L912" s="46"/>
      <c r="M912" s="46"/>
      <c r="N912" s="46"/>
      <c r="O912" s="46"/>
      <c r="P912" s="46"/>
      <c r="Q912" s="46"/>
      <c r="R912" s="46"/>
      <c r="S912" s="46"/>
      <c r="T912" s="46"/>
      <c r="U912" s="46"/>
      <c r="V912" s="46"/>
      <c r="W912" s="46"/>
      <c r="X912" s="46"/>
      <c r="Y912" s="46"/>
      <c r="Z912" s="46"/>
    </row>
    <row r="913" spans="1:26" ht="15.75" customHeight="1">
      <c r="A913" s="46"/>
      <c r="B913" s="46"/>
      <c r="C913" s="46"/>
      <c r="D913" s="46"/>
      <c r="E913" s="46"/>
      <c r="F913" s="46"/>
      <c r="G913" s="46"/>
      <c r="H913" s="46"/>
      <c r="I913" s="46"/>
      <c r="J913" s="46"/>
      <c r="K913" s="46"/>
      <c r="L913" s="46"/>
      <c r="M913" s="46"/>
      <c r="N913" s="46"/>
      <c r="O913" s="46"/>
      <c r="P913" s="46"/>
      <c r="Q913" s="46"/>
      <c r="R913" s="46"/>
      <c r="S913" s="46"/>
      <c r="T913" s="46"/>
      <c r="U913" s="46"/>
      <c r="V913" s="46"/>
      <c r="W913" s="46"/>
      <c r="X913" s="46"/>
      <c r="Y913" s="46"/>
      <c r="Z913" s="46"/>
    </row>
    <row r="914" spans="1:26" ht="15.75" customHeight="1">
      <c r="A914" s="46"/>
      <c r="B914" s="46"/>
      <c r="C914" s="46"/>
      <c r="D914" s="46"/>
      <c r="E914" s="46"/>
      <c r="F914" s="46"/>
      <c r="G914" s="46"/>
      <c r="H914" s="46"/>
      <c r="I914" s="46"/>
      <c r="J914" s="46"/>
      <c r="K914" s="46"/>
      <c r="L914" s="46"/>
      <c r="M914" s="46"/>
      <c r="N914" s="46"/>
      <c r="O914" s="46"/>
      <c r="P914" s="46"/>
      <c r="Q914" s="46"/>
      <c r="R914" s="46"/>
      <c r="S914" s="46"/>
      <c r="T914" s="46"/>
      <c r="U914" s="46"/>
      <c r="V914" s="46"/>
      <c r="W914" s="46"/>
      <c r="X914" s="46"/>
      <c r="Y914" s="46"/>
      <c r="Z914" s="46"/>
    </row>
    <row r="915" spans="1:26" ht="15.75" customHeight="1">
      <c r="A915" s="46"/>
      <c r="B915" s="46"/>
      <c r="C915" s="46"/>
      <c r="D915" s="46"/>
      <c r="E915" s="46"/>
      <c r="F915" s="46"/>
      <c r="G915" s="46"/>
      <c r="H915" s="46"/>
      <c r="I915" s="46"/>
      <c r="J915" s="46"/>
      <c r="K915" s="46"/>
      <c r="L915" s="46"/>
      <c r="M915" s="46"/>
      <c r="N915" s="46"/>
      <c r="O915" s="46"/>
      <c r="P915" s="46"/>
      <c r="Q915" s="46"/>
      <c r="R915" s="46"/>
      <c r="S915" s="46"/>
      <c r="T915" s="46"/>
      <c r="U915" s="46"/>
      <c r="V915" s="46"/>
      <c r="W915" s="46"/>
      <c r="X915" s="46"/>
      <c r="Y915" s="46"/>
      <c r="Z915" s="46"/>
    </row>
    <row r="916" spans="1:26" ht="15.75" customHeight="1">
      <c r="A916" s="46"/>
      <c r="B916" s="46"/>
      <c r="C916" s="46"/>
      <c r="D916" s="46"/>
      <c r="E916" s="46"/>
      <c r="F916" s="46"/>
      <c r="G916" s="46"/>
      <c r="H916" s="46"/>
      <c r="I916" s="46"/>
      <c r="J916" s="46"/>
      <c r="K916" s="46"/>
      <c r="L916" s="46"/>
      <c r="M916" s="46"/>
      <c r="N916" s="46"/>
      <c r="O916" s="46"/>
      <c r="P916" s="46"/>
      <c r="Q916" s="46"/>
      <c r="R916" s="46"/>
      <c r="S916" s="46"/>
      <c r="T916" s="46"/>
      <c r="U916" s="46"/>
      <c r="V916" s="46"/>
      <c r="W916" s="46"/>
      <c r="X916" s="46"/>
      <c r="Y916" s="46"/>
      <c r="Z916" s="46"/>
    </row>
    <row r="917" spans="1:26" ht="15.75" customHeight="1">
      <c r="A917" s="46"/>
      <c r="B917" s="46"/>
      <c r="C917" s="46"/>
      <c r="D917" s="46"/>
      <c r="E917" s="46"/>
      <c r="F917" s="46"/>
      <c r="G917" s="46"/>
      <c r="H917" s="46"/>
      <c r="I917" s="46"/>
      <c r="J917" s="46"/>
      <c r="K917" s="46"/>
      <c r="L917" s="46"/>
      <c r="M917" s="46"/>
      <c r="N917" s="46"/>
      <c r="O917" s="46"/>
      <c r="P917" s="46"/>
      <c r="Q917" s="46"/>
      <c r="R917" s="46"/>
      <c r="S917" s="46"/>
      <c r="T917" s="46"/>
      <c r="U917" s="46"/>
      <c r="V917" s="46"/>
      <c r="W917" s="46"/>
      <c r="X917" s="46"/>
      <c r="Y917" s="46"/>
      <c r="Z917" s="46"/>
    </row>
    <row r="918" spans="1:26" ht="15.75" customHeight="1">
      <c r="A918" s="46"/>
      <c r="B918" s="46"/>
      <c r="C918" s="46"/>
      <c r="D918" s="46"/>
      <c r="E918" s="46"/>
      <c r="F918" s="46"/>
      <c r="G918" s="46"/>
      <c r="H918" s="46"/>
      <c r="I918" s="46"/>
      <c r="J918" s="46"/>
      <c r="K918" s="46"/>
      <c r="L918" s="46"/>
      <c r="M918" s="46"/>
      <c r="N918" s="46"/>
      <c r="O918" s="46"/>
      <c r="P918" s="46"/>
      <c r="Q918" s="46"/>
      <c r="R918" s="46"/>
      <c r="S918" s="46"/>
      <c r="T918" s="46"/>
      <c r="U918" s="46"/>
      <c r="V918" s="46"/>
      <c r="W918" s="46"/>
      <c r="X918" s="46"/>
      <c r="Y918" s="46"/>
      <c r="Z918" s="46"/>
    </row>
    <row r="919" spans="1:26" ht="15.75" customHeight="1">
      <c r="A919" s="46"/>
      <c r="B919" s="46"/>
      <c r="C919" s="46"/>
      <c r="D919" s="46"/>
      <c r="E919" s="46"/>
      <c r="F919" s="46"/>
      <c r="G919" s="46"/>
      <c r="H919" s="46"/>
      <c r="I919" s="46"/>
      <c r="J919" s="46"/>
      <c r="K919" s="46"/>
      <c r="L919" s="46"/>
      <c r="M919" s="46"/>
      <c r="N919" s="46"/>
      <c r="O919" s="46"/>
      <c r="P919" s="46"/>
      <c r="Q919" s="46"/>
      <c r="R919" s="46"/>
      <c r="S919" s="46"/>
      <c r="T919" s="46"/>
      <c r="U919" s="46"/>
      <c r="V919" s="46"/>
      <c r="W919" s="46"/>
      <c r="X919" s="46"/>
      <c r="Y919" s="46"/>
      <c r="Z919" s="46"/>
    </row>
    <row r="920" spans="1:26" ht="15.75" customHeight="1">
      <c r="A920" s="46"/>
      <c r="B920" s="46"/>
      <c r="C920" s="46"/>
      <c r="D920" s="46"/>
      <c r="E920" s="46"/>
      <c r="F920" s="46"/>
      <c r="G920" s="46"/>
      <c r="H920" s="46"/>
      <c r="I920" s="46"/>
      <c r="J920" s="46"/>
      <c r="K920" s="46"/>
      <c r="L920" s="46"/>
      <c r="M920" s="46"/>
      <c r="N920" s="46"/>
      <c r="O920" s="46"/>
      <c r="P920" s="46"/>
      <c r="Q920" s="46"/>
      <c r="R920" s="46"/>
      <c r="S920" s="46"/>
      <c r="T920" s="46"/>
      <c r="U920" s="46"/>
      <c r="V920" s="46"/>
      <c r="W920" s="46"/>
      <c r="X920" s="46"/>
      <c r="Y920" s="46"/>
      <c r="Z920" s="46"/>
    </row>
    <row r="921" spans="1:26" ht="15.75" customHeight="1">
      <c r="A921" s="46"/>
      <c r="B921" s="46"/>
      <c r="C921" s="46"/>
      <c r="D921" s="46"/>
      <c r="E921" s="46"/>
      <c r="F921" s="46"/>
      <c r="G921" s="46"/>
      <c r="H921" s="46"/>
      <c r="I921" s="46"/>
      <c r="J921" s="46"/>
      <c r="K921" s="46"/>
      <c r="L921" s="46"/>
      <c r="M921" s="46"/>
      <c r="N921" s="46"/>
      <c r="O921" s="46"/>
      <c r="P921" s="46"/>
      <c r="Q921" s="46"/>
      <c r="R921" s="46"/>
      <c r="S921" s="46"/>
      <c r="T921" s="46"/>
      <c r="U921" s="46"/>
      <c r="V921" s="46"/>
      <c r="W921" s="46"/>
      <c r="X921" s="46"/>
      <c r="Y921" s="46"/>
      <c r="Z921" s="46"/>
    </row>
    <row r="922" spans="1:26" ht="15.75" customHeight="1">
      <c r="A922" s="46"/>
      <c r="B922" s="46"/>
      <c r="C922" s="46"/>
      <c r="D922" s="46"/>
      <c r="E922" s="46"/>
      <c r="F922" s="46"/>
      <c r="G922" s="46"/>
      <c r="H922" s="46"/>
      <c r="I922" s="46"/>
      <c r="J922" s="46"/>
      <c r="K922" s="46"/>
      <c r="L922" s="46"/>
      <c r="M922" s="46"/>
      <c r="N922" s="46"/>
      <c r="O922" s="46"/>
      <c r="P922" s="46"/>
      <c r="Q922" s="46"/>
      <c r="R922" s="46"/>
      <c r="S922" s="46"/>
      <c r="T922" s="46"/>
      <c r="U922" s="46"/>
      <c r="V922" s="46"/>
      <c r="W922" s="46"/>
      <c r="X922" s="46"/>
      <c r="Y922" s="46"/>
      <c r="Z922" s="46"/>
    </row>
    <row r="923" spans="1:26" ht="15.75" customHeight="1">
      <c r="A923" s="46"/>
      <c r="B923" s="46"/>
      <c r="C923" s="46"/>
      <c r="D923" s="46"/>
      <c r="E923" s="46"/>
      <c r="F923" s="46"/>
      <c r="G923" s="46"/>
      <c r="H923" s="46"/>
      <c r="I923" s="46"/>
      <c r="J923" s="46"/>
      <c r="K923" s="46"/>
      <c r="L923" s="46"/>
      <c r="M923" s="46"/>
      <c r="N923" s="46"/>
      <c r="O923" s="46"/>
      <c r="P923" s="46"/>
      <c r="Q923" s="46"/>
      <c r="R923" s="46"/>
      <c r="S923" s="46"/>
      <c r="T923" s="46"/>
      <c r="U923" s="46"/>
      <c r="V923" s="46"/>
      <c r="W923" s="46"/>
      <c r="X923" s="46"/>
      <c r="Y923" s="46"/>
      <c r="Z923" s="46"/>
    </row>
    <row r="924" spans="1:26" ht="15.75" customHeight="1">
      <c r="A924" s="46"/>
      <c r="B924" s="46"/>
      <c r="C924" s="46"/>
      <c r="D924" s="46"/>
      <c r="E924" s="46"/>
      <c r="F924" s="46"/>
      <c r="G924" s="46"/>
      <c r="H924" s="46"/>
      <c r="I924" s="46"/>
      <c r="J924" s="46"/>
      <c r="K924" s="46"/>
      <c r="L924" s="46"/>
      <c r="M924" s="46"/>
      <c r="N924" s="46"/>
      <c r="O924" s="46"/>
      <c r="P924" s="46"/>
      <c r="Q924" s="46"/>
      <c r="R924" s="46"/>
      <c r="S924" s="46"/>
      <c r="T924" s="46"/>
      <c r="U924" s="46"/>
      <c r="V924" s="46"/>
      <c r="W924" s="46"/>
      <c r="X924" s="46"/>
      <c r="Y924" s="46"/>
      <c r="Z924" s="46"/>
    </row>
    <row r="925" spans="1:26" ht="15.75" customHeight="1">
      <c r="A925" s="46"/>
      <c r="B925" s="46"/>
      <c r="C925" s="46"/>
      <c r="D925" s="46"/>
      <c r="E925" s="46"/>
      <c r="F925" s="46"/>
      <c r="G925" s="46"/>
      <c r="H925" s="46"/>
      <c r="I925" s="46"/>
      <c r="J925" s="46"/>
      <c r="K925" s="46"/>
      <c r="L925" s="46"/>
      <c r="M925" s="46"/>
      <c r="N925" s="46"/>
      <c r="O925" s="46"/>
      <c r="P925" s="46"/>
      <c r="Q925" s="46"/>
      <c r="R925" s="46"/>
      <c r="S925" s="46"/>
      <c r="T925" s="46"/>
      <c r="U925" s="46"/>
      <c r="V925" s="46"/>
      <c r="W925" s="46"/>
      <c r="X925" s="46"/>
      <c r="Y925" s="46"/>
      <c r="Z925" s="46"/>
    </row>
    <row r="926" spans="1:26" ht="15.75" customHeight="1">
      <c r="A926" s="46"/>
      <c r="B926" s="46"/>
      <c r="C926" s="46"/>
      <c r="D926" s="46"/>
      <c r="E926" s="46"/>
      <c r="F926" s="46"/>
      <c r="G926" s="46"/>
      <c r="H926" s="46"/>
      <c r="I926" s="46"/>
      <c r="J926" s="46"/>
      <c r="K926" s="46"/>
      <c r="L926" s="46"/>
      <c r="M926" s="46"/>
      <c r="N926" s="46"/>
      <c r="O926" s="46"/>
      <c r="P926" s="46"/>
      <c r="Q926" s="46"/>
      <c r="R926" s="46"/>
      <c r="S926" s="46"/>
      <c r="T926" s="46"/>
      <c r="U926" s="46"/>
      <c r="V926" s="46"/>
      <c r="W926" s="46"/>
      <c r="X926" s="46"/>
      <c r="Y926" s="46"/>
      <c r="Z926" s="46"/>
    </row>
    <row r="927" spans="1:26" ht="15.75" customHeight="1">
      <c r="A927" s="46"/>
      <c r="B927" s="46"/>
      <c r="C927" s="46"/>
      <c r="D927" s="46"/>
      <c r="E927" s="46"/>
      <c r="F927" s="46"/>
      <c r="G927" s="46"/>
      <c r="H927" s="46"/>
      <c r="I927" s="46"/>
      <c r="J927" s="46"/>
      <c r="K927" s="46"/>
      <c r="L927" s="46"/>
      <c r="M927" s="46"/>
      <c r="N927" s="46"/>
      <c r="O927" s="46"/>
      <c r="P927" s="46"/>
      <c r="Q927" s="46"/>
      <c r="R927" s="46"/>
      <c r="S927" s="46"/>
      <c r="T927" s="46"/>
      <c r="U927" s="46"/>
      <c r="V927" s="46"/>
      <c r="W927" s="46"/>
      <c r="X927" s="46"/>
      <c r="Y927" s="46"/>
      <c r="Z927" s="46"/>
    </row>
    <row r="928" spans="1:26" ht="15.75" customHeight="1">
      <c r="A928" s="46"/>
      <c r="B928" s="46"/>
      <c r="C928" s="46"/>
      <c r="D928" s="46"/>
      <c r="E928" s="46"/>
      <c r="F928" s="46"/>
      <c r="G928" s="46"/>
      <c r="H928" s="46"/>
      <c r="I928" s="46"/>
      <c r="J928" s="46"/>
      <c r="K928" s="46"/>
      <c r="L928" s="46"/>
      <c r="M928" s="46"/>
      <c r="N928" s="46"/>
      <c r="O928" s="46"/>
      <c r="P928" s="46"/>
      <c r="Q928" s="46"/>
      <c r="R928" s="46"/>
      <c r="S928" s="46"/>
      <c r="T928" s="46"/>
      <c r="U928" s="46"/>
      <c r="V928" s="46"/>
      <c r="W928" s="46"/>
      <c r="X928" s="46"/>
      <c r="Y928" s="46"/>
      <c r="Z928" s="46"/>
    </row>
    <row r="929" spans="1:26" ht="15.75" customHeight="1">
      <c r="A929" s="46"/>
      <c r="B929" s="46"/>
      <c r="C929" s="46"/>
      <c r="D929" s="46"/>
      <c r="E929" s="46"/>
      <c r="F929" s="46"/>
      <c r="G929" s="46"/>
      <c r="H929" s="46"/>
      <c r="I929" s="46"/>
      <c r="J929" s="46"/>
      <c r="K929" s="46"/>
      <c r="L929" s="46"/>
      <c r="M929" s="46"/>
      <c r="N929" s="46"/>
      <c r="O929" s="46"/>
      <c r="P929" s="46"/>
      <c r="Q929" s="46"/>
      <c r="R929" s="46"/>
      <c r="S929" s="46"/>
      <c r="T929" s="46"/>
      <c r="U929" s="46"/>
      <c r="V929" s="46"/>
      <c r="W929" s="46"/>
      <c r="X929" s="46"/>
      <c r="Y929" s="46"/>
      <c r="Z929" s="46"/>
    </row>
    <row r="930" spans="1:26" ht="15.75" customHeight="1">
      <c r="A930" s="46"/>
      <c r="B930" s="46"/>
      <c r="C930" s="46"/>
      <c r="D930" s="46"/>
      <c r="E930" s="46"/>
      <c r="F930" s="46"/>
      <c r="G930" s="46"/>
      <c r="H930" s="46"/>
      <c r="I930" s="46"/>
      <c r="J930" s="46"/>
      <c r="K930" s="46"/>
      <c r="L930" s="46"/>
      <c r="M930" s="46"/>
      <c r="N930" s="46"/>
      <c r="O930" s="46"/>
      <c r="P930" s="46"/>
      <c r="Q930" s="46"/>
      <c r="R930" s="46"/>
      <c r="S930" s="46"/>
      <c r="T930" s="46"/>
      <c r="U930" s="46"/>
      <c r="V930" s="46"/>
      <c r="W930" s="46"/>
      <c r="X930" s="46"/>
      <c r="Y930" s="46"/>
      <c r="Z930" s="46"/>
    </row>
    <row r="931" spans="1:26" ht="15.75" customHeight="1">
      <c r="A931" s="46"/>
      <c r="B931" s="46"/>
      <c r="C931" s="46"/>
      <c r="D931" s="46"/>
      <c r="E931" s="46"/>
      <c r="F931" s="46"/>
      <c r="G931" s="46"/>
      <c r="H931" s="46"/>
      <c r="I931" s="46"/>
      <c r="J931" s="46"/>
      <c r="K931" s="46"/>
      <c r="L931" s="46"/>
      <c r="M931" s="46"/>
      <c r="N931" s="46"/>
      <c r="O931" s="46"/>
      <c r="P931" s="46"/>
      <c r="Q931" s="46"/>
      <c r="R931" s="46"/>
      <c r="S931" s="46"/>
      <c r="T931" s="46"/>
      <c r="U931" s="46"/>
      <c r="V931" s="46"/>
      <c r="W931" s="46"/>
      <c r="X931" s="46"/>
      <c r="Y931" s="46"/>
      <c r="Z931" s="46"/>
    </row>
    <row r="932" spans="1:26" ht="15.75" customHeight="1">
      <c r="A932" s="46"/>
      <c r="B932" s="46"/>
      <c r="C932" s="46"/>
      <c r="D932" s="46"/>
      <c r="E932" s="46"/>
      <c r="F932" s="46"/>
      <c r="G932" s="46"/>
      <c r="H932" s="46"/>
      <c r="I932" s="46"/>
      <c r="J932" s="46"/>
      <c r="K932" s="46"/>
      <c r="L932" s="46"/>
      <c r="M932" s="46"/>
      <c r="N932" s="46"/>
      <c r="O932" s="46"/>
      <c r="P932" s="46"/>
      <c r="Q932" s="46"/>
      <c r="R932" s="46"/>
      <c r="S932" s="46"/>
      <c r="T932" s="46"/>
      <c r="U932" s="46"/>
      <c r="V932" s="46"/>
      <c r="W932" s="46"/>
      <c r="X932" s="46"/>
      <c r="Y932" s="46"/>
      <c r="Z932" s="46"/>
    </row>
    <row r="933" spans="1:26" ht="15.75" customHeight="1">
      <c r="A933" s="46"/>
      <c r="B933" s="46"/>
      <c r="C933" s="46"/>
      <c r="D933" s="46"/>
      <c r="E933" s="46"/>
      <c r="F933" s="46"/>
      <c r="G933" s="46"/>
      <c r="H933" s="46"/>
      <c r="I933" s="46"/>
      <c r="J933" s="46"/>
      <c r="K933" s="46"/>
      <c r="L933" s="46"/>
      <c r="M933" s="46"/>
      <c r="N933" s="46"/>
      <c r="O933" s="46"/>
      <c r="P933" s="46"/>
      <c r="Q933" s="46"/>
      <c r="R933" s="46"/>
      <c r="S933" s="46"/>
      <c r="T933" s="46"/>
      <c r="U933" s="46"/>
      <c r="V933" s="46"/>
      <c r="W933" s="46"/>
      <c r="X933" s="46"/>
      <c r="Y933" s="46"/>
      <c r="Z933" s="46"/>
    </row>
    <row r="934" spans="1:26" ht="15.75" customHeight="1">
      <c r="A934" s="46"/>
      <c r="B934" s="46"/>
      <c r="C934" s="46"/>
      <c r="D934" s="46"/>
      <c r="E934" s="46"/>
      <c r="F934" s="46"/>
      <c r="G934" s="46"/>
      <c r="H934" s="46"/>
      <c r="I934" s="46"/>
      <c r="J934" s="46"/>
      <c r="K934" s="46"/>
      <c r="L934" s="46"/>
      <c r="M934" s="46"/>
      <c r="N934" s="46"/>
      <c r="O934" s="46"/>
      <c r="P934" s="46"/>
      <c r="Q934" s="46"/>
      <c r="R934" s="46"/>
      <c r="S934" s="46"/>
      <c r="T934" s="46"/>
      <c r="U934" s="46"/>
      <c r="V934" s="46"/>
      <c r="W934" s="46"/>
      <c r="X934" s="46"/>
      <c r="Y934" s="46"/>
      <c r="Z934" s="46"/>
    </row>
    <row r="935" spans="1:26" ht="15.75" customHeight="1">
      <c r="A935" s="46"/>
      <c r="B935" s="46"/>
      <c r="C935" s="46"/>
      <c r="D935" s="46"/>
      <c r="E935" s="46"/>
      <c r="F935" s="46"/>
      <c r="G935" s="46"/>
      <c r="H935" s="46"/>
      <c r="I935" s="46"/>
      <c r="J935" s="46"/>
      <c r="K935" s="46"/>
      <c r="L935" s="46"/>
      <c r="M935" s="46"/>
      <c r="N935" s="46"/>
      <c r="O935" s="46"/>
      <c r="P935" s="46"/>
      <c r="Q935" s="46"/>
      <c r="R935" s="46"/>
      <c r="S935" s="46"/>
      <c r="T935" s="46"/>
      <c r="U935" s="46"/>
      <c r="V935" s="46"/>
      <c r="W935" s="46"/>
      <c r="X935" s="46"/>
      <c r="Y935" s="46"/>
      <c r="Z935" s="46"/>
    </row>
    <row r="936" spans="1:26" ht="15.75" customHeight="1">
      <c r="A936" s="46"/>
      <c r="B936" s="46"/>
      <c r="C936" s="46"/>
      <c r="D936" s="46"/>
      <c r="E936" s="46"/>
      <c r="F936" s="46"/>
      <c r="G936" s="46"/>
      <c r="H936" s="46"/>
      <c r="I936" s="46"/>
      <c r="J936" s="46"/>
      <c r="K936" s="46"/>
      <c r="L936" s="46"/>
      <c r="M936" s="46"/>
      <c r="N936" s="46"/>
      <c r="O936" s="46"/>
      <c r="P936" s="46"/>
      <c r="Q936" s="46"/>
      <c r="R936" s="46"/>
      <c r="S936" s="46"/>
      <c r="T936" s="46"/>
      <c r="U936" s="46"/>
      <c r="V936" s="46"/>
      <c r="W936" s="46"/>
      <c r="X936" s="46"/>
      <c r="Y936" s="46"/>
      <c r="Z936" s="46"/>
    </row>
    <row r="937" spans="1:26" ht="15.75" customHeight="1">
      <c r="A937" s="46"/>
      <c r="B937" s="46"/>
      <c r="C937" s="46"/>
      <c r="D937" s="46"/>
      <c r="E937" s="46"/>
      <c r="F937" s="46"/>
      <c r="G937" s="46"/>
      <c r="H937" s="46"/>
      <c r="I937" s="46"/>
      <c r="J937" s="46"/>
      <c r="K937" s="46"/>
      <c r="L937" s="46"/>
      <c r="M937" s="46"/>
      <c r="N937" s="46"/>
      <c r="O937" s="46"/>
      <c r="P937" s="46"/>
      <c r="Q937" s="46"/>
      <c r="R937" s="46"/>
      <c r="S937" s="46"/>
      <c r="T937" s="46"/>
      <c r="U937" s="46"/>
      <c r="V937" s="46"/>
      <c r="W937" s="46"/>
      <c r="X937" s="46"/>
      <c r="Y937" s="46"/>
      <c r="Z937" s="46"/>
    </row>
    <row r="938" spans="1:26" ht="15.75" customHeight="1">
      <c r="A938" s="46"/>
      <c r="B938" s="46"/>
      <c r="C938" s="46"/>
      <c r="D938" s="46"/>
      <c r="E938" s="46"/>
      <c r="F938" s="46"/>
      <c r="G938" s="46"/>
      <c r="H938" s="46"/>
      <c r="I938" s="46"/>
      <c r="J938" s="46"/>
      <c r="K938" s="46"/>
      <c r="L938" s="46"/>
      <c r="M938" s="46"/>
      <c r="N938" s="46"/>
      <c r="O938" s="46"/>
      <c r="P938" s="46"/>
      <c r="Q938" s="46"/>
      <c r="R938" s="46"/>
      <c r="S938" s="46"/>
      <c r="T938" s="46"/>
      <c r="U938" s="46"/>
      <c r="V938" s="46"/>
      <c r="W938" s="46"/>
      <c r="X938" s="46"/>
      <c r="Y938" s="46"/>
      <c r="Z938" s="46"/>
    </row>
    <row r="939" spans="1:26" ht="15.75" customHeight="1">
      <c r="A939" s="46"/>
      <c r="B939" s="46"/>
      <c r="C939" s="46"/>
      <c r="D939" s="46"/>
      <c r="E939" s="46"/>
      <c r="F939" s="46"/>
      <c r="G939" s="46"/>
      <c r="H939" s="46"/>
      <c r="I939" s="46"/>
      <c r="J939" s="46"/>
      <c r="K939" s="46"/>
      <c r="L939" s="46"/>
      <c r="M939" s="46"/>
      <c r="N939" s="46"/>
      <c r="O939" s="46"/>
      <c r="P939" s="46"/>
      <c r="Q939" s="46"/>
      <c r="R939" s="46"/>
      <c r="S939" s="46"/>
      <c r="T939" s="46"/>
      <c r="U939" s="46"/>
      <c r="V939" s="46"/>
      <c r="W939" s="46"/>
      <c r="X939" s="46"/>
      <c r="Y939" s="46"/>
      <c r="Z939" s="46"/>
    </row>
    <row r="940" spans="1:26" ht="15.75" customHeight="1">
      <c r="A940" s="46"/>
      <c r="B940" s="46"/>
      <c r="C940" s="46"/>
      <c r="D940" s="46"/>
      <c r="E940" s="46"/>
      <c r="F940" s="46"/>
      <c r="G940" s="46"/>
      <c r="H940" s="46"/>
      <c r="I940" s="46"/>
      <c r="J940" s="46"/>
      <c r="K940" s="46"/>
      <c r="L940" s="46"/>
      <c r="M940" s="46"/>
      <c r="N940" s="46"/>
      <c r="O940" s="46"/>
      <c r="P940" s="46"/>
      <c r="Q940" s="46"/>
      <c r="R940" s="46"/>
      <c r="S940" s="46"/>
      <c r="T940" s="46"/>
      <c r="U940" s="46"/>
      <c r="V940" s="46"/>
      <c r="W940" s="46"/>
      <c r="X940" s="46"/>
      <c r="Y940" s="46"/>
      <c r="Z940" s="46"/>
    </row>
    <row r="941" spans="1:26" ht="15.75" customHeight="1">
      <c r="A941" s="46"/>
      <c r="B941" s="46"/>
      <c r="C941" s="46"/>
      <c r="D941" s="46"/>
      <c r="E941" s="46"/>
      <c r="F941" s="46"/>
      <c r="G941" s="46"/>
      <c r="H941" s="46"/>
      <c r="I941" s="46"/>
      <c r="J941" s="46"/>
      <c r="K941" s="46"/>
      <c r="L941" s="46"/>
      <c r="M941" s="46"/>
      <c r="N941" s="46"/>
      <c r="O941" s="46"/>
      <c r="P941" s="46"/>
      <c r="Q941" s="46"/>
      <c r="R941" s="46"/>
      <c r="S941" s="46"/>
      <c r="T941" s="46"/>
      <c r="U941" s="46"/>
      <c r="V941" s="46"/>
      <c r="W941" s="46"/>
      <c r="X941" s="46"/>
      <c r="Y941" s="46"/>
      <c r="Z941" s="46"/>
    </row>
    <row r="942" spans="1:26" ht="15.75" customHeight="1">
      <c r="A942" s="46"/>
      <c r="B942" s="46"/>
      <c r="C942" s="46"/>
      <c r="D942" s="46"/>
      <c r="E942" s="46"/>
      <c r="F942" s="46"/>
      <c r="G942" s="46"/>
      <c r="H942" s="46"/>
      <c r="I942" s="46"/>
      <c r="J942" s="46"/>
      <c r="K942" s="46"/>
      <c r="L942" s="46"/>
      <c r="M942" s="46"/>
      <c r="N942" s="46"/>
      <c r="O942" s="46"/>
      <c r="P942" s="46"/>
      <c r="Q942" s="46"/>
      <c r="R942" s="46"/>
      <c r="S942" s="46"/>
      <c r="T942" s="46"/>
      <c r="U942" s="46"/>
      <c r="V942" s="46"/>
      <c r="W942" s="46"/>
      <c r="X942" s="46"/>
      <c r="Y942" s="46"/>
      <c r="Z942" s="46"/>
    </row>
    <row r="943" spans="1:26" ht="15.75" customHeight="1">
      <c r="A943" s="46"/>
      <c r="B943" s="46"/>
      <c r="C943" s="46"/>
      <c r="D943" s="46"/>
      <c r="E943" s="46"/>
      <c r="F943" s="46"/>
      <c r="G943" s="46"/>
      <c r="H943" s="46"/>
      <c r="I943" s="46"/>
      <c r="J943" s="46"/>
      <c r="K943" s="46"/>
      <c r="L943" s="46"/>
      <c r="M943" s="46"/>
      <c r="N943" s="46"/>
      <c r="O943" s="46"/>
      <c r="P943" s="46"/>
      <c r="Q943" s="46"/>
      <c r="R943" s="46"/>
      <c r="S943" s="46"/>
      <c r="T943" s="46"/>
      <c r="U943" s="46"/>
      <c r="V943" s="46"/>
      <c r="W943" s="46"/>
      <c r="X943" s="46"/>
      <c r="Y943" s="46"/>
      <c r="Z943" s="46"/>
    </row>
    <row r="944" spans="1:26" ht="15.75" customHeight="1">
      <c r="A944" s="46"/>
      <c r="B944" s="46"/>
      <c r="C944" s="46"/>
      <c r="D944" s="46"/>
      <c r="E944" s="46"/>
      <c r="F944" s="46"/>
      <c r="G944" s="46"/>
      <c r="H944" s="46"/>
      <c r="I944" s="46"/>
      <c r="J944" s="46"/>
      <c r="K944" s="46"/>
      <c r="L944" s="46"/>
      <c r="M944" s="46"/>
      <c r="N944" s="46"/>
      <c r="O944" s="46"/>
      <c r="P944" s="46"/>
      <c r="Q944" s="46"/>
      <c r="R944" s="46"/>
      <c r="S944" s="46"/>
      <c r="T944" s="46"/>
      <c r="U944" s="46"/>
      <c r="V944" s="46"/>
      <c r="W944" s="46"/>
      <c r="X944" s="46"/>
      <c r="Y944" s="46"/>
      <c r="Z944" s="46"/>
    </row>
    <row r="945" spans="1:26" ht="15.75" customHeight="1">
      <c r="A945" s="46"/>
      <c r="B945" s="46"/>
      <c r="C945" s="46"/>
      <c r="D945" s="46"/>
      <c r="E945" s="46"/>
      <c r="F945" s="46"/>
      <c r="G945" s="46"/>
      <c r="H945" s="46"/>
      <c r="I945" s="46"/>
      <c r="J945" s="46"/>
      <c r="K945" s="46"/>
      <c r="L945" s="46"/>
      <c r="M945" s="46"/>
      <c r="N945" s="46"/>
      <c r="O945" s="46"/>
      <c r="P945" s="46"/>
      <c r="Q945" s="46"/>
      <c r="R945" s="46"/>
      <c r="S945" s="46"/>
      <c r="T945" s="46"/>
      <c r="U945" s="46"/>
      <c r="V945" s="46"/>
      <c r="W945" s="46"/>
      <c r="X945" s="46"/>
      <c r="Y945" s="46"/>
      <c r="Z945" s="46"/>
    </row>
    <row r="946" spans="1:26" ht="15.75" customHeight="1">
      <c r="A946" s="46"/>
      <c r="B946" s="46"/>
      <c r="C946" s="46"/>
      <c r="D946" s="46"/>
      <c r="E946" s="46"/>
      <c r="F946" s="46"/>
      <c r="G946" s="46"/>
      <c r="H946" s="46"/>
      <c r="I946" s="46"/>
      <c r="J946" s="46"/>
      <c r="K946" s="46"/>
      <c r="L946" s="46"/>
      <c r="M946" s="46"/>
      <c r="N946" s="46"/>
      <c r="O946" s="46"/>
      <c r="P946" s="46"/>
      <c r="Q946" s="46"/>
      <c r="R946" s="46"/>
      <c r="S946" s="46"/>
      <c r="T946" s="46"/>
      <c r="U946" s="46"/>
      <c r="V946" s="46"/>
      <c r="W946" s="46"/>
      <c r="X946" s="46"/>
      <c r="Y946" s="46"/>
      <c r="Z946" s="46"/>
    </row>
    <row r="947" spans="1:26" ht="15.75" customHeight="1">
      <c r="A947" s="46"/>
      <c r="B947" s="46"/>
      <c r="C947" s="46"/>
      <c r="D947" s="46"/>
      <c r="E947" s="46"/>
      <c r="F947" s="46"/>
      <c r="G947" s="46"/>
      <c r="H947" s="46"/>
      <c r="I947" s="46"/>
      <c r="J947" s="46"/>
      <c r="K947" s="46"/>
      <c r="L947" s="46"/>
      <c r="M947" s="46"/>
      <c r="N947" s="46"/>
      <c r="O947" s="46"/>
      <c r="P947" s="46"/>
      <c r="Q947" s="46"/>
      <c r="R947" s="46"/>
      <c r="S947" s="46"/>
      <c r="T947" s="46"/>
      <c r="U947" s="46"/>
      <c r="V947" s="46"/>
      <c r="W947" s="46"/>
      <c r="X947" s="46"/>
      <c r="Y947" s="46"/>
      <c r="Z947" s="46"/>
    </row>
    <row r="948" spans="1:26" ht="15.75" customHeight="1">
      <c r="A948" s="46"/>
      <c r="B948" s="46"/>
      <c r="C948" s="46"/>
      <c r="D948" s="46"/>
      <c r="E948" s="46"/>
      <c r="F948" s="46"/>
      <c r="G948" s="46"/>
      <c r="H948" s="46"/>
      <c r="I948" s="46"/>
      <c r="J948" s="46"/>
      <c r="K948" s="46"/>
      <c r="L948" s="46"/>
      <c r="M948" s="46"/>
      <c r="N948" s="46"/>
      <c r="O948" s="46"/>
      <c r="P948" s="46"/>
      <c r="Q948" s="46"/>
      <c r="R948" s="46"/>
      <c r="S948" s="46"/>
      <c r="T948" s="46"/>
      <c r="U948" s="46"/>
      <c r="V948" s="46"/>
      <c r="W948" s="46"/>
      <c r="X948" s="46"/>
      <c r="Y948" s="46"/>
      <c r="Z948" s="46"/>
    </row>
    <row r="949" spans="1:26" ht="15.75" customHeight="1">
      <c r="A949" s="46"/>
      <c r="B949" s="46"/>
      <c r="C949" s="46"/>
      <c r="D949" s="46"/>
      <c r="E949" s="46"/>
      <c r="F949" s="46"/>
      <c r="G949" s="46"/>
      <c r="H949" s="46"/>
      <c r="I949" s="46"/>
      <c r="J949" s="46"/>
      <c r="K949" s="46"/>
      <c r="L949" s="46"/>
      <c r="M949" s="46"/>
      <c r="N949" s="46"/>
      <c r="O949" s="46"/>
      <c r="P949" s="46"/>
      <c r="Q949" s="46"/>
      <c r="R949" s="46"/>
      <c r="S949" s="46"/>
      <c r="T949" s="46"/>
      <c r="U949" s="46"/>
      <c r="V949" s="46"/>
      <c r="W949" s="46"/>
      <c r="X949" s="46"/>
      <c r="Y949" s="46"/>
      <c r="Z949" s="46"/>
    </row>
    <row r="950" spans="1:26" ht="15.75" customHeight="1">
      <c r="A950" s="46"/>
      <c r="B950" s="46"/>
      <c r="C950" s="46"/>
      <c r="D950" s="46"/>
      <c r="E950" s="46"/>
      <c r="F950" s="46"/>
      <c r="G950" s="46"/>
      <c r="H950" s="46"/>
      <c r="I950" s="46"/>
      <c r="J950" s="46"/>
      <c r="K950" s="46"/>
      <c r="L950" s="46"/>
      <c r="M950" s="46"/>
      <c r="N950" s="46"/>
      <c r="O950" s="46"/>
      <c r="P950" s="46"/>
      <c r="Q950" s="46"/>
      <c r="R950" s="46"/>
      <c r="S950" s="46"/>
      <c r="T950" s="46"/>
      <c r="U950" s="46"/>
      <c r="V950" s="46"/>
      <c r="W950" s="46"/>
      <c r="X950" s="46"/>
      <c r="Y950" s="46"/>
      <c r="Z950" s="46"/>
    </row>
    <row r="951" spans="1:26" ht="15.75" customHeight="1">
      <c r="A951" s="46"/>
      <c r="B951" s="46"/>
      <c r="C951" s="46"/>
      <c r="D951" s="46"/>
      <c r="E951" s="46"/>
      <c r="F951" s="46"/>
      <c r="G951" s="46"/>
      <c r="H951" s="46"/>
      <c r="I951" s="46"/>
      <c r="J951" s="46"/>
      <c r="K951" s="46"/>
      <c r="L951" s="46"/>
      <c r="M951" s="46"/>
      <c r="N951" s="46"/>
      <c r="O951" s="46"/>
      <c r="P951" s="46"/>
      <c r="Q951" s="46"/>
      <c r="R951" s="46"/>
      <c r="S951" s="46"/>
      <c r="T951" s="46"/>
      <c r="U951" s="46"/>
      <c r="V951" s="46"/>
      <c r="W951" s="46"/>
      <c r="X951" s="46"/>
      <c r="Y951" s="46"/>
      <c r="Z951" s="46"/>
    </row>
    <row r="952" spans="1:26" ht="15.75" customHeight="1">
      <c r="A952" s="46"/>
      <c r="B952" s="46"/>
      <c r="C952" s="46"/>
      <c r="D952" s="46"/>
      <c r="E952" s="46"/>
      <c r="F952" s="46"/>
      <c r="G952" s="46"/>
      <c r="H952" s="46"/>
      <c r="I952" s="46"/>
      <c r="J952" s="46"/>
      <c r="K952" s="46"/>
      <c r="L952" s="46"/>
      <c r="M952" s="46"/>
      <c r="N952" s="46"/>
      <c r="O952" s="46"/>
      <c r="P952" s="46"/>
      <c r="Q952" s="46"/>
      <c r="R952" s="46"/>
      <c r="S952" s="46"/>
      <c r="T952" s="46"/>
      <c r="U952" s="46"/>
      <c r="V952" s="46"/>
      <c r="W952" s="46"/>
      <c r="X952" s="46"/>
      <c r="Y952" s="46"/>
      <c r="Z952" s="46"/>
    </row>
    <row r="953" spans="1:26" ht="15.75" customHeight="1">
      <c r="A953" s="46"/>
      <c r="B953" s="46"/>
      <c r="C953" s="46"/>
      <c r="D953" s="46"/>
      <c r="E953" s="46"/>
      <c r="F953" s="46"/>
      <c r="G953" s="46"/>
      <c r="H953" s="46"/>
      <c r="I953" s="46"/>
      <c r="J953" s="46"/>
      <c r="K953" s="46"/>
      <c r="L953" s="46"/>
      <c r="M953" s="46"/>
      <c r="N953" s="46"/>
      <c r="O953" s="46"/>
      <c r="P953" s="46"/>
      <c r="Q953" s="46"/>
      <c r="R953" s="46"/>
      <c r="S953" s="46"/>
      <c r="T953" s="46"/>
      <c r="U953" s="46"/>
      <c r="V953" s="46"/>
      <c r="W953" s="46"/>
      <c r="X953" s="46"/>
      <c r="Y953" s="46"/>
      <c r="Z953" s="46"/>
    </row>
    <row r="954" spans="1:26" ht="15.75" customHeight="1">
      <c r="A954" s="46"/>
      <c r="B954" s="46"/>
      <c r="C954" s="46"/>
      <c r="D954" s="46"/>
      <c r="E954" s="46"/>
      <c r="F954" s="46"/>
      <c r="G954" s="46"/>
      <c r="H954" s="46"/>
      <c r="I954" s="46"/>
      <c r="J954" s="46"/>
      <c r="K954" s="46"/>
      <c r="L954" s="46"/>
      <c r="M954" s="46"/>
      <c r="N954" s="46"/>
      <c r="O954" s="46"/>
      <c r="P954" s="46"/>
      <c r="Q954" s="46"/>
      <c r="R954" s="46"/>
      <c r="S954" s="46"/>
      <c r="T954" s="46"/>
      <c r="U954" s="46"/>
      <c r="V954" s="46"/>
      <c r="W954" s="46"/>
      <c r="X954" s="46"/>
      <c r="Y954" s="46"/>
      <c r="Z954" s="46"/>
    </row>
    <row r="955" spans="1:26" ht="15.75" customHeight="1">
      <c r="A955" s="46"/>
      <c r="B955" s="46"/>
      <c r="C955" s="46"/>
      <c r="D955" s="46"/>
      <c r="E955" s="46"/>
      <c r="F955" s="46"/>
      <c r="G955" s="46"/>
      <c r="H955" s="46"/>
      <c r="I955" s="46"/>
      <c r="J955" s="46"/>
      <c r="K955" s="46"/>
      <c r="L955" s="46"/>
      <c r="M955" s="46"/>
      <c r="N955" s="46"/>
      <c r="O955" s="46"/>
      <c r="P955" s="46"/>
      <c r="Q955" s="46"/>
      <c r="R955" s="46"/>
      <c r="S955" s="46"/>
      <c r="T955" s="46"/>
      <c r="U955" s="46"/>
      <c r="V955" s="46"/>
      <c r="W955" s="46"/>
      <c r="X955" s="46"/>
      <c r="Y955" s="46"/>
      <c r="Z955" s="46"/>
    </row>
    <row r="956" spans="1:26" ht="15.75" customHeight="1">
      <c r="A956" s="46"/>
      <c r="B956" s="46"/>
      <c r="C956" s="46"/>
      <c r="D956" s="46"/>
      <c r="E956" s="46"/>
      <c r="F956" s="46"/>
      <c r="G956" s="46"/>
      <c r="H956" s="46"/>
      <c r="I956" s="46"/>
      <c r="J956" s="46"/>
      <c r="K956" s="46"/>
      <c r="L956" s="46"/>
      <c r="M956" s="46"/>
      <c r="N956" s="46"/>
      <c r="O956" s="46"/>
      <c r="P956" s="46"/>
      <c r="Q956" s="46"/>
      <c r="R956" s="46"/>
      <c r="S956" s="46"/>
      <c r="T956" s="46"/>
      <c r="U956" s="46"/>
      <c r="V956" s="46"/>
      <c r="W956" s="46"/>
      <c r="X956" s="46"/>
      <c r="Y956" s="46"/>
      <c r="Z956" s="46"/>
    </row>
    <row r="957" spans="1:26" ht="15.75" customHeight="1">
      <c r="A957" s="46"/>
      <c r="B957" s="46"/>
      <c r="C957" s="46"/>
      <c r="D957" s="46"/>
      <c r="E957" s="46"/>
      <c r="F957" s="46"/>
      <c r="G957" s="46"/>
      <c r="H957" s="46"/>
      <c r="I957" s="46"/>
      <c r="J957" s="46"/>
      <c r="K957" s="46"/>
      <c r="L957" s="46"/>
      <c r="M957" s="46"/>
      <c r="N957" s="46"/>
      <c r="O957" s="46"/>
      <c r="P957" s="46"/>
      <c r="Q957" s="46"/>
      <c r="R957" s="46"/>
      <c r="S957" s="46"/>
      <c r="T957" s="46"/>
      <c r="U957" s="46"/>
      <c r="V957" s="46"/>
      <c r="W957" s="46"/>
      <c r="X957" s="46"/>
      <c r="Y957" s="46"/>
      <c r="Z957" s="46"/>
    </row>
    <row r="958" spans="1:26" ht="15.75" customHeight="1">
      <c r="A958" s="46"/>
      <c r="B958" s="46"/>
      <c r="C958" s="46"/>
      <c r="D958" s="46"/>
      <c r="E958" s="46"/>
      <c r="F958" s="46"/>
      <c r="G958" s="46"/>
      <c r="H958" s="46"/>
      <c r="I958" s="46"/>
      <c r="J958" s="46"/>
      <c r="K958" s="46"/>
      <c r="L958" s="46"/>
      <c r="M958" s="46"/>
      <c r="N958" s="46"/>
      <c r="O958" s="46"/>
      <c r="P958" s="46"/>
      <c r="Q958" s="46"/>
      <c r="R958" s="46"/>
      <c r="S958" s="46"/>
      <c r="T958" s="46"/>
      <c r="U958" s="46"/>
      <c r="V958" s="46"/>
      <c r="W958" s="46"/>
      <c r="X958" s="46"/>
      <c r="Y958" s="46"/>
      <c r="Z958" s="46"/>
    </row>
    <row r="959" spans="1:26" ht="15.75" customHeight="1">
      <c r="A959" s="46"/>
      <c r="B959" s="46"/>
      <c r="C959" s="46"/>
      <c r="D959" s="46"/>
      <c r="E959" s="46"/>
      <c r="F959" s="46"/>
      <c r="G959" s="46"/>
      <c r="H959" s="46"/>
      <c r="I959" s="46"/>
      <c r="J959" s="46"/>
      <c r="K959" s="46"/>
      <c r="L959" s="46"/>
      <c r="M959" s="46"/>
      <c r="N959" s="46"/>
      <c r="O959" s="46"/>
      <c r="P959" s="46"/>
      <c r="Q959" s="46"/>
      <c r="R959" s="46"/>
      <c r="S959" s="46"/>
      <c r="T959" s="46"/>
      <c r="U959" s="46"/>
      <c r="V959" s="46"/>
      <c r="W959" s="46"/>
      <c r="X959" s="46"/>
      <c r="Y959" s="46"/>
      <c r="Z959" s="46"/>
    </row>
    <row r="960" spans="1:26" ht="15.75" customHeight="1">
      <c r="A960" s="46"/>
      <c r="B960" s="46"/>
      <c r="C960" s="46"/>
      <c r="D960" s="46"/>
      <c r="E960" s="46"/>
      <c r="F960" s="46"/>
      <c r="G960" s="46"/>
      <c r="H960" s="46"/>
      <c r="I960" s="46"/>
      <c r="J960" s="46"/>
      <c r="K960" s="46"/>
      <c r="L960" s="46"/>
      <c r="M960" s="46"/>
      <c r="N960" s="46"/>
      <c r="O960" s="46"/>
      <c r="P960" s="46"/>
      <c r="Q960" s="46"/>
      <c r="R960" s="46"/>
      <c r="S960" s="46"/>
      <c r="T960" s="46"/>
      <c r="U960" s="46"/>
      <c r="V960" s="46"/>
      <c r="W960" s="46"/>
      <c r="X960" s="46"/>
      <c r="Y960" s="46"/>
      <c r="Z960" s="46"/>
    </row>
    <row r="961" spans="1:26" ht="15.75" customHeight="1">
      <c r="A961" s="46"/>
      <c r="B961" s="46"/>
      <c r="C961" s="46"/>
      <c r="D961" s="46"/>
      <c r="E961" s="46"/>
      <c r="F961" s="46"/>
      <c r="G961" s="46"/>
      <c r="H961" s="46"/>
      <c r="I961" s="46"/>
      <c r="J961" s="46"/>
      <c r="K961" s="46"/>
      <c r="L961" s="46"/>
      <c r="M961" s="46"/>
      <c r="N961" s="46"/>
      <c r="O961" s="46"/>
      <c r="P961" s="46"/>
      <c r="Q961" s="46"/>
      <c r="R961" s="46"/>
      <c r="S961" s="46"/>
      <c r="T961" s="46"/>
      <c r="U961" s="46"/>
      <c r="V961" s="46"/>
      <c r="W961" s="46"/>
      <c r="X961" s="46"/>
      <c r="Y961" s="46"/>
      <c r="Z961" s="46"/>
    </row>
    <row r="962" spans="1:26" ht="15.75" customHeight="1">
      <c r="A962" s="46"/>
      <c r="B962" s="46"/>
      <c r="C962" s="46"/>
      <c r="D962" s="46"/>
      <c r="E962" s="46"/>
      <c r="F962" s="46"/>
      <c r="G962" s="46"/>
      <c r="H962" s="46"/>
      <c r="I962" s="46"/>
      <c r="J962" s="46"/>
      <c r="K962" s="46"/>
      <c r="L962" s="46"/>
      <c r="M962" s="46"/>
      <c r="N962" s="46"/>
      <c r="O962" s="46"/>
      <c r="P962" s="46"/>
      <c r="Q962" s="46"/>
      <c r="R962" s="46"/>
      <c r="S962" s="46"/>
      <c r="T962" s="46"/>
      <c r="U962" s="46"/>
      <c r="V962" s="46"/>
      <c r="W962" s="46"/>
      <c r="X962" s="46"/>
      <c r="Y962" s="46"/>
      <c r="Z962" s="46"/>
    </row>
    <row r="963" spans="1:26" ht="15.75" customHeight="1">
      <c r="A963" s="46"/>
      <c r="B963" s="46"/>
      <c r="C963" s="46"/>
      <c r="D963" s="46"/>
      <c r="E963" s="46"/>
      <c r="F963" s="46"/>
      <c r="G963" s="46"/>
      <c r="H963" s="46"/>
      <c r="I963" s="46"/>
      <c r="J963" s="46"/>
      <c r="K963" s="46"/>
      <c r="L963" s="46"/>
      <c r="M963" s="46"/>
      <c r="N963" s="46"/>
      <c r="O963" s="46"/>
      <c r="P963" s="46"/>
      <c r="Q963" s="46"/>
      <c r="R963" s="46"/>
      <c r="S963" s="46"/>
      <c r="T963" s="46"/>
      <c r="U963" s="46"/>
      <c r="V963" s="46"/>
      <c r="W963" s="46"/>
      <c r="X963" s="46"/>
      <c r="Y963" s="46"/>
      <c r="Z963" s="46"/>
    </row>
    <row r="964" spans="1:26" ht="15.75" customHeight="1">
      <c r="A964" s="46"/>
      <c r="B964" s="46"/>
      <c r="C964" s="46"/>
      <c r="D964" s="46"/>
      <c r="E964" s="46"/>
      <c r="F964" s="46"/>
      <c r="G964" s="46"/>
      <c r="H964" s="46"/>
      <c r="I964" s="46"/>
      <c r="J964" s="46"/>
      <c r="K964" s="46"/>
      <c r="L964" s="46"/>
      <c r="M964" s="46"/>
      <c r="N964" s="46"/>
      <c r="O964" s="46"/>
      <c r="P964" s="46"/>
      <c r="Q964" s="46"/>
      <c r="R964" s="46"/>
      <c r="S964" s="46"/>
      <c r="T964" s="46"/>
      <c r="U964" s="46"/>
      <c r="V964" s="46"/>
      <c r="W964" s="46"/>
      <c r="X964" s="46"/>
      <c r="Y964" s="46"/>
      <c r="Z964" s="46"/>
    </row>
    <row r="965" spans="1:26" ht="15.75" customHeight="1">
      <c r="A965" s="46"/>
      <c r="B965" s="46"/>
      <c r="C965" s="46"/>
      <c r="D965" s="46"/>
      <c r="E965" s="46"/>
      <c r="F965" s="46"/>
      <c r="G965" s="46"/>
      <c r="H965" s="46"/>
      <c r="I965" s="46"/>
      <c r="J965" s="46"/>
      <c r="K965" s="46"/>
      <c r="L965" s="46"/>
      <c r="M965" s="46"/>
      <c r="N965" s="46"/>
      <c r="O965" s="46"/>
      <c r="P965" s="46"/>
      <c r="Q965" s="46"/>
      <c r="R965" s="46"/>
      <c r="S965" s="46"/>
      <c r="T965" s="46"/>
      <c r="U965" s="46"/>
      <c r="V965" s="46"/>
      <c r="W965" s="46"/>
      <c r="X965" s="46"/>
      <c r="Y965" s="46"/>
      <c r="Z965" s="46"/>
    </row>
    <row r="966" spans="1:26" ht="15.75" customHeight="1">
      <c r="A966" s="46"/>
      <c r="B966" s="46"/>
      <c r="C966" s="46"/>
      <c r="D966" s="46"/>
      <c r="E966" s="46"/>
      <c r="F966" s="46"/>
      <c r="G966" s="46"/>
      <c r="H966" s="46"/>
      <c r="I966" s="46"/>
      <c r="J966" s="46"/>
      <c r="K966" s="46"/>
      <c r="L966" s="46"/>
      <c r="M966" s="46"/>
      <c r="N966" s="46"/>
      <c r="O966" s="46"/>
      <c r="P966" s="46"/>
      <c r="Q966" s="46"/>
      <c r="R966" s="46"/>
      <c r="S966" s="46"/>
      <c r="T966" s="46"/>
      <c r="U966" s="46"/>
      <c r="V966" s="46"/>
      <c r="W966" s="46"/>
      <c r="X966" s="46"/>
      <c r="Y966" s="46"/>
      <c r="Z966" s="46"/>
    </row>
    <row r="967" spans="1:26" ht="15.75" customHeight="1">
      <c r="A967" s="46"/>
      <c r="B967" s="46"/>
      <c r="C967" s="46"/>
      <c r="D967" s="46"/>
      <c r="E967" s="46"/>
      <c r="F967" s="46"/>
      <c r="G967" s="46"/>
      <c r="H967" s="46"/>
      <c r="I967" s="46"/>
      <c r="J967" s="46"/>
      <c r="K967" s="46"/>
      <c r="L967" s="46"/>
      <c r="M967" s="46"/>
      <c r="N967" s="46"/>
      <c r="O967" s="46"/>
      <c r="P967" s="46"/>
      <c r="Q967" s="46"/>
      <c r="R967" s="46"/>
      <c r="S967" s="46"/>
      <c r="T967" s="46"/>
      <c r="U967" s="46"/>
      <c r="V967" s="46"/>
      <c r="W967" s="46"/>
      <c r="X967" s="46"/>
      <c r="Y967" s="46"/>
      <c r="Z967" s="46"/>
    </row>
    <row r="968" spans="1:26" ht="15.75" customHeight="1">
      <c r="A968" s="46"/>
      <c r="B968" s="46"/>
      <c r="C968" s="46"/>
      <c r="D968" s="46"/>
      <c r="E968" s="46"/>
      <c r="F968" s="46"/>
      <c r="G968" s="46"/>
      <c r="H968" s="46"/>
      <c r="I968" s="46"/>
      <c r="J968" s="46"/>
      <c r="K968" s="46"/>
      <c r="L968" s="46"/>
      <c r="M968" s="46"/>
      <c r="N968" s="46"/>
      <c r="O968" s="46"/>
      <c r="P968" s="46"/>
      <c r="Q968" s="46"/>
      <c r="R968" s="46"/>
      <c r="S968" s="46"/>
      <c r="T968" s="46"/>
      <c r="U968" s="46"/>
      <c r="V968" s="46"/>
      <c r="W968" s="46"/>
      <c r="X968" s="46"/>
      <c r="Y968" s="46"/>
      <c r="Z968" s="46"/>
    </row>
    <row r="969" spans="1:26" ht="15.75" customHeight="1">
      <c r="A969" s="46"/>
      <c r="B969" s="46"/>
      <c r="C969" s="46"/>
      <c r="D969" s="46"/>
      <c r="E969" s="46"/>
      <c r="F969" s="46"/>
      <c r="G969" s="46"/>
      <c r="H969" s="46"/>
      <c r="I969" s="46"/>
      <c r="J969" s="46"/>
      <c r="K969" s="46"/>
      <c r="L969" s="46"/>
      <c r="M969" s="46"/>
      <c r="N969" s="46"/>
      <c r="O969" s="46"/>
      <c r="P969" s="46"/>
      <c r="Q969" s="46"/>
      <c r="R969" s="46"/>
      <c r="S969" s="46"/>
      <c r="T969" s="46"/>
      <c r="U969" s="46"/>
      <c r="V969" s="46"/>
      <c r="W969" s="46"/>
      <c r="X969" s="46"/>
      <c r="Y969" s="46"/>
      <c r="Z969" s="46"/>
    </row>
    <row r="970" spans="1:26" ht="15.75" customHeight="1">
      <c r="A970" s="46"/>
      <c r="B970" s="46"/>
      <c r="C970" s="46"/>
      <c r="D970" s="46"/>
      <c r="E970" s="46"/>
      <c r="F970" s="46"/>
      <c r="G970" s="46"/>
      <c r="H970" s="46"/>
      <c r="I970" s="46"/>
      <c r="J970" s="46"/>
      <c r="K970" s="46"/>
      <c r="L970" s="46"/>
      <c r="M970" s="46"/>
      <c r="N970" s="46"/>
      <c r="O970" s="46"/>
      <c r="P970" s="46"/>
      <c r="Q970" s="46"/>
      <c r="R970" s="46"/>
      <c r="S970" s="46"/>
      <c r="T970" s="46"/>
      <c r="U970" s="46"/>
      <c r="V970" s="46"/>
      <c r="W970" s="46"/>
      <c r="X970" s="46"/>
      <c r="Y970" s="46"/>
      <c r="Z970" s="46"/>
    </row>
    <row r="971" spans="1:26" ht="15.75" customHeight="1">
      <c r="A971" s="46"/>
      <c r="B971" s="46"/>
      <c r="C971" s="46"/>
      <c r="D971" s="46"/>
      <c r="E971" s="46"/>
      <c r="F971" s="46"/>
      <c r="G971" s="46"/>
      <c r="H971" s="46"/>
      <c r="I971" s="46"/>
      <c r="J971" s="46"/>
      <c r="K971" s="46"/>
      <c r="L971" s="46"/>
      <c r="M971" s="46"/>
      <c r="N971" s="46"/>
      <c r="O971" s="46"/>
      <c r="P971" s="46"/>
      <c r="Q971" s="46"/>
      <c r="R971" s="46"/>
      <c r="S971" s="46"/>
      <c r="T971" s="46"/>
      <c r="U971" s="46"/>
      <c r="V971" s="46"/>
      <c r="W971" s="46"/>
      <c r="X971" s="46"/>
      <c r="Y971" s="46"/>
      <c r="Z971" s="46"/>
    </row>
    <row r="972" spans="1:26" ht="15.75" customHeight="1">
      <c r="A972" s="46"/>
      <c r="B972" s="46"/>
      <c r="C972" s="46"/>
      <c r="D972" s="46"/>
      <c r="E972" s="46"/>
      <c r="F972" s="46"/>
      <c r="G972" s="46"/>
      <c r="H972" s="46"/>
      <c r="I972" s="46"/>
      <c r="J972" s="46"/>
      <c r="K972" s="46"/>
      <c r="L972" s="46"/>
      <c r="M972" s="46"/>
      <c r="N972" s="46"/>
      <c r="O972" s="46"/>
      <c r="P972" s="46"/>
      <c r="Q972" s="46"/>
      <c r="R972" s="46"/>
      <c r="S972" s="46"/>
      <c r="T972" s="46"/>
      <c r="U972" s="46"/>
      <c r="V972" s="46"/>
      <c r="W972" s="46"/>
      <c r="X972" s="46"/>
      <c r="Y972" s="46"/>
      <c r="Z972" s="46"/>
    </row>
    <row r="973" spans="1:26" ht="15.75" customHeight="1">
      <c r="A973" s="46"/>
      <c r="B973" s="46"/>
      <c r="C973" s="46"/>
      <c r="D973" s="46"/>
      <c r="E973" s="46"/>
      <c r="F973" s="46"/>
      <c r="G973" s="46"/>
      <c r="H973" s="46"/>
      <c r="I973" s="46"/>
      <c r="J973" s="46"/>
      <c r="K973" s="46"/>
      <c r="L973" s="46"/>
      <c r="M973" s="46"/>
      <c r="N973" s="46"/>
      <c r="O973" s="46"/>
      <c r="P973" s="46"/>
      <c r="Q973" s="46"/>
      <c r="R973" s="46"/>
      <c r="S973" s="46"/>
      <c r="T973" s="46"/>
      <c r="U973" s="46"/>
      <c r="V973" s="46"/>
      <c r="W973" s="46"/>
      <c r="X973" s="46"/>
      <c r="Y973" s="46"/>
      <c r="Z973" s="46"/>
    </row>
    <row r="974" spans="1:26" ht="15.75" customHeight="1">
      <c r="A974" s="46"/>
      <c r="B974" s="46"/>
      <c r="C974" s="46"/>
      <c r="D974" s="46"/>
      <c r="E974" s="46"/>
      <c r="F974" s="46"/>
      <c r="G974" s="46"/>
      <c r="H974" s="46"/>
      <c r="I974" s="46"/>
      <c r="J974" s="46"/>
      <c r="K974" s="46"/>
      <c r="L974" s="46"/>
      <c r="M974" s="46"/>
      <c r="N974" s="46"/>
      <c r="O974" s="46"/>
      <c r="P974" s="46"/>
      <c r="Q974" s="46"/>
      <c r="R974" s="46"/>
      <c r="S974" s="46"/>
      <c r="T974" s="46"/>
      <c r="U974" s="46"/>
      <c r="V974" s="46"/>
      <c r="W974" s="46"/>
      <c r="X974" s="46"/>
      <c r="Y974" s="46"/>
      <c r="Z974" s="46"/>
    </row>
    <row r="975" spans="1:26" ht="15.75" customHeight="1">
      <c r="A975" s="46"/>
      <c r="B975" s="46"/>
      <c r="C975" s="46"/>
      <c r="D975" s="46"/>
      <c r="E975" s="46"/>
      <c r="F975" s="46"/>
      <c r="G975" s="46"/>
      <c r="H975" s="46"/>
      <c r="I975" s="46"/>
      <c r="J975" s="46"/>
      <c r="K975" s="46"/>
      <c r="L975" s="46"/>
      <c r="M975" s="46"/>
      <c r="N975" s="46"/>
      <c r="O975" s="46"/>
      <c r="P975" s="46"/>
      <c r="Q975" s="46"/>
      <c r="R975" s="46"/>
      <c r="S975" s="46"/>
      <c r="T975" s="46"/>
      <c r="U975" s="46"/>
      <c r="V975" s="46"/>
      <c r="W975" s="46"/>
      <c r="X975" s="46"/>
      <c r="Y975" s="46"/>
      <c r="Z975" s="46"/>
    </row>
    <row r="976" spans="1:26" ht="15.75" customHeight="1">
      <c r="A976" s="46"/>
      <c r="B976" s="46"/>
      <c r="C976" s="46"/>
      <c r="D976" s="46"/>
      <c r="E976" s="46"/>
      <c r="F976" s="46"/>
      <c r="G976" s="46"/>
      <c r="H976" s="46"/>
      <c r="I976" s="46"/>
      <c r="J976" s="46"/>
      <c r="K976" s="46"/>
      <c r="L976" s="46"/>
      <c r="M976" s="46"/>
      <c r="N976" s="46"/>
      <c r="O976" s="46"/>
      <c r="P976" s="46"/>
      <c r="Q976" s="46"/>
      <c r="R976" s="46"/>
      <c r="S976" s="46"/>
      <c r="T976" s="46"/>
      <c r="U976" s="46"/>
      <c r="V976" s="46"/>
      <c r="W976" s="46"/>
      <c r="X976" s="46"/>
      <c r="Y976" s="46"/>
      <c r="Z976" s="46"/>
    </row>
    <row r="977" spans="1:26" ht="15.75" customHeight="1">
      <c r="A977" s="46"/>
      <c r="B977" s="46"/>
      <c r="C977" s="46"/>
      <c r="D977" s="46"/>
      <c r="E977" s="46"/>
      <c r="F977" s="46"/>
      <c r="G977" s="46"/>
      <c r="H977" s="46"/>
      <c r="I977" s="46"/>
      <c r="J977" s="46"/>
      <c r="K977" s="46"/>
      <c r="L977" s="46"/>
      <c r="M977" s="46"/>
      <c r="N977" s="46"/>
      <c r="O977" s="46"/>
      <c r="P977" s="46"/>
      <c r="Q977" s="46"/>
      <c r="R977" s="46"/>
      <c r="S977" s="46"/>
      <c r="T977" s="46"/>
      <c r="U977" s="46"/>
      <c r="V977" s="46"/>
      <c r="W977" s="46"/>
      <c r="X977" s="46"/>
      <c r="Y977" s="46"/>
      <c r="Z977" s="46"/>
    </row>
    <row r="978" spans="1:26" ht="15.75" customHeight="1">
      <c r="A978" s="46"/>
      <c r="B978" s="46"/>
      <c r="C978" s="46"/>
      <c r="D978" s="46"/>
      <c r="E978" s="46"/>
      <c r="F978" s="46"/>
      <c r="G978" s="46"/>
      <c r="H978" s="46"/>
      <c r="I978" s="46"/>
      <c r="J978" s="46"/>
      <c r="K978" s="46"/>
      <c r="L978" s="46"/>
      <c r="M978" s="46"/>
      <c r="N978" s="46"/>
      <c r="O978" s="46"/>
      <c r="P978" s="46"/>
      <c r="Q978" s="46"/>
      <c r="R978" s="46"/>
      <c r="S978" s="46"/>
      <c r="T978" s="46"/>
      <c r="U978" s="46"/>
      <c r="V978" s="46"/>
      <c r="W978" s="46"/>
      <c r="X978" s="46"/>
      <c r="Y978" s="46"/>
      <c r="Z978" s="46"/>
    </row>
    <row r="979" spans="1:26" ht="15.75" customHeight="1">
      <c r="A979" s="46"/>
      <c r="B979" s="46"/>
      <c r="C979" s="46"/>
      <c r="D979" s="46"/>
      <c r="E979" s="46"/>
      <c r="F979" s="46"/>
      <c r="G979" s="46"/>
      <c r="H979" s="46"/>
      <c r="I979" s="46"/>
      <c r="J979" s="46"/>
      <c r="K979" s="46"/>
      <c r="L979" s="46"/>
      <c r="M979" s="46"/>
      <c r="N979" s="46"/>
      <c r="O979" s="46"/>
      <c r="P979" s="46"/>
      <c r="Q979" s="46"/>
      <c r="R979" s="46"/>
      <c r="S979" s="46"/>
      <c r="T979" s="46"/>
      <c r="U979" s="46"/>
      <c r="V979" s="46"/>
      <c r="W979" s="46"/>
      <c r="X979" s="46"/>
      <c r="Y979" s="46"/>
      <c r="Z979" s="46"/>
    </row>
    <row r="980" spans="1:26" ht="15.75" customHeight="1">
      <c r="A980" s="46"/>
      <c r="B980" s="46"/>
      <c r="C980" s="46"/>
      <c r="D980" s="46"/>
      <c r="E980" s="46"/>
      <c r="F980" s="46"/>
      <c r="G980" s="46"/>
      <c r="H980" s="46"/>
      <c r="I980" s="46"/>
      <c r="J980" s="46"/>
      <c r="K980" s="46"/>
      <c r="L980" s="46"/>
      <c r="M980" s="46"/>
      <c r="N980" s="46"/>
      <c r="O980" s="46"/>
      <c r="P980" s="46"/>
      <c r="Q980" s="46"/>
      <c r="R980" s="46"/>
      <c r="S980" s="46"/>
      <c r="T980" s="46"/>
      <c r="U980" s="46"/>
      <c r="V980" s="46"/>
      <c r="W980" s="46"/>
      <c r="X980" s="46"/>
      <c r="Y980" s="46"/>
      <c r="Z980" s="46"/>
    </row>
    <row r="981" spans="1:26" ht="15.75" customHeight="1">
      <c r="A981" s="46"/>
      <c r="B981" s="46"/>
      <c r="C981" s="46"/>
      <c r="D981" s="46"/>
      <c r="E981" s="46"/>
      <c r="F981" s="46"/>
      <c r="G981" s="46"/>
      <c r="H981" s="46"/>
      <c r="I981" s="46"/>
      <c r="J981" s="46"/>
      <c r="K981" s="46"/>
      <c r="L981" s="46"/>
      <c r="M981" s="46"/>
      <c r="N981" s="46"/>
      <c r="O981" s="46"/>
      <c r="P981" s="46"/>
      <c r="Q981" s="46"/>
      <c r="R981" s="46"/>
      <c r="S981" s="46"/>
      <c r="T981" s="46"/>
      <c r="U981" s="46"/>
      <c r="V981" s="46"/>
      <c r="W981" s="46"/>
      <c r="X981" s="46"/>
      <c r="Y981" s="46"/>
      <c r="Z981" s="46"/>
    </row>
    <row r="982" spans="1:26" ht="15.75" customHeight="1">
      <c r="A982" s="46"/>
      <c r="B982" s="46"/>
      <c r="C982" s="46"/>
      <c r="D982" s="46"/>
      <c r="E982" s="46"/>
      <c r="F982" s="46"/>
      <c r="G982" s="46"/>
      <c r="H982" s="46"/>
      <c r="I982" s="46"/>
      <c r="J982" s="46"/>
      <c r="K982" s="46"/>
      <c r="L982" s="46"/>
      <c r="M982" s="46"/>
      <c r="N982" s="46"/>
      <c r="O982" s="46"/>
      <c r="P982" s="46"/>
      <c r="Q982" s="46"/>
      <c r="R982" s="46"/>
      <c r="S982" s="46"/>
      <c r="T982" s="46"/>
      <c r="U982" s="46"/>
      <c r="V982" s="46"/>
      <c r="W982" s="46"/>
      <c r="X982" s="46"/>
      <c r="Y982" s="46"/>
      <c r="Z982" s="46"/>
    </row>
    <row r="983" spans="1:26" ht="15.75" customHeight="1">
      <c r="A983" s="46"/>
      <c r="B983" s="46"/>
      <c r="C983" s="46"/>
      <c r="D983" s="46"/>
      <c r="E983" s="46"/>
      <c r="F983" s="46"/>
      <c r="G983" s="46"/>
      <c r="H983" s="46"/>
      <c r="I983" s="46"/>
      <c r="J983" s="46"/>
      <c r="K983" s="46"/>
      <c r="L983" s="46"/>
      <c r="M983" s="46"/>
      <c r="N983" s="46"/>
      <c r="O983" s="46"/>
      <c r="P983" s="46"/>
      <c r="Q983" s="46"/>
      <c r="R983" s="46"/>
      <c r="S983" s="46"/>
      <c r="T983" s="46"/>
      <c r="U983" s="46"/>
      <c r="V983" s="46"/>
      <c r="W983" s="46"/>
      <c r="X983" s="46"/>
      <c r="Y983" s="46"/>
      <c r="Z983" s="46"/>
    </row>
    <row r="984" spans="1:26" ht="15.75" customHeight="1">
      <c r="A984" s="46"/>
      <c r="B984" s="46"/>
      <c r="C984" s="46"/>
      <c r="D984" s="46"/>
      <c r="E984" s="46"/>
      <c r="F984" s="46"/>
      <c r="G984" s="46"/>
      <c r="H984" s="46"/>
      <c r="I984" s="46"/>
      <c r="J984" s="46"/>
      <c r="K984" s="46"/>
      <c r="L984" s="46"/>
      <c r="M984" s="46"/>
      <c r="N984" s="46"/>
      <c r="O984" s="46"/>
      <c r="P984" s="46"/>
      <c r="Q984" s="46"/>
      <c r="R984" s="46"/>
      <c r="S984" s="46"/>
      <c r="T984" s="46"/>
      <c r="U984" s="46"/>
      <c r="V984" s="46"/>
      <c r="W984" s="46"/>
      <c r="X984" s="46"/>
      <c r="Y984" s="46"/>
      <c r="Z984" s="46"/>
    </row>
    <row r="985" spans="1:26" ht="15.75" customHeight="1">
      <c r="A985" s="46"/>
      <c r="B985" s="46"/>
      <c r="C985" s="46"/>
      <c r="D985" s="46"/>
      <c r="E985" s="46"/>
      <c r="F985" s="46"/>
      <c r="G985" s="46"/>
      <c r="H985" s="46"/>
      <c r="I985" s="46"/>
      <c r="J985" s="46"/>
      <c r="K985" s="46"/>
      <c r="L985" s="46"/>
      <c r="M985" s="46"/>
      <c r="N985" s="46"/>
      <c r="O985" s="46"/>
      <c r="P985" s="46"/>
      <c r="Q985" s="46"/>
      <c r="R985" s="46"/>
      <c r="S985" s="46"/>
      <c r="T985" s="46"/>
      <c r="U985" s="46"/>
      <c r="V985" s="46"/>
      <c r="W985" s="46"/>
      <c r="X985" s="46"/>
      <c r="Y985" s="46"/>
      <c r="Z985" s="46"/>
    </row>
    <row r="986" spans="1:26" ht="15.75" customHeight="1">
      <c r="A986" s="46"/>
      <c r="B986" s="46"/>
      <c r="C986" s="46"/>
      <c r="D986" s="46"/>
      <c r="E986" s="46"/>
      <c r="F986" s="46"/>
      <c r="G986" s="46"/>
      <c r="H986" s="46"/>
      <c r="I986" s="46"/>
      <c r="J986" s="46"/>
      <c r="K986" s="46"/>
      <c r="L986" s="46"/>
      <c r="M986" s="46"/>
      <c r="N986" s="46"/>
      <c r="O986" s="46"/>
      <c r="P986" s="46"/>
      <c r="Q986" s="46"/>
      <c r="R986" s="46"/>
      <c r="S986" s="46"/>
      <c r="T986" s="46"/>
      <c r="U986" s="46"/>
      <c r="V986" s="46"/>
      <c r="W986" s="46"/>
      <c r="X986" s="46"/>
      <c r="Y986" s="46"/>
      <c r="Z986" s="46"/>
    </row>
    <row r="987" spans="1:26" ht="15.75" customHeight="1">
      <c r="A987" s="46"/>
      <c r="B987" s="46"/>
      <c r="C987" s="46"/>
      <c r="D987" s="46"/>
      <c r="E987" s="46"/>
      <c r="F987" s="46"/>
      <c r="G987" s="46"/>
      <c r="H987" s="46"/>
      <c r="I987" s="46"/>
      <c r="J987" s="46"/>
      <c r="K987" s="46"/>
      <c r="L987" s="46"/>
      <c r="M987" s="46"/>
      <c r="N987" s="46"/>
      <c r="O987" s="46"/>
      <c r="P987" s="46"/>
      <c r="Q987" s="46"/>
      <c r="R987" s="46"/>
      <c r="S987" s="46"/>
      <c r="T987" s="46"/>
      <c r="U987" s="46"/>
      <c r="V987" s="46"/>
      <c r="W987" s="46"/>
      <c r="X987" s="46"/>
      <c r="Y987" s="46"/>
      <c r="Z987" s="46"/>
    </row>
    <row r="988" spans="1:26" ht="15.75" customHeight="1">
      <c r="A988" s="46"/>
      <c r="B988" s="46"/>
      <c r="C988" s="46"/>
      <c r="D988" s="46"/>
      <c r="E988" s="46"/>
      <c r="F988" s="46"/>
      <c r="G988" s="46"/>
      <c r="H988" s="46"/>
      <c r="I988" s="46"/>
      <c r="J988" s="46"/>
      <c r="K988" s="46"/>
      <c r="L988" s="46"/>
      <c r="M988" s="46"/>
      <c r="N988" s="46"/>
      <c r="O988" s="46"/>
      <c r="P988" s="46"/>
      <c r="Q988" s="46"/>
      <c r="R988" s="46"/>
      <c r="S988" s="46"/>
      <c r="T988" s="46"/>
      <c r="U988" s="46"/>
      <c r="V988" s="46"/>
      <c r="W988" s="46"/>
      <c r="X988" s="46"/>
      <c r="Y988" s="46"/>
      <c r="Z988" s="46"/>
    </row>
    <row r="989" spans="1:26" ht="15.75" customHeight="1">
      <c r="A989" s="46"/>
      <c r="B989" s="46"/>
      <c r="C989" s="46"/>
      <c r="D989" s="46"/>
      <c r="E989" s="46"/>
      <c r="F989" s="46"/>
      <c r="G989" s="46"/>
      <c r="H989" s="46"/>
      <c r="I989" s="46"/>
      <c r="J989" s="46"/>
      <c r="K989" s="46"/>
      <c r="L989" s="46"/>
      <c r="M989" s="46"/>
      <c r="N989" s="46"/>
      <c r="O989" s="46"/>
      <c r="P989" s="46"/>
      <c r="Q989" s="46"/>
      <c r="R989" s="46"/>
      <c r="S989" s="46"/>
      <c r="T989" s="46"/>
      <c r="U989" s="46"/>
      <c r="V989" s="46"/>
      <c r="W989" s="46"/>
      <c r="X989" s="46"/>
      <c r="Y989" s="46"/>
      <c r="Z989" s="46"/>
    </row>
    <row r="990" spans="1:26" ht="15.75" customHeight="1">
      <c r="A990" s="46"/>
      <c r="B990" s="46"/>
      <c r="C990" s="46"/>
      <c r="D990" s="46"/>
      <c r="E990" s="46"/>
      <c r="F990" s="46"/>
      <c r="G990" s="46"/>
      <c r="H990" s="46"/>
      <c r="I990" s="46"/>
      <c r="J990" s="46"/>
      <c r="K990" s="46"/>
      <c r="L990" s="46"/>
      <c r="M990" s="46"/>
      <c r="N990" s="46"/>
      <c r="O990" s="46"/>
      <c r="P990" s="46"/>
      <c r="Q990" s="46"/>
      <c r="R990" s="46"/>
      <c r="S990" s="46"/>
      <c r="T990" s="46"/>
      <c r="U990" s="46"/>
      <c r="V990" s="46"/>
      <c r="W990" s="46"/>
      <c r="X990" s="46"/>
      <c r="Y990" s="46"/>
      <c r="Z990" s="46"/>
    </row>
    <row r="991" spans="1:26" ht="15.75" customHeight="1">
      <c r="A991" s="46"/>
      <c r="B991" s="46"/>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row>
    <row r="992" spans="1:26" ht="15.75" customHeight="1">
      <c r="A992" s="46"/>
      <c r="B992" s="46"/>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row>
    <row r="993" spans="1:26" ht="15.75" customHeight="1">
      <c r="A993" s="46"/>
      <c r="B993" s="46"/>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row>
    <row r="994" spans="1:26" ht="15.75" customHeight="1">
      <c r="A994" s="46"/>
      <c r="B994" s="46"/>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row>
    <row r="995" spans="1:26" ht="15.75" customHeight="1">
      <c r="A995" s="46"/>
      <c r="B995" s="46"/>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row>
    <row r="996" spans="1:26" ht="15.75" customHeight="1">
      <c r="A996" s="46"/>
      <c r="B996" s="46"/>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row>
    <row r="997" spans="1:26" ht="15.75" customHeight="1">
      <c r="A997" s="46"/>
      <c r="B997" s="46"/>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row>
    <row r="998" spans="1:26" ht="15.75" customHeight="1">
      <c r="A998" s="46"/>
      <c r="B998" s="46"/>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row>
    <row r="999" spans="1:26" ht="15.75" customHeight="1">
      <c r="A999" s="46"/>
      <c r="B999" s="46"/>
      <c r="C999" s="46"/>
      <c r="D999" s="46"/>
      <c r="E999" s="46"/>
      <c r="F999" s="46"/>
      <c r="G999" s="46"/>
      <c r="H999" s="46"/>
      <c r="I999" s="46"/>
      <c r="J999" s="46"/>
      <c r="K999" s="46"/>
      <c r="L999" s="46"/>
      <c r="M999" s="46"/>
      <c r="N999" s="46"/>
      <c r="O999" s="46"/>
      <c r="P999" s="46"/>
      <c r="Q999" s="46"/>
      <c r="R999" s="46"/>
      <c r="S999" s="46"/>
      <c r="T999" s="46"/>
      <c r="U999" s="46"/>
      <c r="V999" s="46"/>
      <c r="W999" s="46"/>
      <c r="X999" s="46"/>
      <c r="Y999" s="46"/>
      <c r="Z999" s="46"/>
    </row>
    <row r="1000" spans="1:26" ht="15.75" customHeight="1">
      <c r="A1000" s="46"/>
      <c r="B1000" s="46"/>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row>
  </sheetData>
  <mergeCells count="9">
    <mergeCell ref="V2:W2"/>
    <mergeCell ref="V3:W3"/>
    <mergeCell ref="D2:K3"/>
    <mergeCell ref="M2:N2"/>
    <mergeCell ref="P2:Q2"/>
    <mergeCell ref="S2:T2"/>
    <mergeCell ref="M3:N3"/>
    <mergeCell ref="P3:Q3"/>
    <mergeCell ref="S3:T3"/>
  </mergeCells>
  <pageMargins left="0.7" right="0.7" top="0.75" bottom="0.75" header="0" footer="0"/>
  <pageSetup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Page</vt:lpstr>
      <vt:lpstr>Data</vt:lpstr>
      <vt:lpstr>Sheet1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Cha Rish</cp:lastModifiedBy>
  <dcterms:created xsi:type="dcterms:W3CDTF">2022-04-21T14:05:43Z</dcterms:created>
  <dcterms:modified xsi:type="dcterms:W3CDTF">2023-07-15T14:36:28Z</dcterms:modified>
</cp:coreProperties>
</file>